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Mercado y Regulacion\15. Actividades Periodicas\2. CNE\6. Registo de contratos\2017\12_dic\"/>
    </mc:Choice>
  </mc:AlternateContent>
  <bookViews>
    <workbookView xWindow="0" yWindow="0" windowWidth="28800" windowHeight="11610" xr2:uid="{00000000-000D-0000-FFFF-FFFF00000000}"/>
  </bookViews>
  <sheets>
    <sheet name="Tabla N°3" sheetId="12" r:id="rId1"/>
  </sheets>
  <definedNames>
    <definedName name="_xlnm._FilterDatabase" localSheetId="0" hidden="1">'Tabla N°3'!$B$7:$BG$127</definedName>
  </definedNames>
  <calcPr calcId="171027"/>
</workbook>
</file>

<file path=xl/calcChain.xml><?xml version="1.0" encoding="utf-8"?>
<calcChain xmlns="http://schemas.openxmlformats.org/spreadsheetml/2006/main">
  <c r="W127" i="12" l="1"/>
  <c r="J77" i="12"/>
  <c r="J78" i="12"/>
  <c r="J79" i="12"/>
  <c r="J80" i="12"/>
  <c r="J81" i="12"/>
  <c r="J82" i="12"/>
  <c r="J101" i="12"/>
  <c r="J102" i="12"/>
  <c r="J103" i="12"/>
  <c r="J104" i="12"/>
  <c r="J105" i="12"/>
  <c r="J106" i="12"/>
  <c r="T124" i="12"/>
  <c r="T126" i="12" s="1"/>
  <c r="L126" i="12" s="1"/>
  <c r="W126" i="12"/>
  <c r="T125" i="12"/>
  <c r="X122" i="12"/>
  <c r="N127" i="12"/>
  <c r="AG127" i="12" s="1"/>
  <c r="N124" i="12"/>
  <c r="AG124" i="12" s="1"/>
  <c r="M11" i="12"/>
  <c r="AF11" i="12" s="1"/>
  <c r="M16" i="12"/>
  <c r="AF16" i="12" s="1"/>
  <c r="M20" i="12"/>
  <c r="AF20" i="12" s="1"/>
  <c r="N9" i="12"/>
  <c r="AG9" i="12" s="1"/>
  <c r="N21" i="12"/>
  <c r="M25" i="12"/>
  <c r="M26" i="12"/>
  <c r="AF26" i="12" s="1"/>
  <c r="M29" i="12"/>
  <c r="AF29" i="12" s="1"/>
  <c r="M33" i="12"/>
  <c r="M36" i="12"/>
  <c r="M37" i="12"/>
  <c r="AF37" i="12" s="1"/>
  <c r="N25" i="12"/>
  <c r="AG25" i="12" s="1"/>
  <c r="T26" i="12"/>
  <c r="L26" i="12" s="1"/>
  <c r="N29" i="12"/>
  <c r="N30" i="12"/>
  <c r="N33" i="12"/>
  <c r="N34" i="12"/>
  <c r="N35" i="12"/>
  <c r="AG35" i="12" s="1"/>
  <c r="W111" i="12"/>
  <c r="W112" i="12"/>
  <c r="X107" i="12"/>
  <c r="T110" i="12"/>
  <c r="S23" i="12"/>
  <c r="K23" i="12" s="1"/>
  <c r="S24" i="12"/>
  <c r="K24" i="12" s="1"/>
  <c r="S27" i="12"/>
  <c r="K27" i="12" s="1"/>
  <c r="S32" i="12"/>
  <c r="K32" i="12" s="1"/>
  <c r="S36" i="12"/>
  <c r="K36" i="12" s="1"/>
  <c r="T24" i="12"/>
  <c r="L24" i="12" s="1"/>
  <c r="T25" i="12"/>
  <c r="L25" i="12" s="1"/>
  <c r="T28" i="12"/>
  <c r="L28" i="12" s="1"/>
  <c r="T29" i="12"/>
  <c r="L29" i="12" s="1"/>
  <c r="T32" i="12"/>
  <c r="L32" i="12" s="1"/>
  <c r="T37" i="12"/>
  <c r="L37" i="12" s="1"/>
  <c r="T64" i="12"/>
  <c r="L64" i="12" s="1"/>
  <c r="N61" i="12"/>
  <c r="N100" i="12"/>
  <c r="AG100" i="12" s="1"/>
  <c r="T99" i="12"/>
  <c r="L99" i="12" s="1"/>
  <c r="S99" i="12"/>
  <c r="K99" i="12" s="1"/>
  <c r="N98" i="12"/>
  <c r="N97" i="12"/>
  <c r="AG97" i="12" s="1"/>
  <c r="S97" i="12"/>
  <c r="N96" i="12"/>
  <c r="AG96" i="12" s="1"/>
  <c r="M95" i="12"/>
  <c r="AF95" i="12" s="1"/>
  <c r="N93" i="12"/>
  <c r="AG93" i="12" s="1"/>
  <c r="M93" i="12"/>
  <c r="AF93" i="12" s="1"/>
  <c r="AQ93" i="12" s="1"/>
  <c r="N91" i="12"/>
  <c r="M91" i="12"/>
  <c r="AF91" i="12" s="1"/>
  <c r="AQ91" i="12" s="1"/>
  <c r="N89" i="12"/>
  <c r="AG89" i="12" s="1"/>
  <c r="S89" i="12"/>
  <c r="K89" i="12" s="1"/>
  <c r="N88" i="12"/>
  <c r="AG88" i="12" s="1"/>
  <c r="N87" i="12"/>
  <c r="AG87" i="12" s="1"/>
  <c r="S87" i="12"/>
  <c r="K87" i="12" s="1"/>
  <c r="N86" i="12"/>
  <c r="N85" i="12"/>
  <c r="AG85" i="12" s="1"/>
  <c r="S85" i="12"/>
  <c r="K85" i="12" s="1"/>
  <c r="T83" i="12"/>
  <c r="L83" i="12" s="1"/>
  <c r="J9" i="12"/>
  <c r="M9" i="12"/>
  <c r="AF9" i="12" s="1"/>
  <c r="N10" i="12"/>
  <c r="AG10" i="12" s="1"/>
  <c r="J10" i="12"/>
  <c r="M10" i="12"/>
  <c r="AF10" i="12" s="1"/>
  <c r="N11" i="12"/>
  <c r="J11" i="12"/>
  <c r="N12" i="12"/>
  <c r="J12" i="12"/>
  <c r="M12" i="12"/>
  <c r="AF12" i="12" s="1"/>
  <c r="N13" i="12"/>
  <c r="AG13" i="12" s="1"/>
  <c r="J13" i="12"/>
  <c r="M13" i="12"/>
  <c r="AF13" i="12" s="1"/>
  <c r="N14" i="12"/>
  <c r="J14" i="12"/>
  <c r="M14" i="12"/>
  <c r="AF14" i="12" s="1"/>
  <c r="N15" i="12"/>
  <c r="AG15" i="12" s="1"/>
  <c r="J15" i="12"/>
  <c r="M15" i="12"/>
  <c r="AF15" i="12" s="1"/>
  <c r="N16" i="12"/>
  <c r="AG16" i="12" s="1"/>
  <c r="J16" i="12"/>
  <c r="N17" i="12"/>
  <c r="AG17" i="12" s="1"/>
  <c r="J17" i="12"/>
  <c r="M17" i="12"/>
  <c r="N18" i="12"/>
  <c r="AG18" i="12" s="1"/>
  <c r="J18" i="12"/>
  <c r="M18" i="12"/>
  <c r="AF18" i="12" s="1"/>
  <c r="N19" i="12"/>
  <c r="AG19" i="12" s="1"/>
  <c r="J19" i="12"/>
  <c r="M19" i="12"/>
  <c r="AF19" i="12" s="1"/>
  <c r="N20" i="12"/>
  <c r="AG20" i="12" s="1"/>
  <c r="J20" i="12"/>
  <c r="J21" i="12"/>
  <c r="M21" i="12"/>
  <c r="AF21" i="12" s="1"/>
  <c r="AQ21" i="12" s="1"/>
  <c r="N22" i="12"/>
  <c r="AG22" i="12" s="1"/>
  <c r="J22" i="12"/>
  <c r="M22" i="12"/>
  <c r="AF22" i="12" s="1"/>
  <c r="N23" i="12"/>
  <c r="AG23" i="12" s="1"/>
  <c r="AR23" i="12" s="1"/>
  <c r="J23" i="12"/>
  <c r="M23" i="12"/>
  <c r="AF23" i="12" s="1"/>
  <c r="N24" i="12"/>
  <c r="AG24" i="12" s="1"/>
  <c r="J24" i="12"/>
  <c r="M24" i="12"/>
  <c r="AF24" i="12" s="1"/>
  <c r="J25" i="12"/>
  <c r="J26" i="12"/>
  <c r="N27" i="12"/>
  <c r="AG27" i="12" s="1"/>
  <c r="J27" i="12"/>
  <c r="M27" i="12"/>
  <c r="AF27" i="12" s="1"/>
  <c r="N28" i="12"/>
  <c r="AG28" i="12" s="1"/>
  <c r="J28" i="12"/>
  <c r="M28" i="12"/>
  <c r="AF28" i="12" s="1"/>
  <c r="J29" i="12"/>
  <c r="J30" i="12"/>
  <c r="M30" i="12"/>
  <c r="AF30" i="12" s="1"/>
  <c r="N31" i="12"/>
  <c r="AG31" i="12" s="1"/>
  <c r="J31" i="12"/>
  <c r="M31" i="12"/>
  <c r="AF31" i="12" s="1"/>
  <c r="N32" i="12"/>
  <c r="AG32" i="12" s="1"/>
  <c r="J32" i="12"/>
  <c r="M32" i="12"/>
  <c r="AF32" i="12" s="1"/>
  <c r="J33" i="12"/>
  <c r="J34" i="12"/>
  <c r="M34" i="12"/>
  <c r="AF34" i="12" s="1"/>
  <c r="J35" i="12"/>
  <c r="M35" i="12"/>
  <c r="AF35" i="12" s="1"/>
  <c r="N36" i="12"/>
  <c r="AG36" i="12" s="1"/>
  <c r="J36" i="12"/>
  <c r="N37" i="12"/>
  <c r="AG37" i="12" s="1"/>
  <c r="J37" i="12"/>
  <c r="N38" i="12"/>
  <c r="AG38" i="12" s="1"/>
  <c r="M38" i="12"/>
  <c r="AF38" i="12" s="1"/>
  <c r="J38" i="12"/>
  <c r="N39" i="12"/>
  <c r="AG39" i="12" s="1"/>
  <c r="M39" i="12"/>
  <c r="AF39" i="12" s="1"/>
  <c r="J39" i="12"/>
  <c r="N40" i="12"/>
  <c r="AG40" i="12" s="1"/>
  <c r="M40" i="12"/>
  <c r="AF40" i="12" s="1"/>
  <c r="J40" i="12"/>
  <c r="N41" i="12"/>
  <c r="AG41" i="12" s="1"/>
  <c r="M41" i="12"/>
  <c r="AF41" i="12" s="1"/>
  <c r="J41" i="12"/>
  <c r="M42" i="12"/>
  <c r="AF42" i="12" s="1"/>
  <c r="J42" i="12"/>
  <c r="N43" i="12"/>
  <c r="AG43" i="12" s="1"/>
  <c r="M43" i="12"/>
  <c r="AF43" i="12" s="1"/>
  <c r="J43" i="12"/>
  <c r="N44" i="12"/>
  <c r="AG44" i="12" s="1"/>
  <c r="M44" i="12"/>
  <c r="AF44" i="12" s="1"/>
  <c r="N45" i="12"/>
  <c r="M45" i="12"/>
  <c r="J45" i="12"/>
  <c r="N46" i="12"/>
  <c r="M46" i="12"/>
  <c r="AF46" i="12" s="1"/>
  <c r="AQ46" i="12" s="1"/>
  <c r="J46" i="12"/>
  <c r="N47" i="12"/>
  <c r="M47" i="12"/>
  <c r="AF47" i="12" s="1"/>
  <c r="J47" i="12"/>
  <c r="N48" i="12"/>
  <c r="M48" i="12"/>
  <c r="AF48" i="12" s="1"/>
  <c r="AQ48" i="12" s="1"/>
  <c r="J48" i="12"/>
  <c r="N49" i="12"/>
  <c r="M49" i="12"/>
  <c r="AF49" i="12" s="1"/>
  <c r="J49" i="12"/>
  <c r="N50" i="12"/>
  <c r="AG50" i="12" s="1"/>
  <c r="M50" i="12"/>
  <c r="AF50" i="12" s="1"/>
  <c r="J50" i="12"/>
  <c r="N51" i="12"/>
  <c r="M51" i="12"/>
  <c r="AF51" i="12" s="1"/>
  <c r="N52" i="12"/>
  <c r="M52" i="12"/>
  <c r="J52" i="12"/>
  <c r="N53" i="12"/>
  <c r="AG53" i="12" s="1"/>
  <c r="M53" i="12"/>
  <c r="AF53" i="12" s="1"/>
  <c r="J53" i="12"/>
  <c r="N54" i="12"/>
  <c r="AG54" i="12" s="1"/>
  <c r="M54" i="12"/>
  <c r="J54" i="12"/>
  <c r="N55" i="12"/>
  <c r="AG55" i="12" s="1"/>
  <c r="M55" i="12"/>
  <c r="AF55" i="12" s="1"/>
  <c r="J55" i="12"/>
  <c r="N56" i="12"/>
  <c r="M56" i="12"/>
  <c r="AF56" i="12" s="1"/>
  <c r="J56" i="12"/>
  <c r="N57" i="12"/>
  <c r="AG57" i="12" s="1"/>
  <c r="M57" i="12"/>
  <c r="J57" i="12"/>
  <c r="N58" i="12"/>
  <c r="M58" i="12"/>
  <c r="N59" i="12"/>
  <c r="AG59" i="12" s="1"/>
  <c r="AL59" i="12" s="1"/>
  <c r="N60" i="12"/>
  <c r="AG60" i="12" s="1"/>
  <c r="AL60" i="12" s="1"/>
  <c r="J61" i="12"/>
  <c r="M61" i="12"/>
  <c r="N62" i="12"/>
  <c r="AG62" i="12" s="1"/>
  <c r="J62" i="12"/>
  <c r="M62" i="12"/>
  <c r="AF62" i="12" s="1"/>
  <c r="N63" i="12"/>
  <c r="AG63" i="12" s="1"/>
  <c r="J63" i="12"/>
  <c r="M63" i="12"/>
  <c r="AF63" i="12" s="1"/>
  <c r="N64" i="12"/>
  <c r="AG64" i="12" s="1"/>
  <c r="AR64" i="12" s="1"/>
  <c r="J64" i="12"/>
  <c r="M64" i="12"/>
  <c r="AF64" i="12" s="1"/>
  <c r="N65" i="12"/>
  <c r="AG65" i="12" s="1"/>
  <c r="J65" i="12"/>
  <c r="M65" i="12"/>
  <c r="AF65" i="12" s="1"/>
  <c r="N66" i="12"/>
  <c r="AG66" i="12" s="1"/>
  <c r="J66" i="12"/>
  <c r="M66" i="12"/>
  <c r="AF66" i="12" s="1"/>
  <c r="N67" i="12"/>
  <c r="AG67" i="12" s="1"/>
  <c r="J67" i="12"/>
  <c r="M67" i="12"/>
  <c r="AF67" i="12" s="1"/>
  <c r="N68" i="12"/>
  <c r="AG68" i="12" s="1"/>
  <c r="J68" i="12"/>
  <c r="M68" i="12"/>
  <c r="AF68" i="12" s="1"/>
  <c r="N69" i="12"/>
  <c r="AG69" i="12" s="1"/>
  <c r="J69" i="12"/>
  <c r="M69" i="12"/>
  <c r="AF69" i="12" s="1"/>
  <c r="N70" i="12"/>
  <c r="J70" i="12"/>
  <c r="M70" i="12"/>
  <c r="AF70" i="12" s="1"/>
  <c r="N71" i="12"/>
  <c r="J71" i="12"/>
  <c r="M71" i="12"/>
  <c r="AF71" i="12" s="1"/>
  <c r="N72" i="12"/>
  <c r="AG72" i="12" s="1"/>
  <c r="J72" i="12"/>
  <c r="M72" i="12"/>
  <c r="AF72" i="12" s="1"/>
  <c r="N73" i="12"/>
  <c r="AG73" i="12" s="1"/>
  <c r="AR73" i="12" s="1"/>
  <c r="J73" i="12"/>
  <c r="M73" i="12"/>
  <c r="AF73" i="12" s="1"/>
  <c r="AQ73" i="12" s="1"/>
  <c r="N74" i="12"/>
  <c r="AG74" i="12" s="1"/>
  <c r="J74" i="12"/>
  <c r="M74" i="12"/>
  <c r="AF74" i="12" s="1"/>
  <c r="N75" i="12"/>
  <c r="AG75" i="12" s="1"/>
  <c r="J75" i="12"/>
  <c r="M75" i="12"/>
  <c r="AF75" i="12" s="1"/>
  <c r="N76" i="12"/>
  <c r="AG76" i="12" s="1"/>
  <c r="J76" i="12"/>
  <c r="M76" i="12"/>
  <c r="N77" i="12"/>
  <c r="AG77" i="12" s="1"/>
  <c r="AR77" i="12" s="1"/>
  <c r="M77" i="12"/>
  <c r="AF77" i="12" s="1"/>
  <c r="AQ77" i="12" s="1"/>
  <c r="N78" i="12"/>
  <c r="M78" i="12"/>
  <c r="AF78" i="12" s="1"/>
  <c r="AQ78" i="12" s="1"/>
  <c r="N79" i="12"/>
  <c r="AG79" i="12" s="1"/>
  <c r="M79" i="12"/>
  <c r="AF79" i="12" s="1"/>
  <c r="AQ79" i="12" s="1"/>
  <c r="N80" i="12"/>
  <c r="AG80" i="12" s="1"/>
  <c r="M80" i="12"/>
  <c r="AF80" i="12" s="1"/>
  <c r="AQ80" i="12" s="1"/>
  <c r="N81" i="12"/>
  <c r="AG81" i="12" s="1"/>
  <c r="M81" i="12"/>
  <c r="AF81" i="12" s="1"/>
  <c r="N82" i="12"/>
  <c r="AG82" i="12" s="1"/>
  <c r="AR82" i="12" s="1"/>
  <c r="M82" i="12"/>
  <c r="AF82" i="12" s="1"/>
  <c r="J83" i="12"/>
  <c r="N84" i="12"/>
  <c r="AG84" i="12" s="1"/>
  <c r="J84" i="12"/>
  <c r="M84" i="12"/>
  <c r="AF84" i="12" s="1"/>
  <c r="J85" i="12"/>
  <c r="J86" i="12"/>
  <c r="M86" i="12"/>
  <c r="AF86" i="12" s="1"/>
  <c r="J87" i="12"/>
  <c r="J88" i="12"/>
  <c r="M88" i="12"/>
  <c r="AF88" i="12" s="1"/>
  <c r="J89" i="12"/>
  <c r="N90" i="12"/>
  <c r="AG90" i="12" s="1"/>
  <c r="J90" i="12"/>
  <c r="M90" i="12"/>
  <c r="AF90" i="12" s="1"/>
  <c r="J91" i="12"/>
  <c r="J92" i="12"/>
  <c r="M92" i="12"/>
  <c r="AF92" i="12" s="1"/>
  <c r="J93" i="12"/>
  <c r="N94" i="12"/>
  <c r="AG94" i="12" s="1"/>
  <c r="J94" i="12"/>
  <c r="M94" i="12"/>
  <c r="AF94" i="12" s="1"/>
  <c r="N95" i="12"/>
  <c r="AG95" i="12" s="1"/>
  <c r="J95" i="12"/>
  <c r="J96" i="12"/>
  <c r="M96" i="12"/>
  <c r="AF96" i="12" s="1"/>
  <c r="AQ96" i="12" s="1"/>
  <c r="J97" i="12"/>
  <c r="J98" i="12"/>
  <c r="M98" i="12"/>
  <c r="AF98" i="12" s="1"/>
  <c r="N99" i="12"/>
  <c r="AG99" i="12" s="1"/>
  <c r="J99" i="12"/>
  <c r="J100" i="12"/>
  <c r="M100" i="12"/>
  <c r="AF100" i="12" s="1"/>
  <c r="N101" i="12"/>
  <c r="AG101" i="12" s="1"/>
  <c r="M101" i="12"/>
  <c r="AF101" i="12" s="1"/>
  <c r="AQ101" i="12" s="1"/>
  <c r="N102" i="12"/>
  <c r="M102" i="12"/>
  <c r="AF102" i="12" s="1"/>
  <c r="N103" i="12"/>
  <c r="AG103" i="12" s="1"/>
  <c r="M103" i="12"/>
  <c r="AF103" i="12" s="1"/>
  <c r="AQ103" i="12" s="1"/>
  <c r="N104" i="12"/>
  <c r="AG104" i="12" s="1"/>
  <c r="M104" i="12"/>
  <c r="AF104" i="12" s="1"/>
  <c r="AQ104" i="12" s="1"/>
  <c r="N105" i="12"/>
  <c r="AG105" i="12" s="1"/>
  <c r="M105" i="12"/>
  <c r="AF105" i="12" s="1"/>
  <c r="N106" i="12"/>
  <c r="AG106" i="12" s="1"/>
  <c r="M106" i="12"/>
  <c r="AF106" i="12" s="1"/>
  <c r="N107" i="12"/>
  <c r="J107" i="12"/>
  <c r="M107" i="12"/>
  <c r="AF107" i="12" s="1"/>
  <c r="N108" i="12"/>
  <c r="J108" i="12"/>
  <c r="M108" i="12"/>
  <c r="N109" i="12"/>
  <c r="AG109" i="12" s="1"/>
  <c r="J109" i="12"/>
  <c r="M109" i="12"/>
  <c r="AF109" i="12" s="1"/>
  <c r="AQ109" i="12" s="1"/>
  <c r="N110" i="12"/>
  <c r="AG110" i="12" s="1"/>
  <c r="J110" i="12"/>
  <c r="M110" i="12"/>
  <c r="AF110" i="12" s="1"/>
  <c r="N111" i="12"/>
  <c r="AG111" i="12" s="1"/>
  <c r="J111" i="12"/>
  <c r="M111" i="12"/>
  <c r="AF111" i="12" s="1"/>
  <c r="N112" i="12"/>
  <c r="AG112" i="12" s="1"/>
  <c r="J112" i="12"/>
  <c r="M112" i="12"/>
  <c r="AF112" i="12" s="1"/>
  <c r="N113" i="12"/>
  <c r="AG113" i="12" s="1"/>
  <c r="AL113" i="12" s="1"/>
  <c r="N114" i="12"/>
  <c r="AG114" i="12" s="1"/>
  <c r="AL114" i="12" s="1"/>
  <c r="N115" i="12"/>
  <c r="AG115" i="12" s="1"/>
  <c r="AL115" i="12" s="1"/>
  <c r="N116" i="12"/>
  <c r="J116" i="12"/>
  <c r="M116" i="12"/>
  <c r="AF116" i="12" s="1"/>
  <c r="N117" i="12"/>
  <c r="AG117" i="12" s="1"/>
  <c r="J117" i="12"/>
  <c r="M117" i="12"/>
  <c r="N118" i="12"/>
  <c r="AG118" i="12" s="1"/>
  <c r="J118" i="12"/>
  <c r="M118" i="12"/>
  <c r="AF118" i="12" s="1"/>
  <c r="AQ118" i="12" s="1"/>
  <c r="N119" i="12"/>
  <c r="J119" i="12"/>
  <c r="M119" i="12"/>
  <c r="AF119" i="12" s="1"/>
  <c r="N120" i="12"/>
  <c r="AG120" i="12" s="1"/>
  <c r="AR120" i="12" s="1"/>
  <c r="J120" i="12"/>
  <c r="M120" i="12"/>
  <c r="AF120" i="12" s="1"/>
  <c r="N121" i="12"/>
  <c r="AG121" i="12" s="1"/>
  <c r="J121" i="12"/>
  <c r="M121" i="12"/>
  <c r="AF121" i="12" s="1"/>
  <c r="N122" i="12"/>
  <c r="AG122" i="12" s="1"/>
  <c r="J122" i="12"/>
  <c r="M122" i="12"/>
  <c r="AF122" i="12" s="1"/>
  <c r="N123" i="12"/>
  <c r="AG123" i="12" s="1"/>
  <c r="J123" i="12"/>
  <c r="M123" i="12"/>
  <c r="AF123" i="12" s="1"/>
  <c r="J124" i="12"/>
  <c r="M124" i="12"/>
  <c r="AF124" i="12" s="1"/>
  <c r="N125" i="12"/>
  <c r="AG125" i="12" s="1"/>
  <c r="J125" i="12"/>
  <c r="M125" i="12"/>
  <c r="AF125" i="12" s="1"/>
  <c r="AQ125" i="12" s="1"/>
  <c r="N126" i="12"/>
  <c r="AG126" i="12" s="1"/>
  <c r="J126" i="12"/>
  <c r="M126" i="12"/>
  <c r="AF126" i="12" s="1"/>
  <c r="J127" i="12"/>
  <c r="M127" i="12"/>
  <c r="AF127" i="12" s="1"/>
  <c r="N8" i="12"/>
  <c r="AG8" i="12" s="1"/>
  <c r="AR8" i="12" s="1"/>
  <c r="J8" i="12"/>
  <c r="M8" i="12"/>
  <c r="AF8" i="12" s="1"/>
  <c r="S9" i="12"/>
  <c r="K9" i="12" s="1"/>
  <c r="T9" i="12"/>
  <c r="S10" i="12"/>
  <c r="K10" i="12" s="1"/>
  <c r="T10" i="12"/>
  <c r="L10" i="12" s="1"/>
  <c r="S11" i="12"/>
  <c r="K11" i="12" s="1"/>
  <c r="T11" i="12"/>
  <c r="S12" i="12"/>
  <c r="T12" i="12"/>
  <c r="L12" i="12" s="1"/>
  <c r="S13" i="12"/>
  <c r="K13" i="12" s="1"/>
  <c r="T13" i="12"/>
  <c r="S14" i="12"/>
  <c r="K14" i="12" s="1"/>
  <c r="T14" i="12"/>
  <c r="L14" i="12" s="1"/>
  <c r="S15" i="12"/>
  <c r="K15" i="12" s="1"/>
  <c r="T15" i="12"/>
  <c r="S16" i="12"/>
  <c r="K16" i="12" s="1"/>
  <c r="T16" i="12"/>
  <c r="L16" i="12" s="1"/>
  <c r="S17" i="12"/>
  <c r="K17" i="12" s="1"/>
  <c r="T17" i="12"/>
  <c r="S18" i="12"/>
  <c r="K18" i="12" s="1"/>
  <c r="T18" i="12"/>
  <c r="L18" i="12" s="1"/>
  <c r="S19" i="12"/>
  <c r="K19" i="12" s="1"/>
  <c r="T19" i="12"/>
  <c r="S20" i="12"/>
  <c r="K20" i="12" s="1"/>
  <c r="T20" i="12"/>
  <c r="L20" i="12" s="1"/>
  <c r="S21" i="12"/>
  <c r="K21" i="12" s="1"/>
  <c r="T21" i="12"/>
  <c r="S22" i="12"/>
  <c r="K22" i="12" s="1"/>
  <c r="T22" i="12"/>
  <c r="L22" i="12" s="1"/>
  <c r="S26" i="12"/>
  <c r="K26" i="12" s="1"/>
  <c r="T27" i="12"/>
  <c r="L27" i="12" s="1"/>
  <c r="S28" i="12"/>
  <c r="K28" i="12" s="1"/>
  <c r="S30" i="12"/>
  <c r="K30" i="12" s="1"/>
  <c r="S31" i="12"/>
  <c r="T31" i="12"/>
  <c r="L31" i="12" s="1"/>
  <c r="T33" i="12"/>
  <c r="L33" i="12" s="1"/>
  <c r="S34" i="12"/>
  <c r="S35" i="12"/>
  <c r="K35" i="12" s="1"/>
  <c r="T36" i="12"/>
  <c r="L36" i="12" s="1"/>
  <c r="S38" i="12"/>
  <c r="K38" i="12" s="1"/>
  <c r="T38" i="12"/>
  <c r="L38" i="12" s="1"/>
  <c r="S39" i="12"/>
  <c r="K39" i="12" s="1"/>
  <c r="T39" i="12"/>
  <c r="T40" i="12"/>
  <c r="L40" i="12" s="1"/>
  <c r="S41" i="12"/>
  <c r="T41" i="12"/>
  <c r="L41" i="12" s="1"/>
  <c r="S42" i="12"/>
  <c r="S43" i="12"/>
  <c r="T43" i="12"/>
  <c r="L43" i="12" s="1"/>
  <c r="S44" i="12"/>
  <c r="T44" i="12"/>
  <c r="L44" i="12" s="1"/>
  <c r="AP44" i="12" s="1"/>
  <c r="S45" i="12"/>
  <c r="T45" i="12"/>
  <c r="T46" i="12"/>
  <c r="L46" i="12" s="1"/>
  <c r="T47" i="12"/>
  <c r="L47" i="12" s="1"/>
  <c r="S48" i="12"/>
  <c r="T48" i="12"/>
  <c r="L48" i="12" s="1"/>
  <c r="S49" i="12"/>
  <c r="K49" i="12" s="1"/>
  <c r="T49" i="12"/>
  <c r="S50" i="12"/>
  <c r="K50" i="12" s="1"/>
  <c r="T50" i="12"/>
  <c r="L50" i="12" s="1"/>
  <c r="S51" i="12"/>
  <c r="K51" i="12" s="1"/>
  <c r="T51" i="12"/>
  <c r="L51" i="12" s="1"/>
  <c r="S52" i="12"/>
  <c r="T52" i="12"/>
  <c r="L52" i="12" s="1"/>
  <c r="S53" i="12"/>
  <c r="K53" i="12" s="1"/>
  <c r="T53" i="12"/>
  <c r="L53" i="12" s="1"/>
  <c r="S54" i="12"/>
  <c r="K54" i="12" s="1"/>
  <c r="T54" i="12"/>
  <c r="L54" i="12" s="1"/>
  <c r="S55" i="12"/>
  <c r="T55" i="12"/>
  <c r="L55" i="12" s="1"/>
  <c r="S56" i="12"/>
  <c r="T56" i="12"/>
  <c r="L56" i="12" s="1"/>
  <c r="S57" i="12"/>
  <c r="K57" i="12" s="1"/>
  <c r="T57" i="12"/>
  <c r="L57" i="12" s="1"/>
  <c r="S58" i="12"/>
  <c r="T58" i="12"/>
  <c r="L58" i="12" s="1"/>
  <c r="AA59" i="12"/>
  <c r="P59" i="12" s="1"/>
  <c r="AV59" i="12" s="1"/>
  <c r="AA60" i="12"/>
  <c r="S61" i="12"/>
  <c r="T62" i="12"/>
  <c r="L62" i="12" s="1"/>
  <c r="S62" i="12"/>
  <c r="S63" i="12"/>
  <c r="K63" i="12" s="1"/>
  <c r="T63" i="12"/>
  <c r="L63" i="12" s="1"/>
  <c r="S64" i="12"/>
  <c r="K64" i="12" s="1"/>
  <c r="S65" i="12"/>
  <c r="K65" i="12" s="1"/>
  <c r="T65" i="12"/>
  <c r="L65" i="12" s="1"/>
  <c r="S66" i="12"/>
  <c r="K66" i="12" s="1"/>
  <c r="T66" i="12"/>
  <c r="L66" i="12" s="1"/>
  <c r="S67" i="12"/>
  <c r="K67" i="12" s="1"/>
  <c r="T67" i="12"/>
  <c r="L67" i="12" s="1"/>
  <c r="S68" i="12"/>
  <c r="K68" i="12" s="1"/>
  <c r="T68" i="12"/>
  <c r="L68" i="12" s="1"/>
  <c r="S69" i="12"/>
  <c r="T69" i="12"/>
  <c r="S70" i="12"/>
  <c r="K70" i="12" s="1"/>
  <c r="T70" i="12"/>
  <c r="L70" i="12" s="1"/>
  <c r="S71" i="12"/>
  <c r="K71" i="12" s="1"/>
  <c r="T71" i="12"/>
  <c r="L71" i="12" s="1"/>
  <c r="S72" i="12"/>
  <c r="K72" i="12" s="1"/>
  <c r="T72" i="12"/>
  <c r="L72" i="12" s="1"/>
  <c r="S73" i="12"/>
  <c r="K73" i="12" s="1"/>
  <c r="T73" i="12"/>
  <c r="S74" i="12"/>
  <c r="K74" i="12" s="1"/>
  <c r="T74" i="12"/>
  <c r="L74" i="12" s="1"/>
  <c r="S75" i="12"/>
  <c r="T75" i="12"/>
  <c r="L75" i="12" s="1"/>
  <c r="S76" i="12"/>
  <c r="K76" i="12" s="1"/>
  <c r="T76" i="12"/>
  <c r="L76" i="12" s="1"/>
  <c r="S77" i="12"/>
  <c r="K77" i="12" s="1"/>
  <c r="S78" i="12"/>
  <c r="K78" i="12" s="1"/>
  <c r="S79" i="12"/>
  <c r="K79" i="12" s="1"/>
  <c r="S80" i="12"/>
  <c r="K80" i="12" s="1"/>
  <c r="T84" i="12"/>
  <c r="L84" i="12" s="1"/>
  <c r="T85" i="12"/>
  <c r="L85" i="12" s="1"/>
  <c r="S86" i="12"/>
  <c r="T87" i="12"/>
  <c r="L87" i="12" s="1"/>
  <c r="T88" i="12"/>
  <c r="L88" i="12" s="1"/>
  <c r="S90" i="12"/>
  <c r="K90" i="12" s="1"/>
  <c r="T93" i="12"/>
  <c r="L93" i="12" s="1"/>
  <c r="S94" i="12"/>
  <c r="T96" i="12"/>
  <c r="L96" i="12" s="1"/>
  <c r="T97" i="12"/>
  <c r="L97" i="12" s="1"/>
  <c r="S98" i="12"/>
  <c r="T100" i="12"/>
  <c r="L100" i="12" s="1"/>
  <c r="S101" i="12"/>
  <c r="K101" i="12" s="1"/>
  <c r="S102" i="12"/>
  <c r="K102" i="12" s="1"/>
  <c r="S103" i="12"/>
  <c r="S104" i="12"/>
  <c r="K104" i="12" s="1"/>
  <c r="S107" i="12"/>
  <c r="Z107" i="12" s="1"/>
  <c r="S108" i="12"/>
  <c r="Z108" i="12" s="1"/>
  <c r="AA108" i="12" s="1"/>
  <c r="P108" i="12" s="1"/>
  <c r="S109" i="12"/>
  <c r="S110" i="12"/>
  <c r="AA113" i="12"/>
  <c r="P113" i="12" s="1"/>
  <c r="AV113" i="12" s="1"/>
  <c r="AA114" i="12"/>
  <c r="AA115" i="12"/>
  <c r="S116" i="12"/>
  <c r="K116" i="12" s="1"/>
  <c r="T116" i="12"/>
  <c r="L116" i="12" s="1"/>
  <c r="S117" i="12"/>
  <c r="T117" i="12"/>
  <c r="S118" i="12"/>
  <c r="K118" i="12" s="1"/>
  <c r="S119" i="12"/>
  <c r="K119" i="12" s="1"/>
  <c r="T119" i="12"/>
  <c r="S120" i="12"/>
  <c r="T120" i="12"/>
  <c r="L120" i="12" s="1"/>
  <c r="S121" i="12"/>
  <c r="K121" i="12" s="1"/>
  <c r="T121" i="12"/>
  <c r="L121" i="12" s="1"/>
  <c r="S122" i="12"/>
  <c r="Z122" i="12" s="1"/>
  <c r="AA122" i="12" s="1"/>
  <c r="S123" i="12"/>
  <c r="K123" i="12" s="1"/>
  <c r="S124" i="12"/>
  <c r="K124" i="12" s="1"/>
  <c r="S125" i="12"/>
  <c r="S8" i="12"/>
  <c r="K8" i="12" s="1"/>
  <c r="T8" i="12"/>
  <c r="L8" i="12" s="1"/>
  <c r="AT44" i="12"/>
  <c r="K45" i="12"/>
  <c r="AQ49" i="12"/>
  <c r="AQ55" i="12"/>
  <c r="AQ56" i="12"/>
  <c r="S115" i="12"/>
  <c r="S114" i="12"/>
  <c r="S113" i="12"/>
  <c r="K113" i="12" s="1"/>
  <c r="BF26" i="12"/>
  <c r="J115" i="12"/>
  <c r="J114" i="12"/>
  <c r="J113" i="12"/>
  <c r="J60" i="12"/>
  <c r="J59" i="12"/>
  <c r="AQ10" i="12"/>
  <c r="M59" i="12"/>
  <c r="AF59" i="12" s="1"/>
  <c r="S59" i="12"/>
  <c r="K59" i="12" s="1"/>
  <c r="M60" i="12"/>
  <c r="AF60" i="12" s="1"/>
  <c r="T60" i="12"/>
  <c r="L60" i="12" s="1"/>
  <c r="S60" i="12"/>
  <c r="K60" i="12" s="1"/>
  <c r="K61" i="12"/>
  <c r="AR62" i="12"/>
  <c r="AQ62" i="12"/>
  <c r="K62" i="12"/>
  <c r="AQ110" i="12"/>
  <c r="K112" i="12"/>
  <c r="M113" i="12"/>
  <c r="AF113" i="12" s="1"/>
  <c r="M114" i="12"/>
  <c r="M115" i="12"/>
  <c r="AF115" i="12" s="1"/>
  <c r="AQ115" i="12" s="1"/>
  <c r="T115" i="12"/>
  <c r="L115" i="12" s="1"/>
  <c r="L123" i="12"/>
  <c r="K127" i="12"/>
  <c r="L108" i="12"/>
  <c r="K111" i="12"/>
  <c r="AD5" i="12"/>
  <c r="AO5" i="12"/>
  <c r="AY5" i="12"/>
  <c r="S5" i="12"/>
  <c r="AQ64" i="12"/>
  <c r="AQ43" i="12"/>
  <c r="K122" i="12"/>
  <c r="AQ98" i="12"/>
  <c r="AR88" i="12"/>
  <c r="AR59" i="12"/>
  <c r="AR72" i="12"/>
  <c r="AR76" i="12"/>
  <c r="T114" i="12"/>
  <c r="L114" i="12" s="1"/>
  <c r="L122" i="12"/>
  <c r="L19" i="12"/>
  <c r="L13" i="12"/>
  <c r="AQ94" i="12"/>
  <c r="L110" i="12"/>
  <c r="AQ72" i="12"/>
  <c r="AR96" i="12"/>
  <c r="AR66" i="12"/>
  <c r="AQ39" i="12"/>
  <c r="AR122" i="12"/>
  <c r="L117" i="12"/>
  <c r="T113" i="12"/>
  <c r="L113" i="12" s="1"/>
  <c r="L73" i="12"/>
  <c r="T59" i="12"/>
  <c r="K43" i="12"/>
  <c r="L21" i="12"/>
  <c r="L17" i="12"/>
  <c r="K12" i="12"/>
  <c r="AR125" i="12"/>
  <c r="AQ100" i="12"/>
  <c r="K126" i="12"/>
  <c r="AR124" i="12"/>
  <c r="AR121" i="12"/>
  <c r="L119" i="12"/>
  <c r="L107" i="12"/>
  <c r="AQ120" i="12"/>
  <c r="AQ123" i="12"/>
  <c r="AR117" i="12"/>
  <c r="L69" i="12"/>
  <c r="L39" i="12"/>
  <c r="AR10" i="12"/>
  <c r="L15" i="12"/>
  <c r="AR100" i="12"/>
  <c r="K120" i="12"/>
  <c r="AR111" i="12"/>
  <c r="AQ116" i="12"/>
  <c r="AR20" i="12"/>
  <c r="K108" i="12"/>
  <c r="AR22" i="12"/>
  <c r="AQ42" i="12"/>
  <c r="K110" i="12"/>
  <c r="AQ71" i="12"/>
  <c r="AQ82" i="12"/>
  <c r="AR18" i="12"/>
  <c r="K125" i="12"/>
  <c r="O122" i="12"/>
  <c r="P122" i="12"/>
  <c r="L11" i="12"/>
  <c r="AR13" i="12"/>
  <c r="AQ13" i="12"/>
  <c r="L9" i="12"/>
  <c r="AQ18" i="12"/>
  <c r="AQ16" i="12"/>
  <c r="AR35" i="12"/>
  <c r="AQ28" i="12"/>
  <c r="AR27" i="12"/>
  <c r="AR79" i="12"/>
  <c r="AQ67" i="12"/>
  <c r="K117" i="12"/>
  <c r="AQ119" i="12"/>
  <c r="AR74" i="12"/>
  <c r="AQ75" i="12"/>
  <c r="AR60" i="12"/>
  <c r="AR38" i="12"/>
  <c r="AQ63" i="12"/>
  <c r="AR65" i="12"/>
  <c r="AQ38" i="12"/>
  <c r="AR112" i="12"/>
  <c r="AQ68" i="12"/>
  <c r="AR41" i="12"/>
  <c r="AR115" i="12"/>
  <c r="P60" i="12"/>
  <c r="AV60" i="12" s="1"/>
  <c r="AR87" i="12"/>
  <c r="AR114" i="12"/>
  <c r="AQ102" i="12"/>
  <c r="AR81" i="12"/>
  <c r="AQ106" i="12"/>
  <c r="AR15" i="12"/>
  <c r="AQ15" i="12"/>
  <c r="AQ24" i="12"/>
  <c r="P115" i="12"/>
  <c r="AV115" i="12" s="1"/>
  <c r="P114" i="12"/>
  <c r="AV114" i="12" s="1"/>
  <c r="AR69" i="12"/>
  <c r="AR9" i="12"/>
  <c r="AR113" i="12" l="1"/>
  <c r="AQ107" i="12"/>
  <c r="AR126" i="12"/>
  <c r="AQ127" i="12"/>
  <c r="AR80" i="12"/>
  <c r="K107" i="12"/>
  <c r="AQ111" i="12"/>
  <c r="AQ86" i="12"/>
  <c r="AR109" i="12"/>
  <c r="AQ124" i="12"/>
  <c r="AQ59" i="12"/>
  <c r="AR43" i="12"/>
  <c r="AQ122" i="12"/>
  <c r="AQ112" i="12"/>
  <c r="AQ81" i="12"/>
  <c r="AR84" i="12"/>
  <c r="AQ41" i="12"/>
  <c r="AR63" i="12"/>
  <c r="AR110" i="12"/>
  <c r="AR40" i="12"/>
  <c r="AR75" i="12"/>
  <c r="AR16" i="12"/>
  <c r="AR53" i="12"/>
  <c r="Z124" i="12"/>
  <c r="AA124" i="12" s="1"/>
  <c r="P124" i="12" s="1"/>
  <c r="AQ20" i="12"/>
  <c r="AQ26" i="12"/>
  <c r="AQ14" i="12"/>
  <c r="AR127" i="12"/>
  <c r="L124" i="12"/>
  <c r="AQ22" i="12"/>
  <c r="AQ19" i="12"/>
  <c r="AR17" i="12"/>
  <c r="AQ12" i="12"/>
  <c r="AQ9" i="12"/>
  <c r="AQ11" i="12"/>
  <c r="AQ34" i="12"/>
  <c r="T98" i="12"/>
  <c r="L98" i="12" s="1"/>
  <c r="T86" i="12"/>
  <c r="L86" i="12" s="1"/>
  <c r="T95" i="12"/>
  <c r="L95" i="12" s="1"/>
  <c r="S100" i="12"/>
  <c r="K100" i="12" s="1"/>
  <c r="S96" i="12"/>
  <c r="S88" i="12"/>
  <c r="Z88" i="12" s="1"/>
  <c r="AR94" i="12"/>
  <c r="S91" i="12"/>
  <c r="K91" i="12" s="1"/>
  <c r="M85" i="12"/>
  <c r="AF85" i="12" s="1"/>
  <c r="AP114" i="12"/>
  <c r="AH8" i="12"/>
  <c r="AI8" i="12"/>
  <c r="AI125" i="12"/>
  <c r="AO125" i="12"/>
  <c r="AS122" i="12"/>
  <c r="AH121" i="12"/>
  <c r="AO117" i="12"/>
  <c r="AK110" i="12"/>
  <c r="AL110" i="12" s="1"/>
  <c r="AI109" i="12"/>
  <c r="AP93" i="12"/>
  <c r="AH93" i="12"/>
  <c r="AH86" i="12"/>
  <c r="AH84" i="12"/>
  <c r="AI84" i="12"/>
  <c r="AO76" i="12"/>
  <c r="AH72" i="12"/>
  <c r="AI72" i="12"/>
  <c r="AH68" i="12"/>
  <c r="AT55" i="12"/>
  <c r="AP48" i="12"/>
  <c r="AI35" i="12"/>
  <c r="AH35" i="12"/>
  <c r="AI31" i="12"/>
  <c r="AH30" i="12"/>
  <c r="AO21" i="12"/>
  <c r="AS18" i="12"/>
  <c r="AI18" i="12"/>
  <c r="AK15" i="12"/>
  <c r="AL15" i="12" s="1"/>
  <c r="AH15" i="12"/>
  <c r="AI106" i="12"/>
  <c r="AO102" i="12"/>
  <c r="L102" i="12"/>
  <c r="AP102" i="12"/>
  <c r="L80" i="12"/>
  <c r="AT80" i="12" s="1"/>
  <c r="AI80" i="12"/>
  <c r="Z77" i="12"/>
  <c r="AP18" i="12"/>
  <c r="AI59" i="12"/>
  <c r="AT115" i="12"/>
  <c r="AH115" i="12"/>
  <c r="AS126" i="12"/>
  <c r="AP126" i="12"/>
  <c r="AP123" i="12"/>
  <c r="AO123" i="12"/>
  <c r="AI122" i="12"/>
  <c r="AK111" i="12"/>
  <c r="AH96" i="12"/>
  <c r="AH94" i="12"/>
  <c r="AI94" i="12"/>
  <c r="AH88" i="12"/>
  <c r="AI76" i="12"/>
  <c r="AO61" i="12"/>
  <c r="AK39" i="12"/>
  <c r="AL39" i="12" s="1"/>
  <c r="AH32" i="12"/>
  <c r="AI25" i="12"/>
  <c r="AH22" i="12"/>
  <c r="AI22" i="12"/>
  <c r="AO20" i="12"/>
  <c r="AI20" i="12"/>
  <c r="AP19" i="12"/>
  <c r="AH16" i="12"/>
  <c r="AI9" i="12"/>
  <c r="AP8" i="12"/>
  <c r="AT60" i="12"/>
  <c r="Z80" i="12"/>
  <c r="Z19" i="12"/>
  <c r="AI123" i="12"/>
  <c r="AI112" i="12"/>
  <c r="AH100" i="12"/>
  <c r="AH98" i="12"/>
  <c r="AP98" i="12"/>
  <c r="AT87" i="12"/>
  <c r="AH85" i="12"/>
  <c r="AO66" i="12"/>
  <c r="AI66" i="12"/>
  <c r="AH62" i="12"/>
  <c r="AK50" i="12"/>
  <c r="AL50" i="12" s="1"/>
  <c r="AI43" i="12"/>
  <c r="AO43" i="12"/>
  <c r="AI27" i="12"/>
  <c r="AH23" i="12"/>
  <c r="AI10" i="12"/>
  <c r="AH82" i="12"/>
  <c r="AI79" i="12"/>
  <c r="AI113" i="12"/>
  <c r="AS113" i="12"/>
  <c r="AP76" i="12"/>
  <c r="AT62" i="12"/>
  <c r="AS127" i="12"/>
  <c r="AS124" i="12"/>
  <c r="AT120" i="12"/>
  <c r="AO108" i="12"/>
  <c r="AP108" i="12"/>
  <c r="AI99" i="12"/>
  <c r="AI97" i="12"/>
  <c r="AI89" i="12"/>
  <c r="AO89" i="12"/>
  <c r="AH75" i="12"/>
  <c r="AP71" i="12"/>
  <c r="AH71" i="12"/>
  <c r="AP67" i="12"/>
  <c r="AH67" i="12"/>
  <c r="AH63" i="12"/>
  <c r="AH47" i="12"/>
  <c r="AH41" i="12"/>
  <c r="AP37" i="12"/>
  <c r="AP33" i="12"/>
  <c r="AO28" i="12"/>
  <c r="AO17" i="12"/>
  <c r="AH14" i="12"/>
  <c r="AH11" i="12"/>
  <c r="AI103" i="12"/>
  <c r="AH103" i="12"/>
  <c r="BC81" i="12"/>
  <c r="AI81" i="12"/>
  <c r="AH81" i="12"/>
  <c r="L81" i="12"/>
  <c r="L78" i="12"/>
  <c r="AR104" i="12"/>
  <c r="AI104" i="12"/>
  <c r="AR101" i="12"/>
  <c r="AR103" i="12"/>
  <c r="T61" i="12"/>
  <c r="L61" i="12" s="1"/>
  <c r="AR39" i="12"/>
  <c r="AT43" i="12"/>
  <c r="AQ65" i="12"/>
  <c r="AT76" i="12"/>
  <c r="AR68" i="12"/>
  <c r="AQ74" i="12"/>
  <c r="AQ69" i="12"/>
  <c r="AQ70" i="12"/>
  <c r="AR67" i="12"/>
  <c r="AR19" i="12"/>
  <c r="AI19" i="12"/>
  <c r="AT19" i="12"/>
  <c r="AP22" i="12"/>
  <c r="AT22" i="12"/>
  <c r="Z31" i="12"/>
  <c r="AA31" i="12" s="1"/>
  <c r="P31" i="12" s="1"/>
  <c r="O124" i="12"/>
  <c r="AQ126" i="12"/>
  <c r="AR123" i="12"/>
  <c r="AO122" i="12"/>
  <c r="AP119" i="12"/>
  <c r="AP107" i="12"/>
  <c r="AG78" i="12"/>
  <c r="AH70" i="12"/>
  <c r="AP70" i="12"/>
  <c r="AH13" i="12"/>
  <c r="AG12" i="12"/>
  <c r="AR12" i="12" s="1"/>
  <c r="X102" i="12"/>
  <c r="Z102" i="12"/>
  <c r="AI77" i="12"/>
  <c r="AQ8" i="12"/>
  <c r="AO127" i="12"/>
  <c r="AP13" i="12"/>
  <c r="AH65" i="12"/>
  <c r="AI65" i="12"/>
  <c r="AG58" i="12"/>
  <c r="AI58" i="12" s="1"/>
  <c r="AH55" i="12"/>
  <c r="K105" i="12"/>
  <c r="L105" i="12"/>
  <c r="AI105" i="12"/>
  <c r="AS22" i="12"/>
  <c r="AP124" i="12"/>
  <c r="AQ47" i="12"/>
  <c r="AI126" i="12"/>
  <c r="AG108" i="12"/>
  <c r="AR108" i="12" s="1"/>
  <c r="AG102" i="12"/>
  <c r="AI102" i="12" s="1"/>
  <c r="AI90" i="12"/>
  <c r="AG71" i="12"/>
  <c r="AF61" i="12"/>
  <c r="AQ61" i="12" s="1"/>
  <c r="AI37" i="12"/>
  <c r="AG14" i="12"/>
  <c r="AR14" i="12" s="1"/>
  <c r="AG11" i="12"/>
  <c r="AR11" i="12" s="1"/>
  <c r="L82" i="12"/>
  <c r="K82" i="12"/>
  <c r="AI82" i="12"/>
  <c r="AP87" i="12"/>
  <c r="O108" i="12"/>
  <c r="AF114" i="12"/>
  <c r="AQ114" i="12" s="1"/>
  <c r="K103" i="12"/>
  <c r="AF108" i="12"/>
  <c r="AH77" i="12"/>
  <c r="AF76" i="12"/>
  <c r="AQ66" i="12"/>
  <c r="AH66" i="12"/>
  <c r="AI57" i="12"/>
  <c r="AH42" i="12"/>
  <c r="AT41" i="12"/>
  <c r="AS66" i="12"/>
  <c r="Z66" i="12"/>
  <c r="Z56" i="12"/>
  <c r="O56" i="12" s="1"/>
  <c r="Z39" i="12"/>
  <c r="Z17" i="12"/>
  <c r="Z13" i="12"/>
  <c r="AP100" i="12"/>
  <c r="AI95" i="12"/>
  <c r="AT53" i="12"/>
  <c r="AO39" i="12"/>
  <c r="AP75" i="12"/>
  <c r="Z71" i="12"/>
  <c r="O71" i="12" s="1"/>
  <c r="AT67" i="12"/>
  <c r="AO53" i="12"/>
  <c r="AI75" i="12"/>
  <c r="AH10" i="12"/>
  <c r="AT15" i="12"/>
  <c r="AO19" i="12"/>
  <c r="AO65" i="12"/>
  <c r="AP27" i="12"/>
  <c r="AP56" i="12"/>
  <c r="Z65" i="12"/>
  <c r="AS51" i="12"/>
  <c r="AO50" i="12"/>
  <c r="Z18" i="12"/>
  <c r="Z10" i="12"/>
  <c r="AI36" i="12"/>
  <c r="AH31" i="12"/>
  <c r="AO24" i="12"/>
  <c r="AH37" i="12"/>
  <c r="AG116" i="12"/>
  <c r="AR116" i="12" s="1"/>
  <c r="AF52" i="12"/>
  <c r="AQ52" i="12" s="1"/>
  <c r="AQ51" i="12"/>
  <c r="AH51" i="12"/>
  <c r="AG46" i="12"/>
  <c r="AI46" i="12" s="1"/>
  <c r="AF45" i="12"/>
  <c r="AQ45" i="12" s="1"/>
  <c r="AT126" i="12"/>
  <c r="AT8" i="12"/>
  <c r="AS65" i="12"/>
  <c r="L49" i="12"/>
  <c r="Z49" i="12"/>
  <c r="AA49" i="12" s="1"/>
  <c r="P49" i="12" s="1"/>
  <c r="AG119" i="12"/>
  <c r="AR119" i="12" s="1"/>
  <c r="AG70" i="12"/>
  <c r="AF57" i="12"/>
  <c r="AG52" i="12"/>
  <c r="AR52" i="12" s="1"/>
  <c r="AG51" i="12"/>
  <c r="AI51" i="12" s="1"/>
  <c r="AG45" i="12"/>
  <c r="AR45" i="12" s="1"/>
  <c r="T112" i="12"/>
  <c r="X112" i="12" s="1"/>
  <c r="X110" i="12"/>
  <c r="X126" i="12"/>
  <c r="Z126" i="12"/>
  <c r="Z69" i="12"/>
  <c r="K69" i="12"/>
  <c r="AF54" i="12"/>
  <c r="AQ54" i="12" s="1"/>
  <c r="AG48" i="12"/>
  <c r="AT48" i="12" s="1"/>
  <c r="AG47" i="12"/>
  <c r="AR47" i="12" s="1"/>
  <c r="AG49" i="12"/>
  <c r="AR49" i="12" s="1"/>
  <c r="AG21" i="12"/>
  <c r="AI44" i="12"/>
  <c r="T42" i="12"/>
  <c r="L42" i="12" s="1"/>
  <c r="AO87" i="12"/>
  <c r="AO99" i="12"/>
  <c r="Y2" i="12"/>
  <c r="AH29" i="12"/>
  <c r="T109" i="12"/>
  <c r="Z109" i="12" s="1"/>
  <c r="AP60" i="12"/>
  <c r="AP58" i="12"/>
  <c r="AP46" i="12"/>
  <c r="Z110" i="12"/>
  <c r="Z22" i="12"/>
  <c r="Z9" i="12"/>
  <c r="AK62" i="12"/>
  <c r="AL62" i="12" s="1"/>
  <c r="S46" i="12"/>
  <c r="K46" i="12" s="1"/>
  <c r="AS46" i="12" s="1"/>
  <c r="AR37" i="12"/>
  <c r="AP83" i="12"/>
  <c r="AI85" i="12"/>
  <c r="AI87" i="12"/>
  <c r="U2" i="12"/>
  <c r="X105" i="12"/>
  <c r="Z78" i="12"/>
  <c r="X108" i="12"/>
  <c r="T89" i="12"/>
  <c r="L89" i="12" s="1"/>
  <c r="S92" i="12"/>
  <c r="K92" i="12" s="1"/>
  <c r="K42" i="12"/>
  <c r="T118" i="12"/>
  <c r="L118" i="12" s="1"/>
  <c r="Z73" i="12"/>
  <c r="AA73" i="12" s="1"/>
  <c r="P73" i="12" s="1"/>
  <c r="Z50" i="12"/>
  <c r="Z43" i="12"/>
  <c r="S47" i="12"/>
  <c r="K47" i="12" s="1"/>
  <c r="AH34" i="12"/>
  <c r="AK27" i="12"/>
  <c r="AL27" i="12" s="1"/>
  <c r="AS70" i="12"/>
  <c r="Z119" i="12"/>
  <c r="O119" i="12" s="1"/>
  <c r="Z74" i="12"/>
  <c r="Z70" i="12"/>
  <c r="Z14" i="12"/>
  <c r="Z12" i="12"/>
  <c r="AK123" i="12"/>
  <c r="AL123" i="12" s="1"/>
  <c r="AG56" i="12"/>
  <c r="AI56" i="12" s="1"/>
  <c r="AK55" i="12"/>
  <c r="AL55" i="12" s="1"/>
  <c r="N42" i="12"/>
  <c r="S40" i="12"/>
  <c r="K40" i="12" s="1"/>
  <c r="AS40" i="12" s="1"/>
  <c r="BD82" i="12"/>
  <c r="X79" i="12"/>
  <c r="AO36" i="12"/>
  <c r="AG34" i="12"/>
  <c r="AG30" i="12"/>
  <c r="AT95" i="12"/>
  <c r="AP85" i="12"/>
  <c r="AT85" i="12"/>
  <c r="AS30" i="12"/>
  <c r="AG91" i="12"/>
  <c r="AS27" i="12"/>
  <c r="AO27" i="12"/>
  <c r="AG33" i="12"/>
  <c r="AI33" i="12" s="1"/>
  <c r="AG29" i="12"/>
  <c r="AI29" i="12" s="1"/>
  <c r="AF36" i="12"/>
  <c r="AH36" i="12" s="1"/>
  <c r="AG86" i="12"/>
  <c r="AI86" i="12" s="1"/>
  <c r="V2" i="12"/>
  <c r="K31" i="12"/>
  <c r="AS31" i="12" s="1"/>
  <c r="AQ84" i="12"/>
  <c r="AQ27" i="12"/>
  <c r="AH27" i="12"/>
  <c r="AR24" i="12"/>
  <c r="AR25" i="12"/>
  <c r="AR36" i="12"/>
  <c r="AR95" i="12"/>
  <c r="AR93" i="12"/>
  <c r="AR85" i="12"/>
  <c r="AR97" i="12"/>
  <c r="T34" i="12"/>
  <c r="L34" i="12" s="1"/>
  <c r="AP34" i="12" s="1"/>
  <c r="M97" i="12"/>
  <c r="M89" i="12"/>
  <c r="AF89" i="12" s="1"/>
  <c r="Z26" i="12"/>
  <c r="AA26" i="12" s="1"/>
  <c r="P26" i="12" s="1"/>
  <c r="Z36" i="12"/>
  <c r="AQ85" i="12"/>
  <c r="AQ29" i="12"/>
  <c r="S33" i="12"/>
  <c r="Z33" i="12" s="1"/>
  <c r="O33" i="12" s="1"/>
  <c r="S25" i="12"/>
  <c r="M83" i="12"/>
  <c r="N26" i="12"/>
  <c r="AR99" i="12"/>
  <c r="AT31" i="12"/>
  <c r="AQ37" i="12"/>
  <c r="AQ32" i="12"/>
  <c r="AQ35" i="12"/>
  <c r="AQ88" i="12"/>
  <c r="AQ90" i="12"/>
  <c r="AR89" i="12"/>
  <c r="AR90" i="12"/>
  <c r="T91" i="12"/>
  <c r="L91" i="12" s="1"/>
  <c r="S37" i="12"/>
  <c r="K37" i="12" s="1"/>
  <c r="T94" i="12"/>
  <c r="L94" i="12" s="1"/>
  <c r="AT94" i="12" s="1"/>
  <c r="T30" i="12"/>
  <c r="L30" i="12" s="1"/>
  <c r="AP30" i="12" s="1"/>
  <c r="S29" i="12"/>
  <c r="K29" i="12" s="1"/>
  <c r="AO29" i="12" s="1"/>
  <c r="T23" i="12"/>
  <c r="L23" i="12" s="1"/>
  <c r="AP36" i="12"/>
  <c r="AT36" i="12"/>
  <c r="AK31" i="12"/>
  <c r="AL31" i="12" s="1"/>
  <c r="AQ31" i="12"/>
  <c r="AQ95" i="12"/>
  <c r="AH95" i="12"/>
  <c r="AF33" i="12"/>
  <c r="AF25" i="12"/>
  <c r="AQ25" i="12" s="1"/>
  <c r="AS35" i="12"/>
  <c r="AR31" i="12"/>
  <c r="AG98" i="12"/>
  <c r="T90" i="12"/>
  <c r="L90" i="12" s="1"/>
  <c r="AP90" i="12" s="1"/>
  <c r="S93" i="12"/>
  <c r="K93" i="12" s="1"/>
  <c r="S95" i="12"/>
  <c r="T92" i="12"/>
  <c r="L92" i="12" s="1"/>
  <c r="S83" i="12"/>
  <c r="K83" i="12" s="1"/>
  <c r="AO83" i="12" s="1"/>
  <c r="Z27" i="12"/>
  <c r="M99" i="12"/>
  <c r="M87" i="12"/>
  <c r="N83" i="12"/>
  <c r="AQ23" i="12"/>
  <c r="AR28" i="12"/>
  <c r="AQ30" i="12"/>
  <c r="AR32" i="12"/>
  <c r="AQ92" i="12"/>
  <c r="T35" i="12"/>
  <c r="L35" i="12" s="1"/>
  <c r="N92" i="12"/>
  <c r="AT113" i="12"/>
  <c r="AT27" i="12"/>
  <c r="AP20" i="12"/>
  <c r="AF117" i="12"/>
  <c r="AS117" i="12" s="1"/>
  <c r="AH40" i="12"/>
  <c r="AQ40" i="12"/>
  <c r="T127" i="12"/>
  <c r="X125" i="12"/>
  <c r="L125" i="12"/>
  <c r="L45" i="12"/>
  <c r="Z45" i="12"/>
  <c r="AA45" i="12" s="1"/>
  <c r="P45" i="12" s="1"/>
  <c r="K34" i="12"/>
  <c r="AO34" i="12" s="1"/>
  <c r="AG61" i="12"/>
  <c r="AR61" i="12" s="1"/>
  <c r="Z117" i="12"/>
  <c r="O117" i="12" s="1"/>
  <c r="Z75" i="12"/>
  <c r="O75" i="12" s="1"/>
  <c r="Z67" i="12"/>
  <c r="Z54" i="12"/>
  <c r="AA54" i="12" s="1"/>
  <c r="P54" i="12" s="1"/>
  <c r="AP51" i="12"/>
  <c r="Z41" i="12"/>
  <c r="K41" i="12"/>
  <c r="Z121" i="12"/>
  <c r="O107" i="12"/>
  <c r="AA107" i="12"/>
  <c r="P107" i="12" s="1"/>
  <c r="K58" i="12"/>
  <c r="AO58" i="12" s="1"/>
  <c r="Z58" i="12"/>
  <c r="O58" i="12" s="1"/>
  <c r="Z55" i="12"/>
  <c r="K55" i="12"/>
  <c r="AS55" i="12" s="1"/>
  <c r="Z48" i="12"/>
  <c r="K48" i="12"/>
  <c r="AT123" i="12"/>
  <c r="AR105" i="12"/>
  <c r="Z125" i="12"/>
  <c r="Z62" i="12"/>
  <c r="AG107" i="12"/>
  <c r="AI107" i="12" s="1"/>
  <c r="X124" i="12"/>
  <c r="Z60" i="12"/>
  <c r="O60" i="12" s="1"/>
  <c r="AR106" i="12"/>
  <c r="AR118" i="12"/>
  <c r="AR57" i="12"/>
  <c r="AS54" i="12"/>
  <c r="AR44" i="12"/>
  <c r="Z120" i="12"/>
  <c r="O120" i="12" s="1"/>
  <c r="Z52" i="12"/>
  <c r="O52" i="12" s="1"/>
  <c r="Z51" i="12"/>
  <c r="AA51" i="12" s="1"/>
  <c r="P51" i="12" s="1"/>
  <c r="Z20" i="12"/>
  <c r="Z15" i="12"/>
  <c r="AK40" i="12"/>
  <c r="AL40" i="12" s="1"/>
  <c r="AK21" i="12"/>
  <c r="AL21" i="12" s="1"/>
  <c r="AK19" i="12"/>
  <c r="AL19" i="12" s="1"/>
  <c r="X123" i="12"/>
  <c r="AS62" i="12"/>
  <c r="AR55" i="12"/>
  <c r="AR54" i="12"/>
  <c r="K52" i="12"/>
  <c r="AR50" i="12"/>
  <c r="Z8" i="12"/>
  <c r="Z123" i="12"/>
  <c r="Z99" i="12"/>
  <c r="AA99" i="12" s="1"/>
  <c r="P99" i="12" s="1"/>
  <c r="Z63" i="12"/>
  <c r="Z44" i="12"/>
  <c r="Z38" i="12"/>
  <c r="Z28" i="12"/>
  <c r="Z21" i="12"/>
  <c r="AA21" i="12" s="1"/>
  <c r="P21" i="12" s="1"/>
  <c r="Z11" i="12"/>
  <c r="AQ113" i="12"/>
  <c r="AS13" i="12"/>
  <c r="AO13" i="12"/>
  <c r="AT84" i="12"/>
  <c r="AO14" i="12"/>
  <c r="AS14" i="12"/>
  <c r="AO40" i="12"/>
  <c r="AS8" i="12"/>
  <c r="AP65" i="12"/>
  <c r="AT65" i="12"/>
  <c r="AT114" i="12"/>
  <c r="AA56" i="12"/>
  <c r="P56" i="12" s="1"/>
  <c r="AK53" i="12"/>
  <c r="AL53" i="12" s="1"/>
  <c r="AQ53" i="12"/>
  <c r="AH53" i="12"/>
  <c r="AO121" i="12"/>
  <c r="AA13" i="12"/>
  <c r="P13" i="12" s="1"/>
  <c r="O13" i="12"/>
  <c r="AI111" i="12"/>
  <c r="AH50" i="12"/>
  <c r="AQ50" i="12"/>
  <c r="AH44" i="12"/>
  <c r="AK44" i="12"/>
  <c r="AL44" i="12" s="1"/>
  <c r="AQ44" i="12"/>
  <c r="K114" i="12"/>
  <c r="Z114" i="12"/>
  <c r="O114" i="12" s="1"/>
  <c r="K115" i="12"/>
  <c r="Z115" i="12"/>
  <c r="O115" i="12" s="1"/>
  <c r="AA110" i="12"/>
  <c r="P110" i="12" s="1"/>
  <c r="O110" i="12"/>
  <c r="AS111" i="12"/>
  <c r="AQ105" i="12"/>
  <c r="AH91" i="12"/>
  <c r="AP29" i="12"/>
  <c r="L59" i="12"/>
  <c r="Z59" i="12"/>
  <c r="O59" i="12" s="1"/>
  <c r="AO54" i="12"/>
  <c r="AO51" i="12"/>
  <c r="AO45" i="12"/>
  <c r="AK65" i="12"/>
  <c r="AF58" i="12"/>
  <c r="AQ58" i="12" s="1"/>
  <c r="AH56" i="12"/>
  <c r="AH54" i="12"/>
  <c r="W81" i="12"/>
  <c r="W105" i="12"/>
  <c r="Z105" i="12"/>
  <c r="AI101" i="12"/>
  <c r="X78" i="12"/>
  <c r="BD78" i="12"/>
  <c r="Z97" i="12"/>
  <c r="O97" i="12" s="1"/>
  <c r="Z32" i="12"/>
  <c r="Z24" i="12"/>
  <c r="Z16" i="12"/>
  <c r="AK112" i="12"/>
  <c r="AL112" i="12" s="1"/>
  <c r="AK13" i="12"/>
  <c r="AL13" i="12" s="1"/>
  <c r="Z104" i="12"/>
  <c r="AS104" i="12"/>
  <c r="X80" i="12"/>
  <c r="K75" i="12"/>
  <c r="K56" i="12"/>
  <c r="AS53" i="12"/>
  <c r="Z64" i="12"/>
  <c r="AK95" i="12"/>
  <c r="AL95" i="12" s="1"/>
  <c r="AK22" i="12"/>
  <c r="AL22" i="12" s="1"/>
  <c r="AF17" i="12"/>
  <c r="AQ17" i="12" s="1"/>
  <c r="W82" i="12"/>
  <c r="Z82" i="12"/>
  <c r="AT75" i="12"/>
  <c r="Z113" i="12"/>
  <c r="O113" i="12" s="1"/>
  <c r="K109" i="12"/>
  <c r="AQ121" i="12"/>
  <c r="K97" i="12"/>
  <c r="K86" i="12"/>
  <c r="AQ60" i="12"/>
  <c r="AT57" i="12"/>
  <c r="AS50" i="12"/>
  <c r="K44" i="12"/>
  <c r="Z116" i="12"/>
  <c r="Z76" i="12"/>
  <c r="Z72" i="12"/>
  <c r="Z68" i="12"/>
  <c r="Z57" i="12"/>
  <c r="Z53" i="12"/>
  <c r="AK122" i="12"/>
  <c r="AL122" i="12" s="1"/>
  <c r="AV122" i="12" s="1"/>
  <c r="AH46" i="12"/>
  <c r="AP26" i="12"/>
  <c r="Z87" i="12"/>
  <c r="AA87" i="12" s="1"/>
  <c r="P87" i="12" s="1"/>
  <c r="Z85" i="12"/>
  <c r="O85" i="12" s="1"/>
  <c r="AK70" i="12"/>
  <c r="AK64" i="12"/>
  <c r="AL64" i="12" s="1"/>
  <c r="AS49" i="12"/>
  <c r="Z98" i="12"/>
  <c r="O98" i="12" s="1"/>
  <c r="AK100" i="12"/>
  <c r="AL100" i="12" s="1"/>
  <c r="AK88" i="12"/>
  <c r="AL88" i="12" s="1"/>
  <c r="AP12" i="12"/>
  <c r="X81" i="12"/>
  <c r="Z100" i="12"/>
  <c r="Z96" i="12"/>
  <c r="K96" i="12"/>
  <c r="S84" i="12"/>
  <c r="K98" i="12"/>
  <c r="K94" i="12"/>
  <c r="AT21" i="12" l="1"/>
  <c r="AP86" i="12"/>
  <c r="AS72" i="12"/>
  <c r="AI93" i="12"/>
  <c r="AP10" i="12"/>
  <c r="BD81" i="12"/>
  <c r="AO97" i="12"/>
  <c r="AT37" i="12"/>
  <c r="AP21" i="12"/>
  <c r="AK103" i="12"/>
  <c r="AL103" i="12" s="1"/>
  <c r="AO30" i="12"/>
  <c r="K88" i="12"/>
  <c r="AA119" i="12"/>
  <c r="P119" i="12" s="1"/>
  <c r="Z86" i="12"/>
  <c r="AA86" i="12" s="1"/>
  <c r="P86" i="12" s="1"/>
  <c r="AP125" i="12"/>
  <c r="AK94" i="12"/>
  <c r="AL94" i="12" s="1"/>
  <c r="AV31" i="12"/>
  <c r="O31" i="12"/>
  <c r="AU31" i="12" s="1"/>
  <c r="AH89" i="12"/>
  <c r="AI21" i="12"/>
  <c r="AI71" i="12"/>
  <c r="BD77" i="12"/>
  <c r="AK84" i="12"/>
  <c r="AL84" i="12" s="1"/>
  <c r="Z61" i="12"/>
  <c r="AS45" i="12"/>
  <c r="AK93" i="12"/>
  <c r="AL93" i="12" s="1"/>
  <c r="AT93" i="12"/>
  <c r="AK59" i="12"/>
  <c r="AK102" i="12"/>
  <c r="AL102" i="12" s="1"/>
  <c r="AK90" i="12"/>
  <c r="AL90" i="12" s="1"/>
  <c r="AK80" i="12"/>
  <c r="AL80" i="12" s="1"/>
  <c r="AP95" i="12"/>
  <c r="AH57" i="12"/>
  <c r="AK119" i="12"/>
  <c r="AL119" i="12" s="1"/>
  <c r="AS105" i="12"/>
  <c r="AK127" i="12"/>
  <c r="AK125" i="12"/>
  <c r="AK41" i="12"/>
  <c r="AK72" i="12"/>
  <c r="AL72" i="12" s="1"/>
  <c r="AK126" i="12"/>
  <c r="AL126" i="12" s="1"/>
  <c r="O49" i="12"/>
  <c r="AT86" i="12"/>
  <c r="Z95" i="12"/>
  <c r="AA95" i="12" s="1"/>
  <c r="P95" i="12" s="1"/>
  <c r="AV95" i="12" s="1"/>
  <c r="AI30" i="12"/>
  <c r="AI114" i="12"/>
  <c r="AP97" i="12"/>
  <c r="AS21" i="12"/>
  <c r="AO15" i="12"/>
  <c r="AP39" i="12"/>
  <c r="AH127" i="12"/>
  <c r="AA71" i="12"/>
  <c r="P71" i="12" s="1"/>
  <c r="AK105" i="12"/>
  <c r="AL105" i="12" s="1"/>
  <c r="AH113" i="12"/>
  <c r="AK85" i="12"/>
  <c r="AL85" i="12" s="1"/>
  <c r="AO23" i="12"/>
  <c r="AO90" i="12"/>
  <c r="AI48" i="12"/>
  <c r="AK37" i="12"/>
  <c r="AL37" i="12" s="1"/>
  <c r="AK121" i="12"/>
  <c r="AS121" i="12"/>
  <c r="AP84" i="12"/>
  <c r="AK113" i="12"/>
  <c r="AU113" i="12" s="1"/>
  <c r="AK35" i="12"/>
  <c r="AL35" i="12" s="1"/>
  <c r="K33" i="12"/>
  <c r="AS33" i="12" s="1"/>
  <c r="AO35" i="12"/>
  <c r="AT97" i="12"/>
  <c r="AK9" i="12"/>
  <c r="AL9" i="12" s="1"/>
  <c r="AS67" i="12"/>
  <c r="AH105" i="12"/>
  <c r="AH21" i="12"/>
  <c r="AK77" i="12"/>
  <c r="AO91" i="12"/>
  <c r="AO57" i="12"/>
  <c r="AK10" i="12"/>
  <c r="AL10" i="12" s="1"/>
  <c r="AK11" i="12"/>
  <c r="AL11" i="12" s="1"/>
  <c r="AS57" i="12"/>
  <c r="AH90" i="12"/>
  <c r="AI55" i="12"/>
  <c r="AT66" i="12"/>
  <c r="AH122" i="12"/>
  <c r="AP9" i="12"/>
  <c r="AP61" i="12"/>
  <c r="AP66" i="12"/>
  <c r="AA58" i="12"/>
  <c r="P58" i="12" s="1"/>
  <c r="O51" i="12"/>
  <c r="AO105" i="12"/>
  <c r="AK76" i="12"/>
  <c r="AL76" i="12" s="1"/>
  <c r="AP50" i="12"/>
  <c r="AT99" i="12"/>
  <c r="AS90" i="12"/>
  <c r="AP25" i="12"/>
  <c r="Z93" i="12"/>
  <c r="O93" i="12" s="1"/>
  <c r="AK124" i="12"/>
  <c r="AU124" i="12" s="1"/>
  <c r="AK114" i="12"/>
  <c r="AU114" i="12" s="1"/>
  <c r="AK43" i="12"/>
  <c r="AL43" i="12" s="1"/>
  <c r="AT50" i="12"/>
  <c r="AI98" i="12"/>
  <c r="AS91" i="12"/>
  <c r="AO32" i="12"/>
  <c r="AT25" i="12"/>
  <c r="AS71" i="12"/>
  <c r="AO85" i="12"/>
  <c r="AP55" i="12"/>
  <c r="AO18" i="12"/>
  <c r="AI50" i="12"/>
  <c r="AH18" i="12"/>
  <c r="AS68" i="12"/>
  <c r="AP31" i="12"/>
  <c r="AK20" i="12"/>
  <c r="AK63" i="12"/>
  <c r="AL63" i="12" s="1"/>
  <c r="AH114" i="12"/>
  <c r="AS16" i="12"/>
  <c r="AP113" i="12"/>
  <c r="AI34" i="12"/>
  <c r="AK66" i="12"/>
  <c r="AK8" i="12"/>
  <c r="AL8" i="12" s="1"/>
  <c r="AS34" i="12"/>
  <c r="AO16" i="12"/>
  <c r="AO77" i="12"/>
  <c r="AK82" i="12"/>
  <c r="AL82" i="12" s="1"/>
  <c r="AP99" i="12"/>
  <c r="AK18" i="12"/>
  <c r="AL18" i="12" s="1"/>
  <c r="O54" i="12"/>
  <c r="BD80" i="12"/>
  <c r="AO8" i="12"/>
  <c r="Z40" i="12"/>
  <c r="AA40" i="12" s="1"/>
  <c r="P40" i="12" s="1"/>
  <c r="AV40" i="12" s="1"/>
  <c r="AS37" i="12"/>
  <c r="AS23" i="12"/>
  <c r="AI91" i="12"/>
  <c r="AS32" i="12"/>
  <c r="AK79" i="12"/>
  <c r="AL79" i="12" s="1"/>
  <c r="AO63" i="12"/>
  <c r="AS11" i="12"/>
  <c r="AH76" i="12"/>
  <c r="AP80" i="12"/>
  <c r="AA85" i="12"/>
  <c r="P85" i="12" s="1"/>
  <c r="AH45" i="12"/>
  <c r="AK29" i="12"/>
  <c r="AL29" i="12" s="1"/>
  <c r="AP78" i="12"/>
  <c r="AK14" i="12"/>
  <c r="AL14" i="12" s="1"/>
  <c r="AK24" i="12"/>
  <c r="AL24" i="12" s="1"/>
  <c r="AT107" i="12"/>
  <c r="AT91" i="12"/>
  <c r="AK45" i="12"/>
  <c r="AL45" i="12" s="1"/>
  <c r="K95" i="12"/>
  <c r="AO95" i="12" s="1"/>
  <c r="AS85" i="12"/>
  <c r="O95" i="12"/>
  <c r="Z89" i="12"/>
  <c r="O89" i="12" s="1"/>
  <c r="AQ89" i="12"/>
  <c r="AK36" i="12"/>
  <c r="Z92" i="12"/>
  <c r="AK91" i="12"/>
  <c r="AL91" i="12" s="1"/>
  <c r="AT78" i="12"/>
  <c r="AT90" i="12"/>
  <c r="AK98" i="12"/>
  <c r="AL98" i="12" s="1"/>
  <c r="Z23" i="12"/>
  <c r="AA23" i="12" s="1"/>
  <c r="P23" i="12" s="1"/>
  <c r="AK89" i="12"/>
  <c r="AL89" i="12" s="1"/>
  <c r="AT98" i="12"/>
  <c r="Z46" i="12"/>
  <c r="O46" i="12" s="1"/>
  <c r="AS76" i="12"/>
  <c r="AT30" i="12"/>
  <c r="AT89" i="12"/>
  <c r="AH108" i="12"/>
  <c r="AI78" i="12"/>
  <c r="Z81" i="12"/>
  <c r="K81" i="12"/>
  <c r="Z79" i="12"/>
  <c r="BD79" i="12"/>
  <c r="L79" i="12"/>
  <c r="AT10" i="12"/>
  <c r="AH80" i="12"/>
  <c r="AO80" i="12"/>
  <c r="AS80" i="12"/>
  <c r="AI121" i="12"/>
  <c r="AT121" i="12"/>
  <c r="AP121" i="12"/>
  <c r="AO68" i="12"/>
  <c r="AT18" i="12"/>
  <c r="Z91" i="12"/>
  <c r="AA91" i="12" s="1"/>
  <c r="P91" i="12" s="1"/>
  <c r="AV91" i="12" s="1"/>
  <c r="AK30" i="12"/>
  <c r="AL30" i="12" s="1"/>
  <c r="AK86" i="12"/>
  <c r="AL86" i="12" s="1"/>
  <c r="AK75" i="12"/>
  <c r="AL75" i="12" s="1"/>
  <c r="AV119" i="12"/>
  <c r="AK67" i="12"/>
  <c r="AL67" i="12" s="1"/>
  <c r="Z47" i="12"/>
  <c r="AP89" i="12"/>
  <c r="AS63" i="12"/>
  <c r="AP81" i="12"/>
  <c r="AT81" i="12"/>
  <c r="AT17" i="12"/>
  <c r="AI17" i="12"/>
  <c r="AI63" i="12"/>
  <c r="AP63" i="12"/>
  <c r="AT63" i="12"/>
  <c r="AH43" i="12"/>
  <c r="AS43" i="12"/>
  <c r="AO62" i="12"/>
  <c r="AH9" i="12"/>
  <c r="AO9" i="12"/>
  <c r="AT20" i="12"/>
  <c r="AI15" i="12"/>
  <c r="AP15" i="12"/>
  <c r="AP72" i="12"/>
  <c r="AT72" i="12"/>
  <c r="AP122" i="12"/>
  <c r="AT122" i="12"/>
  <c r="AO22" i="12"/>
  <c r="AO72" i="12"/>
  <c r="AO71" i="12"/>
  <c r="AT9" i="12"/>
  <c r="AS9" i="12"/>
  <c r="AS112" i="12"/>
  <c r="AO112" i="12"/>
  <c r="AH112" i="12"/>
  <c r="AA19" i="12"/>
  <c r="P19" i="12" s="1"/>
  <c r="AV19" i="12" s="1"/>
  <c r="O19" i="12"/>
  <c r="AU19" i="12" s="1"/>
  <c r="AI60" i="12"/>
  <c r="AH20" i="12"/>
  <c r="AS20" i="12"/>
  <c r="AH123" i="12"/>
  <c r="AS123" i="12"/>
  <c r="AP43" i="12"/>
  <c r="AI67" i="12"/>
  <c r="AO113" i="12"/>
  <c r="AO11" i="12"/>
  <c r="AP14" i="12"/>
  <c r="O99" i="12"/>
  <c r="AK81" i="12"/>
  <c r="AL81" i="12" s="1"/>
  <c r="Z83" i="12"/>
  <c r="O83" i="12" s="1"/>
  <c r="AA33" i="12"/>
  <c r="P33" i="12" s="1"/>
  <c r="AH33" i="12"/>
  <c r="AK57" i="12"/>
  <c r="AL57" i="12" s="1"/>
  <c r="AR71" i="12"/>
  <c r="AR102" i="12"/>
  <c r="AS24" i="12"/>
  <c r="AH24" i="12"/>
  <c r="AO79" i="12"/>
  <c r="AS79" i="12"/>
  <c r="AH79" i="12"/>
  <c r="AI40" i="12"/>
  <c r="AP40" i="12"/>
  <c r="AT40" i="12"/>
  <c r="AI62" i="12"/>
  <c r="AP62" i="12"/>
  <c r="AA80" i="12"/>
  <c r="P80" i="12" s="1"/>
  <c r="AV80" i="12" s="1"/>
  <c r="O80" i="12"/>
  <c r="AU80" i="12" s="1"/>
  <c r="AO67" i="12"/>
  <c r="AH19" i="12"/>
  <c r="AS19" i="12"/>
  <c r="AH59" i="12"/>
  <c r="AO59" i="12"/>
  <c r="AS59" i="12"/>
  <c r="AP17" i="12"/>
  <c r="AS102" i="12"/>
  <c r="AH102" i="12"/>
  <c r="AS15" i="12"/>
  <c r="AR78" i="12"/>
  <c r="AU59" i="12"/>
  <c r="AK46" i="12"/>
  <c r="AL46" i="12" s="1"/>
  <c r="AA52" i="12"/>
  <c r="P52" i="12" s="1"/>
  <c r="AT51" i="12"/>
  <c r="AT46" i="12"/>
  <c r="AA117" i="12"/>
  <c r="P117" i="12" s="1"/>
  <c r="AA75" i="12"/>
  <c r="P75" i="12" s="1"/>
  <c r="AK71" i="12"/>
  <c r="AL71" i="12" s="1"/>
  <c r="AT71" i="12"/>
  <c r="Z29" i="12"/>
  <c r="Z34" i="12"/>
  <c r="O34" i="12" s="1"/>
  <c r="AT29" i="12"/>
  <c r="AO52" i="12"/>
  <c r="Z90" i="12"/>
  <c r="AH117" i="12"/>
  <c r="AK33" i="12"/>
  <c r="AL33" i="12" s="1"/>
  <c r="AS29" i="12"/>
  <c r="O73" i="12"/>
  <c r="AP91" i="12"/>
  <c r="O26" i="12"/>
  <c r="AQ36" i="12"/>
  <c r="AA18" i="12"/>
  <c r="P18" i="12" s="1"/>
  <c r="O18" i="12"/>
  <c r="AA77" i="12"/>
  <c r="P77" i="12" s="1"/>
  <c r="O77" i="12"/>
  <c r="AU77" i="12" s="1"/>
  <c r="AA17" i="12"/>
  <c r="P17" i="12" s="1"/>
  <c r="O17" i="12"/>
  <c r="AA66" i="12"/>
  <c r="P66" i="12" s="1"/>
  <c r="O66" i="12"/>
  <c r="AU66" i="12" s="1"/>
  <c r="AI41" i="12"/>
  <c r="AP41" i="12"/>
  <c r="AP57" i="12"/>
  <c r="AO111" i="12"/>
  <c r="AH111" i="12"/>
  <c r="AS110" i="12"/>
  <c r="AH110" i="12"/>
  <c r="AO10" i="12"/>
  <c r="AA102" i="12"/>
  <c r="P102" i="12" s="1"/>
  <c r="AV102" i="12" s="1"/>
  <c r="O102" i="12"/>
  <c r="AU102" i="12" s="1"/>
  <c r="AS10" i="12"/>
  <c r="AO110" i="12"/>
  <c r="Z94" i="12"/>
  <c r="O94" i="12" s="1"/>
  <c r="AU94" i="12" s="1"/>
  <c r="AV45" i="12"/>
  <c r="O45" i="12"/>
  <c r="O21" i="12"/>
  <c r="AU21" i="12" s="1"/>
  <c r="AP94" i="12"/>
  <c r="AT125" i="12"/>
  <c r="AO31" i="12"/>
  <c r="AT33" i="12"/>
  <c r="AR30" i="12"/>
  <c r="AK51" i="12"/>
  <c r="AL51" i="12" s="1"/>
  <c r="AV51" i="12" s="1"/>
  <c r="AI45" i="12"/>
  <c r="AR46" i="12"/>
  <c r="AA39" i="12"/>
  <c r="P39" i="12" s="1"/>
  <c r="AV39" i="12" s="1"/>
  <c r="O39" i="12"/>
  <c r="AU39" i="12" s="1"/>
  <c r="AQ108" i="12"/>
  <c r="AO103" i="12"/>
  <c r="AS103" i="12"/>
  <c r="AR58" i="12"/>
  <c r="AI13" i="12"/>
  <c r="AT13" i="12"/>
  <c r="AI39" i="12"/>
  <c r="AT39" i="12"/>
  <c r="AO107" i="12"/>
  <c r="AS107" i="12"/>
  <c r="AH107" i="12"/>
  <c r="AT58" i="12"/>
  <c r="AO70" i="12"/>
  <c r="AL124" i="12"/>
  <c r="AV124" i="12" s="1"/>
  <c r="AK56" i="12"/>
  <c r="AL56" i="12" s="1"/>
  <c r="Z35" i="12"/>
  <c r="AA35" i="12" s="1"/>
  <c r="P35" i="12" s="1"/>
  <c r="AV35" i="12" s="1"/>
  <c r="AI100" i="12"/>
  <c r="AT100" i="12"/>
  <c r="X103" i="12"/>
  <c r="L103" i="12"/>
  <c r="AQ76" i="12"/>
  <c r="Z103" i="12"/>
  <c r="AS82" i="12"/>
  <c r="AO82" i="12"/>
  <c r="AH61" i="12"/>
  <c r="AS61" i="12"/>
  <c r="AK108" i="12"/>
  <c r="AT108" i="12"/>
  <c r="AI108" i="12"/>
  <c r="AH126" i="12"/>
  <c r="AO126" i="12"/>
  <c r="AS125" i="12"/>
  <c r="AH125" i="12"/>
  <c r="X82" i="12"/>
  <c r="AH39" i="12"/>
  <c r="AS39" i="12"/>
  <c r="AI64" i="12"/>
  <c r="AP64" i="12"/>
  <c r="AT64" i="12"/>
  <c r="AH124" i="12"/>
  <c r="AO124" i="12"/>
  <c r="AU18" i="12"/>
  <c r="AA10" i="12"/>
  <c r="P10" i="12" s="1"/>
  <c r="O10" i="12"/>
  <c r="AA65" i="12"/>
  <c r="P65" i="12" s="1"/>
  <c r="O65" i="12"/>
  <c r="AU65" i="12" s="1"/>
  <c r="AP11" i="12"/>
  <c r="AT11" i="12"/>
  <c r="AI11" i="12"/>
  <c r="AI53" i="12"/>
  <c r="AP53" i="12"/>
  <c r="AP82" i="12"/>
  <c r="AT82" i="12"/>
  <c r="AI14" i="12"/>
  <c r="AT14" i="12"/>
  <c r="AT105" i="12"/>
  <c r="AP105" i="12"/>
  <c r="AT110" i="12"/>
  <c r="AP110" i="12"/>
  <c r="AI110" i="12"/>
  <c r="AT102" i="12"/>
  <c r="X77" i="12"/>
  <c r="L77" i="12"/>
  <c r="AO64" i="12"/>
  <c r="AH64" i="12"/>
  <c r="AS64" i="12"/>
  <c r="AO119" i="12"/>
  <c r="AS119" i="12"/>
  <c r="AH119" i="12"/>
  <c r="AT124" i="12"/>
  <c r="AI124" i="12"/>
  <c r="AS108" i="12"/>
  <c r="AS77" i="12"/>
  <c r="AU95" i="12"/>
  <c r="AA97" i="12"/>
  <c r="P97" i="12" s="1"/>
  <c r="AO46" i="12"/>
  <c r="AP23" i="12"/>
  <c r="AO37" i="12"/>
  <c r="AG42" i="12"/>
  <c r="AA12" i="12"/>
  <c r="P12" i="12" s="1"/>
  <c r="O12" i="12"/>
  <c r="AA50" i="12"/>
  <c r="P50" i="12" s="1"/>
  <c r="AV50" i="12" s="1"/>
  <c r="O50" i="12"/>
  <c r="Z118" i="12"/>
  <c r="AI70" i="12"/>
  <c r="AT70" i="12"/>
  <c r="AU33" i="12"/>
  <c r="AK61" i="12"/>
  <c r="AL61" i="12" s="1"/>
  <c r="AQ33" i="12"/>
  <c r="AA14" i="12"/>
  <c r="P14" i="12" s="1"/>
  <c r="O14" i="12"/>
  <c r="AU14" i="12" s="1"/>
  <c r="AT56" i="12"/>
  <c r="AA9" i="12"/>
  <c r="P9" i="12" s="1"/>
  <c r="AV9" i="12" s="1"/>
  <c r="O9" i="12"/>
  <c r="AU9" i="12" s="1"/>
  <c r="X109" i="12"/>
  <c r="T111" i="12"/>
  <c r="L109" i="12"/>
  <c r="AR56" i="12"/>
  <c r="AR48" i="12"/>
  <c r="AQ57" i="12"/>
  <c r="AA70" i="12"/>
  <c r="P70" i="12" s="1"/>
  <c r="O70" i="12"/>
  <c r="AU70" i="12" s="1"/>
  <c r="AA109" i="12"/>
  <c r="P109" i="12" s="1"/>
  <c r="O109" i="12"/>
  <c r="AO42" i="12"/>
  <c r="AS42" i="12"/>
  <c r="AA78" i="12"/>
  <c r="P78" i="12" s="1"/>
  <c r="O78" i="12"/>
  <c r="AA22" i="12"/>
  <c r="P22" i="12" s="1"/>
  <c r="AV22" i="12" s="1"/>
  <c r="O22" i="12"/>
  <c r="AU22" i="12" s="1"/>
  <c r="AA69" i="12"/>
  <c r="P69" i="12" s="1"/>
  <c r="O69" i="12"/>
  <c r="Z112" i="12"/>
  <c r="L112" i="12"/>
  <c r="AR51" i="12"/>
  <c r="Z42" i="12"/>
  <c r="AO55" i="12"/>
  <c r="AU50" i="12"/>
  <c r="AK34" i="12"/>
  <c r="AL34" i="12" s="1"/>
  <c r="AT34" i="12"/>
  <c r="AR86" i="12"/>
  <c r="AA74" i="12"/>
  <c r="P74" i="12" s="1"/>
  <c r="O74" i="12"/>
  <c r="AA43" i="12"/>
  <c r="P43" i="12" s="1"/>
  <c r="AV43" i="12" s="1"/>
  <c r="O43" i="12"/>
  <c r="AU43" i="12" s="1"/>
  <c r="AT42" i="12"/>
  <c r="AP42" i="12"/>
  <c r="AR21" i="12"/>
  <c r="AA126" i="12"/>
  <c r="P126" i="12" s="1"/>
  <c r="AV126" i="12" s="1"/>
  <c r="O126" i="12"/>
  <c r="AR70" i="12"/>
  <c r="AT119" i="12"/>
  <c r="AI119" i="12"/>
  <c r="AF83" i="12"/>
  <c r="AH83" i="12" s="1"/>
  <c r="AA36" i="12"/>
  <c r="P36" i="12" s="1"/>
  <c r="O36" i="12"/>
  <c r="AU36" i="12" s="1"/>
  <c r="AF97" i="12"/>
  <c r="AQ97" i="12" s="1"/>
  <c r="Z25" i="12"/>
  <c r="K25" i="12"/>
  <c r="AO25" i="12" s="1"/>
  <c r="Z37" i="12"/>
  <c r="AR33" i="12"/>
  <c r="Z30" i="12"/>
  <c r="O87" i="12"/>
  <c r="AG26" i="12"/>
  <c r="AR26" i="12" s="1"/>
  <c r="AR29" i="12"/>
  <c r="AR91" i="12"/>
  <c r="AR34" i="12"/>
  <c r="AS36" i="12"/>
  <c r="AS89" i="12"/>
  <c r="AF99" i="12"/>
  <c r="AS99" i="12" s="1"/>
  <c r="AR98" i="12"/>
  <c r="AA98" i="12"/>
  <c r="P98" i="12" s="1"/>
  <c r="AV98" i="12" s="1"/>
  <c r="AA83" i="12"/>
  <c r="P83" i="12" s="1"/>
  <c r="AO33" i="12"/>
  <c r="AA27" i="12"/>
  <c r="P27" i="12" s="1"/>
  <c r="AV27" i="12" s="1"/>
  <c r="O27" i="12"/>
  <c r="AU27" i="12" s="1"/>
  <c r="AT35" i="12"/>
  <c r="AP35" i="12"/>
  <c r="AG83" i="12"/>
  <c r="AR83" i="12" s="1"/>
  <c r="AK25" i="12"/>
  <c r="AH25" i="12"/>
  <c r="AG92" i="12"/>
  <c r="AR92" i="12" s="1"/>
  <c r="AF87" i="12"/>
  <c r="AQ87" i="12" s="1"/>
  <c r="AA120" i="12"/>
  <c r="P120" i="12" s="1"/>
  <c r="AA11" i="12"/>
  <c r="P11" i="12" s="1"/>
  <c r="AV11" i="12" s="1"/>
  <c r="O11" i="12"/>
  <c r="AU11" i="12" s="1"/>
  <c r="AA38" i="12"/>
  <c r="P38" i="12" s="1"/>
  <c r="O38" i="12"/>
  <c r="AA20" i="12"/>
  <c r="P20" i="12" s="1"/>
  <c r="O20" i="12"/>
  <c r="AU20" i="12" s="1"/>
  <c r="AL77" i="12"/>
  <c r="AV77" i="12" s="1"/>
  <c r="AA125" i="12"/>
  <c r="P125" i="12" s="1"/>
  <c r="O125" i="12"/>
  <c r="AU125" i="12" s="1"/>
  <c r="AS47" i="12"/>
  <c r="AO47" i="12"/>
  <c r="AR107" i="12"/>
  <c r="AA15" i="12"/>
  <c r="P15" i="12" s="1"/>
  <c r="AV15" i="12" s="1"/>
  <c r="O15" i="12"/>
  <c r="AU15" i="12" s="1"/>
  <c r="AV85" i="12"/>
  <c r="AL70" i="12"/>
  <c r="AS58" i="12"/>
  <c r="AA44" i="12"/>
  <c r="P44" i="12" s="1"/>
  <c r="AV44" i="12" s="1"/>
  <c r="O44" i="12"/>
  <c r="AU44" i="12" s="1"/>
  <c r="AA123" i="12"/>
  <c r="P123" i="12" s="1"/>
  <c r="AV123" i="12" s="1"/>
  <c r="O123" i="12"/>
  <c r="AU123" i="12" s="1"/>
  <c r="AA46" i="12"/>
  <c r="P46" i="12" s="1"/>
  <c r="AV46" i="12" s="1"/>
  <c r="AA55" i="12"/>
  <c r="P55" i="12" s="1"/>
  <c r="AV55" i="12" s="1"/>
  <c r="O55" i="12"/>
  <c r="AU55" i="12" s="1"/>
  <c r="O40" i="12"/>
  <c r="AU40" i="12" s="1"/>
  <c r="X127" i="12"/>
  <c r="Z127" i="12"/>
  <c r="L127" i="12"/>
  <c r="AP127" i="12" s="1"/>
  <c r="AA47" i="12"/>
  <c r="P47" i="12" s="1"/>
  <c r="O47" i="12"/>
  <c r="AQ117" i="12"/>
  <c r="O23" i="12"/>
  <c r="AA8" i="12"/>
  <c r="P8" i="12" s="1"/>
  <c r="O8" i="12"/>
  <c r="AA121" i="12"/>
  <c r="P121" i="12" s="1"/>
  <c r="O121" i="12"/>
  <c r="AU121" i="12" s="1"/>
  <c r="AO41" i="12"/>
  <c r="AS41" i="12"/>
  <c r="AK107" i="12"/>
  <c r="AL107" i="12" s="1"/>
  <c r="AV107" i="12" s="1"/>
  <c r="AA28" i="12"/>
  <c r="P28" i="12" s="1"/>
  <c r="O28" i="12"/>
  <c r="AA63" i="12"/>
  <c r="P63" i="12" s="1"/>
  <c r="O63" i="12"/>
  <c r="AA62" i="12"/>
  <c r="P62" i="12" s="1"/>
  <c r="AV62" i="12" s="1"/>
  <c r="O62" i="12"/>
  <c r="AU62" i="12" s="1"/>
  <c r="AA48" i="12"/>
  <c r="P48" i="12" s="1"/>
  <c r="O48" i="12"/>
  <c r="AA41" i="12"/>
  <c r="P41" i="12" s="1"/>
  <c r="O41" i="12"/>
  <c r="AU41" i="12" s="1"/>
  <c r="AA67" i="12"/>
  <c r="P67" i="12" s="1"/>
  <c r="O67" i="12"/>
  <c r="AT61" i="12"/>
  <c r="AI61" i="12"/>
  <c r="AP45" i="12"/>
  <c r="AT45" i="12"/>
  <c r="AA104" i="12"/>
  <c r="P104" i="12" s="1"/>
  <c r="O104" i="12"/>
  <c r="AL127" i="12"/>
  <c r="AI16" i="12"/>
  <c r="AP16" i="12"/>
  <c r="AK16" i="12"/>
  <c r="AL16" i="12" s="1"/>
  <c r="AT68" i="12"/>
  <c r="AP68" i="12"/>
  <c r="AI68" i="12"/>
  <c r="AK12" i="12"/>
  <c r="AH12" i="12"/>
  <c r="AS12" i="12"/>
  <c r="AO12" i="12"/>
  <c r="AK106" i="12"/>
  <c r="AL106" i="12" s="1"/>
  <c r="AH106" i="12"/>
  <c r="AP49" i="12"/>
  <c r="AI49" i="12"/>
  <c r="AT49" i="12"/>
  <c r="AK69" i="12"/>
  <c r="AO69" i="12"/>
  <c r="AS69" i="12"/>
  <c r="AH69" i="12"/>
  <c r="AT54" i="12"/>
  <c r="AI54" i="12"/>
  <c r="AP54" i="12"/>
  <c r="AK120" i="12"/>
  <c r="AH120" i="12"/>
  <c r="AO120" i="12"/>
  <c r="AS120" i="12"/>
  <c r="AA53" i="12"/>
  <c r="P53" i="12" s="1"/>
  <c r="AV53" i="12" s="1"/>
  <c r="O53" i="12"/>
  <c r="AU53" i="12" s="1"/>
  <c r="AA68" i="12"/>
  <c r="P68" i="12" s="1"/>
  <c r="O68" i="12"/>
  <c r="AS44" i="12"/>
  <c r="AO44" i="12"/>
  <c r="AO109" i="12"/>
  <c r="AS109" i="12"/>
  <c r="AA82" i="12"/>
  <c r="P82" i="12" s="1"/>
  <c r="O82" i="12"/>
  <c r="AI117" i="12"/>
  <c r="AT117" i="12"/>
  <c r="AS56" i="12"/>
  <c r="AO56" i="12"/>
  <c r="AI28" i="12"/>
  <c r="AT28" i="12"/>
  <c r="AK73" i="12"/>
  <c r="AO73" i="12"/>
  <c r="AS73" i="12"/>
  <c r="AH73" i="12"/>
  <c r="AA24" i="12"/>
  <c r="P24" i="12" s="1"/>
  <c r="O24" i="12"/>
  <c r="AA105" i="12"/>
  <c r="P105" i="12" s="1"/>
  <c r="O105" i="12"/>
  <c r="AU105" i="12" s="1"/>
  <c r="AK54" i="12"/>
  <c r="AL54" i="12" s="1"/>
  <c r="AV54" i="12" s="1"/>
  <c r="AH92" i="12"/>
  <c r="AP117" i="12"/>
  <c r="AL121" i="12"/>
  <c r="AL111" i="12"/>
  <c r="AU13" i="12"/>
  <c r="AL125" i="12"/>
  <c r="AV56" i="12"/>
  <c r="AL66" i="12"/>
  <c r="AI88" i="12"/>
  <c r="AT88" i="12"/>
  <c r="AP88" i="12"/>
  <c r="X106" i="12"/>
  <c r="L106" i="12"/>
  <c r="AK49" i="12"/>
  <c r="AH49" i="12"/>
  <c r="AO49" i="12"/>
  <c r="AI116" i="12"/>
  <c r="AT116" i="12"/>
  <c r="AP116" i="12"/>
  <c r="AL20" i="12"/>
  <c r="AP118" i="12"/>
  <c r="AI118" i="12"/>
  <c r="AT118" i="12"/>
  <c r="O57" i="12"/>
  <c r="AA57" i="12"/>
  <c r="P57" i="12" s="1"/>
  <c r="AA72" i="12"/>
  <c r="P72" i="12" s="1"/>
  <c r="AV72" i="12" s="1"/>
  <c r="O72" i="12"/>
  <c r="AU72" i="12" s="1"/>
  <c r="AI115" i="12"/>
  <c r="AK115" i="12"/>
  <c r="AU115" i="12" s="1"/>
  <c r="AS86" i="12"/>
  <c r="AO86" i="12"/>
  <c r="AO75" i="12"/>
  <c r="AS75" i="12"/>
  <c r="AK28" i="12"/>
  <c r="AH28" i="12"/>
  <c r="AS28" i="12"/>
  <c r="AK68" i="12"/>
  <c r="AL68" i="12" s="1"/>
  <c r="AI74" i="12"/>
  <c r="AP74" i="12"/>
  <c r="AA32" i="12"/>
  <c r="P32" i="12" s="1"/>
  <c r="O32" i="12"/>
  <c r="AH58" i="12"/>
  <c r="AK58" i="12"/>
  <c r="AS52" i="12"/>
  <c r="AL41" i="12"/>
  <c r="AO92" i="12"/>
  <c r="AV13" i="12"/>
  <c r="AU122" i="12"/>
  <c r="AT16" i="12"/>
  <c r="W106" i="12"/>
  <c r="W2" i="12" s="1"/>
  <c r="Z106" i="12"/>
  <c r="K106" i="12"/>
  <c r="AK116" i="12"/>
  <c r="AL116" i="12" s="1"/>
  <c r="AH116" i="12"/>
  <c r="AO116" i="12"/>
  <c r="AS116" i="12"/>
  <c r="AH26" i="12"/>
  <c r="AO26" i="12"/>
  <c r="AS26" i="12"/>
  <c r="AK109" i="12"/>
  <c r="AH109" i="12"/>
  <c r="AK118" i="12"/>
  <c r="AO118" i="12"/>
  <c r="AH118" i="12"/>
  <c r="AS118" i="12"/>
  <c r="AI127" i="12"/>
  <c r="AA76" i="12"/>
  <c r="P76" i="12" s="1"/>
  <c r="AV76" i="12" s="1"/>
  <c r="O76" i="12"/>
  <c r="AU76" i="12" s="1"/>
  <c r="AO60" i="12"/>
  <c r="AK60" i="12"/>
  <c r="AU60" i="12" s="1"/>
  <c r="AS60" i="12"/>
  <c r="AH60" i="12"/>
  <c r="AI23" i="12"/>
  <c r="AT23" i="12"/>
  <c r="AA64" i="12"/>
  <c r="P64" i="12" s="1"/>
  <c r="AV64" i="12" s="1"/>
  <c r="O64" i="12"/>
  <c r="AU64" i="12" s="1"/>
  <c r="AK104" i="12"/>
  <c r="AL104" i="12" s="1"/>
  <c r="AH104" i="12"/>
  <c r="AO104" i="12"/>
  <c r="AL36" i="12"/>
  <c r="AK74" i="12"/>
  <c r="AS74" i="12"/>
  <c r="AO74" i="12"/>
  <c r="AH74" i="12"/>
  <c r="AP96" i="12"/>
  <c r="AI96" i="12"/>
  <c r="AT96" i="12"/>
  <c r="AK101" i="12"/>
  <c r="AL101" i="12" s="1"/>
  <c r="AO101" i="12"/>
  <c r="AH101" i="12"/>
  <c r="AS101" i="12"/>
  <c r="AP38" i="12"/>
  <c r="AI38" i="12"/>
  <c r="AT38" i="12"/>
  <c r="AL65" i="12"/>
  <c r="AK96" i="12"/>
  <c r="AL96" i="12" s="1"/>
  <c r="AV71" i="12"/>
  <c r="AP59" i="12"/>
  <c r="AT59" i="12"/>
  <c r="AV21" i="12"/>
  <c r="AU110" i="12"/>
  <c r="AO115" i="12"/>
  <c r="AS115" i="12"/>
  <c r="AS92" i="12"/>
  <c r="AS114" i="12"/>
  <c r="AO114" i="12"/>
  <c r="AI32" i="12"/>
  <c r="AP32" i="12"/>
  <c r="AT32" i="12"/>
  <c r="AK32" i="12"/>
  <c r="AL32" i="12" s="1"/>
  <c r="AT52" i="12"/>
  <c r="AI52" i="12"/>
  <c r="AP52" i="12"/>
  <c r="AP47" i="12"/>
  <c r="AI47" i="12"/>
  <c r="AK47" i="12"/>
  <c r="AT47" i="12"/>
  <c r="AI12" i="12"/>
  <c r="AT12" i="12"/>
  <c r="AP24" i="12"/>
  <c r="AI24" i="12"/>
  <c r="AT24" i="12"/>
  <c r="AK52" i="12"/>
  <c r="AL52" i="12" s="1"/>
  <c r="AV52" i="12" s="1"/>
  <c r="AH52" i="12"/>
  <c r="AP69" i="12"/>
  <c r="AI69" i="12"/>
  <c r="AT26" i="12"/>
  <c r="AK48" i="12"/>
  <c r="AH48" i="12"/>
  <c r="AP120" i="12"/>
  <c r="AI120" i="12"/>
  <c r="AA61" i="12"/>
  <c r="P61" i="12" s="1"/>
  <c r="O61" i="12"/>
  <c r="AA116" i="12"/>
  <c r="P116" i="12" s="1"/>
  <c r="O116" i="12"/>
  <c r="AO48" i="12"/>
  <c r="AK17" i="12"/>
  <c r="AH17" i="12"/>
  <c r="AS17" i="12"/>
  <c r="AK78" i="12"/>
  <c r="AH78" i="12"/>
  <c r="AS78" i="12"/>
  <c r="AO78" i="12"/>
  <c r="X104" i="12"/>
  <c r="L104" i="12"/>
  <c r="AK23" i="12"/>
  <c r="AI73" i="12"/>
  <c r="AP73" i="12"/>
  <c r="AT73" i="12"/>
  <c r="AA16" i="12"/>
  <c r="P16" i="12" s="1"/>
  <c r="O16" i="12"/>
  <c r="X101" i="12"/>
  <c r="Z101" i="12"/>
  <c r="L101" i="12"/>
  <c r="AK38" i="12"/>
  <c r="AO38" i="12"/>
  <c r="AS38" i="12"/>
  <c r="AH38" i="12"/>
  <c r="AP92" i="12"/>
  <c r="AS48" i="12"/>
  <c r="AT69" i="12"/>
  <c r="AV110" i="12"/>
  <c r="AT74" i="12"/>
  <c r="AP28" i="12"/>
  <c r="AK117" i="12"/>
  <c r="AL117" i="12" s="1"/>
  <c r="AP115" i="12"/>
  <c r="AA88" i="12"/>
  <c r="P88" i="12" s="1"/>
  <c r="AV88" i="12" s="1"/>
  <c r="O88" i="12"/>
  <c r="AU88" i="12" s="1"/>
  <c r="AA100" i="12"/>
  <c r="P100" i="12" s="1"/>
  <c r="AV100" i="12" s="1"/>
  <c r="O100" i="12"/>
  <c r="AU100" i="12" s="1"/>
  <c r="AS98" i="12"/>
  <c r="AO98" i="12"/>
  <c r="AS88" i="12"/>
  <c r="AO88" i="12"/>
  <c r="AS100" i="12"/>
  <c r="AO100" i="12"/>
  <c r="AO94" i="12"/>
  <c r="AS94" i="12"/>
  <c r="Z84" i="12"/>
  <c r="K84" i="12"/>
  <c r="AS93" i="12"/>
  <c r="AO93" i="12"/>
  <c r="AO96" i="12"/>
  <c r="AS96" i="12"/>
  <c r="O96" i="12"/>
  <c r="AA96" i="12"/>
  <c r="P96" i="12" s="1"/>
  <c r="AV86" i="12" l="1"/>
  <c r="AV33" i="12"/>
  <c r="AU24" i="12"/>
  <c r="AU63" i="12"/>
  <c r="O86" i="12"/>
  <c r="AU86" i="12" s="1"/>
  <c r="AV24" i="12"/>
  <c r="AU10" i="12"/>
  <c r="AU93" i="12"/>
  <c r="AU85" i="12"/>
  <c r="AV10" i="12"/>
  <c r="AS95" i="12"/>
  <c r="AU119" i="12"/>
  <c r="AV125" i="12"/>
  <c r="AU45" i="12"/>
  <c r="AV16" i="12"/>
  <c r="AU56" i="12"/>
  <c r="AA93" i="12"/>
  <c r="P93" i="12" s="1"/>
  <c r="AV93" i="12" s="1"/>
  <c r="AV105" i="12"/>
  <c r="AA34" i="12"/>
  <c r="P34" i="12" s="1"/>
  <c r="AV34" i="12" s="1"/>
  <c r="AV82" i="12"/>
  <c r="AV18" i="12"/>
  <c r="AU126" i="12"/>
  <c r="AU89" i="12"/>
  <c r="AV57" i="12"/>
  <c r="AA94" i="12"/>
  <c r="P94" i="12" s="1"/>
  <c r="AV94" i="12" s="1"/>
  <c r="AV121" i="12"/>
  <c r="AU8" i="12"/>
  <c r="AU61" i="12"/>
  <c r="AU57" i="12"/>
  <c r="AU82" i="12"/>
  <c r="AV14" i="12"/>
  <c r="AU16" i="12"/>
  <c r="AU67" i="12"/>
  <c r="AV20" i="12"/>
  <c r="AV67" i="12"/>
  <c r="AV75" i="12"/>
  <c r="AU46" i="12"/>
  <c r="AI92" i="12"/>
  <c r="AA89" i="12"/>
  <c r="P89" i="12" s="1"/>
  <c r="AV89" i="12" s="1"/>
  <c r="O91" i="12"/>
  <c r="AU91" i="12" s="1"/>
  <c r="AV117" i="12"/>
  <c r="O35" i="12"/>
  <c r="AU35" i="12" s="1"/>
  <c r="AV70" i="12"/>
  <c r="AS81" i="12"/>
  <c r="AO81" i="12"/>
  <c r="AS97" i="12"/>
  <c r="AU98" i="12"/>
  <c r="AP79" i="12"/>
  <c r="AT79" i="12"/>
  <c r="AA81" i="12"/>
  <c r="P81" i="12" s="1"/>
  <c r="AV81" i="12" s="1"/>
  <c r="O81" i="12"/>
  <c r="AU81" i="12" s="1"/>
  <c r="AA79" i="12"/>
  <c r="P79" i="12" s="1"/>
  <c r="AV79" i="12" s="1"/>
  <c r="O79" i="12"/>
  <c r="AU79" i="12" s="1"/>
  <c r="O92" i="12"/>
  <c r="AA92" i="12"/>
  <c r="P92" i="12" s="1"/>
  <c r="AU116" i="12"/>
  <c r="AU75" i="12"/>
  <c r="AT92" i="12"/>
  <c r="AV116" i="12"/>
  <c r="AI26" i="12"/>
  <c r="AK26" i="12"/>
  <c r="AL26" i="12" s="1"/>
  <c r="AV26" i="12" s="1"/>
  <c r="AS25" i="12"/>
  <c r="AV61" i="12"/>
  <c r="AU71" i="12"/>
  <c r="AV66" i="12"/>
  <c r="AV65" i="12"/>
  <c r="AU34" i="12"/>
  <c r="AU51" i="12"/>
  <c r="O29" i="12"/>
  <c r="AU29" i="12" s="1"/>
  <c r="AA29" i="12"/>
  <c r="P29" i="12" s="1"/>
  <c r="AV29" i="12" s="1"/>
  <c r="AL108" i="12"/>
  <c r="AV108" i="12" s="1"/>
  <c r="AU108" i="12"/>
  <c r="AV41" i="12"/>
  <c r="AS83" i="12"/>
  <c r="AA103" i="12"/>
  <c r="P103" i="12" s="1"/>
  <c r="AV103" i="12" s="1"/>
  <c r="O103" i="12"/>
  <c r="AU103" i="12" s="1"/>
  <c r="AT127" i="12"/>
  <c r="O90" i="12"/>
  <c r="AU90" i="12" s="1"/>
  <c r="AA90" i="12"/>
  <c r="P90" i="12" s="1"/>
  <c r="AV90" i="12" s="1"/>
  <c r="AP77" i="12"/>
  <c r="AT77" i="12"/>
  <c r="AT103" i="12"/>
  <c r="AP103" i="12"/>
  <c r="AV36" i="12"/>
  <c r="AU54" i="12"/>
  <c r="AV8" i="12"/>
  <c r="AK92" i="12"/>
  <c r="AL92" i="12" s="1"/>
  <c r="AA112" i="12"/>
  <c r="P112" i="12" s="1"/>
  <c r="AV112" i="12" s="1"/>
  <c r="O112" i="12"/>
  <c r="AU112" i="12" s="1"/>
  <c r="AI42" i="12"/>
  <c r="AK42" i="12"/>
  <c r="AA42" i="12"/>
  <c r="P42" i="12" s="1"/>
  <c r="O42" i="12"/>
  <c r="AT109" i="12"/>
  <c r="AP109" i="12"/>
  <c r="AA118" i="12"/>
  <c r="P118" i="12" s="1"/>
  <c r="O118" i="12"/>
  <c r="AU107" i="12"/>
  <c r="AT112" i="12"/>
  <c r="AP112" i="12"/>
  <c r="X111" i="12"/>
  <c r="Z111" i="12"/>
  <c r="Z2" i="12" s="1"/>
  <c r="L111" i="12"/>
  <c r="AR42" i="12"/>
  <c r="AA37" i="12"/>
  <c r="P37" i="12" s="1"/>
  <c r="AV37" i="12" s="1"/>
  <c r="O37" i="12"/>
  <c r="AU37" i="12" s="1"/>
  <c r="AQ83" i="12"/>
  <c r="AH97" i="12"/>
  <c r="AK97" i="12"/>
  <c r="AA25" i="12"/>
  <c r="P25" i="12" s="1"/>
  <c r="O25" i="12"/>
  <c r="AU25" i="12" s="1"/>
  <c r="AA30" i="12"/>
  <c r="P30" i="12" s="1"/>
  <c r="AV30" i="12" s="1"/>
  <c r="O30" i="12"/>
  <c r="AU30" i="12" s="1"/>
  <c r="AQ99" i="12"/>
  <c r="AH87" i="12"/>
  <c r="AK87" i="12"/>
  <c r="AL25" i="12"/>
  <c r="AI83" i="12"/>
  <c r="AK83" i="12"/>
  <c r="AU83" i="12" s="1"/>
  <c r="AT83" i="12"/>
  <c r="AK99" i="12"/>
  <c r="AH99" i="12"/>
  <c r="AS87" i="12"/>
  <c r="AU96" i="12"/>
  <c r="AV63" i="12"/>
  <c r="AV96" i="12"/>
  <c r="AA127" i="12"/>
  <c r="P127" i="12" s="1"/>
  <c r="AV127" i="12" s="1"/>
  <c r="O127" i="12"/>
  <c r="AU127" i="12" s="1"/>
  <c r="AL47" i="12"/>
  <c r="AV47" i="12" s="1"/>
  <c r="AU47" i="12"/>
  <c r="AU52" i="12"/>
  <c r="AL74" i="12"/>
  <c r="AV74" i="12" s="1"/>
  <c r="AU74" i="12"/>
  <c r="AL109" i="12"/>
  <c r="AV109" i="12" s="1"/>
  <c r="AU109" i="12"/>
  <c r="AT106" i="12"/>
  <c r="AP106" i="12"/>
  <c r="AV68" i="12"/>
  <c r="AL28" i="12"/>
  <c r="AV28" i="12" s="1"/>
  <c r="AU28" i="12"/>
  <c r="AU104" i="12"/>
  <c r="AL38" i="12"/>
  <c r="AV38" i="12" s="1"/>
  <c r="AU38" i="12"/>
  <c r="AL78" i="12"/>
  <c r="AV78" i="12" s="1"/>
  <c r="AU78" i="12"/>
  <c r="AU117" i="12"/>
  <c r="AT101" i="12"/>
  <c r="AP101" i="12"/>
  <c r="AU23" i="12"/>
  <c r="AL23" i="12"/>
  <c r="AV23" i="12" s="1"/>
  <c r="AL17" i="12"/>
  <c r="AV17" i="12" s="1"/>
  <c r="AU17" i="12"/>
  <c r="AU118" i="12"/>
  <c r="AL118" i="12"/>
  <c r="AA106" i="12"/>
  <c r="P106" i="12" s="1"/>
  <c r="AV106" i="12" s="1"/>
  <c r="O106" i="12"/>
  <c r="AU106" i="12" s="1"/>
  <c r="AU32" i="12"/>
  <c r="AL49" i="12"/>
  <c r="AV49" i="12" s="1"/>
  <c r="AU49" i="12"/>
  <c r="AL73" i="12"/>
  <c r="AV73" i="12" s="1"/>
  <c r="AU73" i="12"/>
  <c r="AL120" i="12"/>
  <c r="AV120" i="12" s="1"/>
  <c r="AU120" i="12"/>
  <c r="AL69" i="12"/>
  <c r="AV69" i="12" s="1"/>
  <c r="AU69" i="12"/>
  <c r="AV104" i="12"/>
  <c r="AO106" i="12"/>
  <c r="AS106" i="12"/>
  <c r="O101" i="12"/>
  <c r="AU101" i="12" s="1"/>
  <c r="AA101" i="12"/>
  <c r="P101" i="12" s="1"/>
  <c r="AV101" i="12" s="1"/>
  <c r="AP104" i="12"/>
  <c r="AT104" i="12"/>
  <c r="AU48" i="12"/>
  <c r="AL48" i="12"/>
  <c r="AV48" i="12" s="1"/>
  <c r="AU58" i="12"/>
  <c r="AL58" i="12"/>
  <c r="AV58" i="12" s="1"/>
  <c r="AV32" i="12"/>
  <c r="AU68" i="12"/>
  <c r="AL12" i="12"/>
  <c r="AV12" i="12" s="1"/>
  <c r="AU12" i="12"/>
  <c r="AO84" i="12"/>
  <c r="AS84" i="12"/>
  <c r="AA84" i="12"/>
  <c r="P84" i="12" s="1"/>
  <c r="AV84" i="12" s="1"/>
  <c r="O84" i="12"/>
  <c r="AU84" i="12" s="1"/>
  <c r="AU26" i="12" l="1"/>
  <c r="AV118" i="12"/>
  <c r="AV92" i="12"/>
  <c r="AV25" i="12"/>
  <c r="AU92" i="12"/>
  <c r="X2" i="12"/>
  <c r="Z1" i="12" s="1"/>
  <c r="AA2" i="12" s="1"/>
  <c r="AT111" i="12"/>
  <c r="AP111" i="12"/>
  <c r="AA111" i="12"/>
  <c r="P111" i="12" s="1"/>
  <c r="AV111" i="12" s="1"/>
  <c r="O111" i="12"/>
  <c r="AU111" i="12" s="1"/>
  <c r="AU42" i="12"/>
  <c r="AL42" i="12"/>
  <c r="AV42" i="12" s="1"/>
  <c r="AL97" i="12"/>
  <c r="AV97" i="12" s="1"/>
  <c r="AU97" i="12"/>
  <c r="AL83" i="12"/>
  <c r="AV83" i="12" s="1"/>
  <c r="AL87" i="12"/>
  <c r="AV87" i="12" s="1"/>
  <c r="AU87" i="12"/>
  <c r="AL99" i="12"/>
  <c r="AV99" i="12" s="1"/>
  <c r="AU99" i="12"/>
  <c r="AU2" i="12" l="1"/>
</calcChain>
</file>

<file path=xl/sharedStrings.xml><?xml version="1.0" encoding="utf-8"?>
<sst xmlns="http://schemas.openxmlformats.org/spreadsheetml/2006/main" count="709" uniqueCount="73">
  <si>
    <t>NOMBRE</t>
  </si>
  <si>
    <t>INICIO</t>
  </si>
  <si>
    <t>TERMINO</t>
  </si>
  <si>
    <t>Quillota 220</t>
  </si>
  <si>
    <t>Diego de Almagro 220</t>
  </si>
  <si>
    <t>EMELAT</t>
  </si>
  <si>
    <t>Cardones 220</t>
  </si>
  <si>
    <t>Maitencillo 220</t>
  </si>
  <si>
    <t>Ancoa 220</t>
  </si>
  <si>
    <t>Charrua 220</t>
  </si>
  <si>
    <t>Temuco 220</t>
  </si>
  <si>
    <t>Valdivia 220</t>
  </si>
  <si>
    <t>CODINER</t>
  </si>
  <si>
    <t>COOPELAN</t>
  </si>
  <si>
    <t>Barro Blanco 220</t>
  </si>
  <si>
    <t>Puerto Montt 220</t>
  </si>
  <si>
    <t>FRONTEL</t>
  </si>
  <si>
    <t>SAESA</t>
  </si>
  <si>
    <t>PUNTO DE</t>
  </si>
  <si>
    <t>TENSION</t>
  </si>
  <si>
    <t>LICITACIÓN (3)</t>
  </si>
  <si>
    <t>BLOQUE</t>
  </si>
  <si>
    <t>FECHAS CONTRATO</t>
  </si>
  <si>
    <t>NOMBRE S/E</t>
  </si>
  <si>
    <t>PRECIO POTENCIA</t>
  </si>
  <si>
    <t>PRECIO ENERGÍA</t>
  </si>
  <si>
    <t>POTENCIA</t>
  </si>
  <si>
    <t>ENERGIA</t>
  </si>
  <si>
    <t>COMPRA</t>
  </si>
  <si>
    <t>PRECIO MEDIO</t>
  </si>
  <si>
    <t>EMPRESA DISTRIBUIDORA (2)</t>
  </si>
  <si>
    <t>EMPRESA SUMINISTRADORA (2)</t>
  </si>
  <si>
    <t>SUMINISTRO (2)</t>
  </si>
  <si>
    <t>[kV]</t>
  </si>
  <si>
    <t>DE SUMINISTRO (4)</t>
  </si>
  <si>
    <t>TRONCAL (5)</t>
  </si>
  <si>
    <t>[$/kW/mes]</t>
  </si>
  <si>
    <t>[$/kWh]</t>
  </si>
  <si>
    <t>[MW] (6)</t>
  </si>
  <si>
    <t>[MWh]</t>
  </si>
  <si>
    <t>[M$] *</t>
  </si>
  <si>
    <t>[$/kWh] **</t>
  </si>
  <si>
    <t>Itahue 220</t>
  </si>
  <si>
    <t>VENTAS A EMPRESAS DISTRIBUIDORAS A PRECIO DE NUDO DE LARGO PLAZO</t>
  </si>
  <si>
    <t>Tabla N°3: VENTAS POR BARRAS TRONCALES, BLOQUES Y LICITACIÓN (1)</t>
  </si>
  <si>
    <t>Ventas a PNLP a empresas distribuidoras.</t>
  </si>
  <si>
    <t>Lagunillas 220</t>
  </si>
  <si>
    <t>Los Vilos 220</t>
  </si>
  <si>
    <t>Nogales 220</t>
  </si>
  <si>
    <t>AELA GENERACIÓN S.A.</t>
  </si>
  <si>
    <t>Pan de Azucar 220</t>
  </si>
  <si>
    <t>Hualpen 220</t>
  </si>
  <si>
    <t>2015/02</t>
  </si>
  <si>
    <t xml:space="preserve">Potencia </t>
  </si>
  <si>
    <t>Energía</t>
  </si>
  <si>
    <t>Reactivos</t>
  </si>
  <si>
    <t>Información Enviada</t>
  </si>
  <si>
    <t>Conafe</t>
  </si>
  <si>
    <t>Cooprel</t>
  </si>
  <si>
    <t>Copelec</t>
  </si>
  <si>
    <t>Crell</t>
  </si>
  <si>
    <t>Elecda SIC</t>
  </si>
  <si>
    <t>Luz Osorno</t>
  </si>
  <si>
    <t>Los Ciruelos 220</t>
  </si>
  <si>
    <t>Luzlinares</t>
  </si>
  <si>
    <t>Luzparral</t>
  </si>
  <si>
    <t>BS4A</t>
  </si>
  <si>
    <t>BS4B</t>
  </si>
  <si>
    <t>BS4C</t>
  </si>
  <si>
    <t>Facturación esperada</t>
  </si>
  <si>
    <t>Diferencias</t>
  </si>
  <si>
    <t>Reliquidaciones</t>
  </si>
  <si>
    <t>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</si>
</sst>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"/>
    <numFmt numFmtId="166" formatCode="#,##0.0"/>
    <numFmt numFmtId="167" formatCode="_-* #,##0.000_-;\-* #,##0.000_-;_-* &quot;-&quot;??_-;_-@_-"/>
    <numFmt numFmtId="169" formatCode="_-* #,##0.0_-;\-* #,##0.0_-;_-* &quot;-&quot;??_-;_-@_-"/>
    <numFmt numFmtId="170" formatCode="#,##0.000000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/>
    <xf numFmtId="0" fontId="4" fillId="0" borderId="6" xfId="0" applyFont="1" applyFill="1" applyBorder="1" applyAlignment="1">
      <alignment horizontal="centerContinuous"/>
    </xf>
    <xf numFmtId="0" fontId="4" fillId="0" borderId="2" xfId="0" applyFont="1" applyFill="1" applyBorder="1" applyAlignment="1">
      <alignment horizontal="centerContinuous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67" fontId="3" fillId="0" borderId="7" xfId="2" applyNumberFormat="1" applyFont="1" applyFill="1" applyBorder="1" applyAlignment="1">
      <alignment horizontal="center"/>
    </xf>
    <xf numFmtId="4" fontId="3" fillId="0" borderId="7" xfId="0" applyNumberFormat="1" applyFont="1" applyFill="1" applyBorder="1" applyAlignment="1">
      <alignment horizontal="center"/>
    </xf>
    <xf numFmtId="43" fontId="3" fillId="0" borderId="7" xfId="0" applyNumberFormat="1" applyFont="1" applyFill="1" applyBorder="1" applyAlignment="1">
      <alignment horizontal="center"/>
    </xf>
    <xf numFmtId="166" fontId="3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0" xfId="0" applyNumberFormat="1" applyFont="1" applyFill="1"/>
    <xf numFmtId="0" fontId="4" fillId="0" borderId="0" xfId="0" applyFont="1" applyFill="1"/>
    <xf numFmtId="166" fontId="3" fillId="0" borderId="0" xfId="0" applyNumberFormat="1" applyFont="1" applyFill="1"/>
    <xf numFmtId="4" fontId="3" fillId="0" borderId="0" xfId="0" applyNumberFormat="1" applyFont="1" applyFill="1"/>
    <xf numFmtId="17" fontId="4" fillId="0" borderId="1" xfId="0" applyNumberFormat="1" applyFont="1" applyFill="1" applyBorder="1" applyAlignment="1">
      <alignment horizontal="centerContinuous"/>
    </xf>
    <xf numFmtId="0" fontId="4" fillId="0" borderId="1" xfId="0" applyFont="1" applyFill="1" applyBorder="1" applyAlignment="1">
      <alignment horizontal="centerContinuous"/>
    </xf>
    <xf numFmtId="14" fontId="3" fillId="0" borderId="7" xfId="0" applyNumberFormat="1" applyFont="1" applyFill="1" applyBorder="1" applyAlignment="1">
      <alignment horizontal="center"/>
    </xf>
    <xf numFmtId="169" fontId="3" fillId="0" borderId="7" xfId="2" applyNumberFormat="1" applyFont="1" applyFill="1" applyBorder="1" applyAlignment="1">
      <alignment horizontal="center"/>
    </xf>
    <xf numFmtId="169" fontId="3" fillId="0" borderId="7" xfId="0" applyNumberFormat="1" applyFont="1" applyFill="1" applyBorder="1" applyAlignment="1">
      <alignment horizontal="center"/>
    </xf>
    <xf numFmtId="169" fontId="3" fillId="0" borderId="0" xfId="2" applyNumberFormat="1" applyFont="1" applyFill="1" applyAlignment="1">
      <alignment horizontal="center"/>
    </xf>
    <xf numFmtId="170" fontId="3" fillId="0" borderId="7" xfId="0" applyNumberFormat="1" applyFont="1" applyFill="1" applyBorder="1" applyAlignment="1">
      <alignment horizontal="right"/>
    </xf>
    <xf numFmtId="4" fontId="3" fillId="2" borderId="7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7">
    <cellStyle name="A3 297 x 420 mm" xfId="1" xr:uid="{00000000-0005-0000-0000-000000000000}"/>
    <cellStyle name="Comma 2" xfId="5" xr:uid="{00000000-0005-0000-0000-000002000000}"/>
    <cellStyle name="Millares" xfId="2" builtinId="3"/>
    <cellStyle name="Millares 10" xfId="6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B1:BG127"/>
  <sheetViews>
    <sheetView showGridLines="0" tabSelected="1" zoomScale="70" zoomScaleNormal="70" workbookViewId="0">
      <selection activeCell="F153" sqref="F153"/>
    </sheetView>
  </sheetViews>
  <sheetFormatPr baseColWidth="10" defaultColWidth="11.42578125" defaultRowHeight="12.75" x14ac:dyDescent="0.2"/>
  <cols>
    <col min="1" max="1" width="2.42578125" style="3" customWidth="1"/>
    <col min="2" max="2" width="43.85546875" style="3" customWidth="1"/>
    <col min="3" max="3" width="29" style="3" customWidth="1"/>
    <col min="4" max="4" width="26.85546875" style="3" bestFit="1" customWidth="1"/>
    <col min="5" max="5" width="8.85546875" style="3" customWidth="1"/>
    <col min="6" max="6" width="18.28515625" style="3" customWidth="1"/>
    <col min="7" max="7" width="18.140625" style="3" customWidth="1"/>
    <col min="8" max="8" width="14.5703125" style="3" customWidth="1"/>
    <col min="9" max="9" width="14.7109375" style="3" customWidth="1"/>
    <col min="10" max="10" width="26.5703125" style="3" bestFit="1" customWidth="1"/>
    <col min="11" max="11" width="17" style="3" customWidth="1"/>
    <col min="12" max="12" width="15.85546875" style="3" customWidth="1"/>
    <col min="13" max="13" width="21.7109375" style="3" customWidth="1"/>
    <col min="14" max="14" width="17.7109375" style="3" customWidth="1"/>
    <col min="15" max="15" width="16" style="3" customWidth="1"/>
    <col min="16" max="16" width="14.140625" style="3" customWidth="1"/>
    <col min="17" max="18" width="11.42578125" style="3" customWidth="1"/>
    <col min="19" max="19" width="23.5703125" style="3" customWidth="1"/>
    <col min="20" max="20" width="21.7109375" style="3" customWidth="1"/>
    <col min="21" max="21" width="17.42578125" style="3" customWidth="1"/>
    <col min="22" max="22" width="15.28515625" style="3" customWidth="1"/>
    <col min="23" max="24" width="16.85546875" style="3" customWidth="1"/>
    <col min="25" max="26" width="18" style="3" customWidth="1"/>
    <col min="27" max="27" width="18.85546875" style="3" customWidth="1"/>
    <col min="28" max="29" width="11.42578125" style="3" customWidth="1"/>
    <col min="30" max="30" width="23.5703125" style="3" customWidth="1"/>
    <col min="31" max="31" width="21.7109375" style="3" customWidth="1"/>
    <col min="32" max="32" width="13.5703125" style="3" customWidth="1"/>
    <col min="33" max="33" width="12" style="3" customWidth="1"/>
    <col min="34" max="35" width="13.140625" style="3" customWidth="1"/>
    <col min="36" max="36" width="13" style="3" customWidth="1"/>
    <col min="37" max="37" width="13.140625" style="3" customWidth="1"/>
    <col min="38" max="38" width="18.85546875" style="3" customWidth="1"/>
    <col min="39" max="49" width="11.42578125" style="3" customWidth="1"/>
    <col min="50" max="50" width="11.42578125" style="3"/>
    <col min="51" max="51" width="23.5703125" style="3" bestFit="1" customWidth="1"/>
    <col min="52" max="52" width="21.7109375" style="3" bestFit="1" customWidth="1"/>
    <col min="53" max="53" width="13.5703125" style="3" bestFit="1" customWidth="1"/>
    <col min="54" max="54" width="12" style="3" bestFit="1" customWidth="1"/>
    <col min="55" max="55" width="13.85546875" style="3" bestFit="1" customWidth="1"/>
    <col min="56" max="56" width="14.7109375" style="3" bestFit="1" customWidth="1"/>
    <col min="57" max="57" width="13.85546875" style="3" bestFit="1" customWidth="1"/>
    <col min="58" max="58" width="12" style="3" bestFit="1" customWidth="1"/>
    <col min="59" max="59" width="18.85546875" style="3" bestFit="1" customWidth="1"/>
    <col min="60" max="16384" width="11.42578125" style="3"/>
  </cols>
  <sheetData>
    <row r="1" spans="2:59" x14ac:dyDescent="0.2">
      <c r="V1" s="3">
        <v>1000</v>
      </c>
      <c r="Z1" s="14">
        <f>SUM(W2:Y2)</f>
        <v>3668836.4602102195</v>
      </c>
    </row>
    <row r="2" spans="2:59" x14ac:dyDescent="0.2">
      <c r="B2" s="15" t="s">
        <v>44</v>
      </c>
      <c r="U2" s="16">
        <f t="shared" ref="U2:Z2" si="0">SUM(U8:U127)</f>
        <v>98.972640606756244</v>
      </c>
      <c r="V2" s="14">
        <f t="shared" si="0"/>
        <v>58013.698977366541</v>
      </c>
      <c r="W2" s="14">
        <f t="shared" si="0"/>
        <v>552202.49831677845</v>
      </c>
      <c r="X2" s="14">
        <f t="shared" si="0"/>
        <v>3114202.8783996208</v>
      </c>
      <c r="Y2" s="14">
        <f t="shared" si="0"/>
        <v>2431.0834938203425</v>
      </c>
      <c r="Z2" s="14">
        <f t="shared" si="0"/>
        <v>3666405.3767163996</v>
      </c>
      <c r="AA2" s="14">
        <f>Z1-Z2</f>
        <v>2431.0834938199259</v>
      </c>
      <c r="AU2" s="17">
        <f>+SUM(AU8:AU127)</f>
        <v>1.0625606647536179</v>
      </c>
    </row>
    <row r="3" spans="2:59" x14ac:dyDescent="0.2">
      <c r="B3" s="15" t="s">
        <v>43</v>
      </c>
    </row>
    <row r="4" spans="2:59" x14ac:dyDescent="0.2">
      <c r="B4" s="15" t="s">
        <v>45</v>
      </c>
      <c r="S4" s="3" t="s">
        <v>56</v>
      </c>
      <c r="AD4" s="3" t="s">
        <v>69</v>
      </c>
      <c r="AO4" s="3" t="s">
        <v>70</v>
      </c>
      <c r="AY4" s="3" t="s">
        <v>71</v>
      </c>
    </row>
    <row r="5" spans="2:59" x14ac:dyDescent="0.2">
      <c r="K5" s="18">
        <v>43040</v>
      </c>
      <c r="L5" s="4"/>
      <c r="M5" s="4"/>
      <c r="N5" s="5"/>
      <c r="O5" s="19"/>
      <c r="P5" s="5"/>
      <c r="S5" s="18">
        <f>+K5</f>
        <v>43040</v>
      </c>
      <c r="T5" s="4"/>
      <c r="U5" s="4"/>
      <c r="V5" s="5"/>
      <c r="W5" s="4"/>
      <c r="X5" s="4"/>
      <c r="Y5" s="4"/>
      <c r="Z5" s="19"/>
      <c r="AA5" s="5"/>
      <c r="AD5" s="18">
        <f>+K5</f>
        <v>43040</v>
      </c>
      <c r="AE5" s="4"/>
      <c r="AF5" s="4"/>
      <c r="AG5" s="5"/>
      <c r="AH5" s="4"/>
      <c r="AI5" s="4"/>
      <c r="AJ5" s="4"/>
      <c r="AK5" s="19"/>
      <c r="AL5" s="5"/>
      <c r="AO5" s="18">
        <f>+AD5</f>
        <v>43040</v>
      </c>
      <c r="AP5" s="4"/>
      <c r="AQ5" s="4"/>
      <c r="AR5" s="5"/>
      <c r="AS5" s="4"/>
      <c r="AT5" s="4"/>
      <c r="AU5" s="19"/>
      <c r="AV5" s="5"/>
      <c r="AY5" s="18">
        <f>+AO5</f>
        <v>43040</v>
      </c>
      <c r="AZ5" s="4"/>
      <c r="BA5" s="4"/>
      <c r="BB5" s="5"/>
      <c r="BC5" s="4"/>
      <c r="BD5" s="4"/>
      <c r="BE5" s="4"/>
      <c r="BF5" s="19"/>
      <c r="BG5" s="5"/>
    </row>
    <row r="6" spans="2:59" ht="13.5" customHeight="1" x14ac:dyDescent="0.2">
      <c r="B6" s="6" t="s">
        <v>0</v>
      </c>
      <c r="C6" s="6" t="s">
        <v>0</v>
      </c>
      <c r="D6" s="6" t="s">
        <v>18</v>
      </c>
      <c r="E6" s="6" t="s">
        <v>19</v>
      </c>
      <c r="F6" s="7" t="s">
        <v>20</v>
      </c>
      <c r="G6" s="6" t="s">
        <v>21</v>
      </c>
      <c r="H6" s="19" t="s">
        <v>22</v>
      </c>
      <c r="I6" s="5"/>
      <c r="J6" s="6" t="s">
        <v>23</v>
      </c>
      <c r="K6" s="6" t="s">
        <v>24</v>
      </c>
      <c r="L6" s="6" t="s">
        <v>25</v>
      </c>
      <c r="M6" s="6" t="s">
        <v>26</v>
      </c>
      <c r="N6" s="6" t="s">
        <v>27</v>
      </c>
      <c r="O6" s="6" t="s">
        <v>28</v>
      </c>
      <c r="P6" s="6" t="s">
        <v>29</v>
      </c>
      <c r="S6" s="6" t="s">
        <v>24</v>
      </c>
      <c r="T6" s="6" t="s">
        <v>25</v>
      </c>
      <c r="U6" s="6" t="s">
        <v>26</v>
      </c>
      <c r="V6" s="6" t="s">
        <v>27</v>
      </c>
      <c r="W6" s="6" t="s">
        <v>53</v>
      </c>
      <c r="X6" s="6" t="s">
        <v>54</v>
      </c>
      <c r="Y6" s="6" t="s">
        <v>55</v>
      </c>
      <c r="Z6" s="6" t="s">
        <v>28</v>
      </c>
      <c r="AA6" s="6" t="s">
        <v>29</v>
      </c>
      <c r="AD6" s="6" t="s">
        <v>24</v>
      </c>
      <c r="AE6" s="6" t="s">
        <v>25</v>
      </c>
      <c r="AF6" s="6" t="s">
        <v>26</v>
      </c>
      <c r="AG6" s="6" t="s">
        <v>27</v>
      </c>
      <c r="AH6" s="6" t="s">
        <v>53</v>
      </c>
      <c r="AI6" s="6" t="s">
        <v>54</v>
      </c>
      <c r="AJ6" s="6" t="s">
        <v>55</v>
      </c>
      <c r="AK6" s="6" t="s">
        <v>28</v>
      </c>
      <c r="AL6" s="6" t="s">
        <v>29</v>
      </c>
      <c r="AO6" s="6" t="s">
        <v>24</v>
      </c>
      <c r="AP6" s="6" t="s">
        <v>25</v>
      </c>
      <c r="AQ6" s="6" t="s">
        <v>26</v>
      </c>
      <c r="AR6" s="6" t="s">
        <v>27</v>
      </c>
      <c r="AS6" s="6" t="s">
        <v>53</v>
      </c>
      <c r="AT6" s="6" t="s">
        <v>54</v>
      </c>
      <c r="AU6" s="6" t="s">
        <v>28</v>
      </c>
      <c r="AV6" s="6" t="s">
        <v>29</v>
      </c>
      <c r="AY6" s="6" t="s">
        <v>24</v>
      </c>
      <c r="AZ6" s="6" t="s">
        <v>25</v>
      </c>
      <c r="BA6" s="6" t="s">
        <v>26</v>
      </c>
      <c r="BB6" s="6" t="s">
        <v>27</v>
      </c>
      <c r="BC6" s="6" t="s">
        <v>53</v>
      </c>
      <c r="BD6" s="6" t="s">
        <v>54</v>
      </c>
      <c r="BE6" s="6" t="s">
        <v>55</v>
      </c>
      <c r="BF6" s="6" t="s">
        <v>28</v>
      </c>
      <c r="BG6" s="6" t="s">
        <v>29</v>
      </c>
    </row>
    <row r="7" spans="2:59" x14ac:dyDescent="0.2">
      <c r="B7" s="8" t="s">
        <v>31</v>
      </c>
      <c r="C7" s="8" t="s">
        <v>30</v>
      </c>
      <c r="D7" s="8" t="s">
        <v>32</v>
      </c>
      <c r="E7" s="8" t="s">
        <v>33</v>
      </c>
      <c r="F7" s="8" t="s">
        <v>72</v>
      </c>
      <c r="G7" s="8" t="s">
        <v>34</v>
      </c>
      <c r="H7" s="8" t="s">
        <v>1</v>
      </c>
      <c r="I7" s="8" t="s">
        <v>2</v>
      </c>
      <c r="J7" s="8" t="s">
        <v>35</v>
      </c>
      <c r="K7" s="8" t="s">
        <v>36</v>
      </c>
      <c r="L7" s="8" t="s">
        <v>37</v>
      </c>
      <c r="M7" s="8" t="s">
        <v>38</v>
      </c>
      <c r="N7" s="8" t="s">
        <v>39</v>
      </c>
      <c r="O7" s="8" t="s">
        <v>40</v>
      </c>
      <c r="P7" s="8" t="s">
        <v>41</v>
      </c>
      <c r="S7" s="8" t="s">
        <v>36</v>
      </c>
      <c r="T7" s="8" t="s">
        <v>37</v>
      </c>
      <c r="U7" s="8" t="s">
        <v>38</v>
      </c>
      <c r="V7" s="8" t="s">
        <v>39</v>
      </c>
      <c r="W7" s="8" t="s">
        <v>40</v>
      </c>
      <c r="X7" s="8" t="s">
        <v>40</v>
      </c>
      <c r="Y7" s="8" t="s">
        <v>40</v>
      </c>
      <c r="Z7" s="8" t="s">
        <v>40</v>
      </c>
      <c r="AA7" s="8" t="s">
        <v>41</v>
      </c>
      <c r="AD7" s="8" t="s">
        <v>36</v>
      </c>
      <c r="AE7" s="8" t="s">
        <v>37</v>
      </c>
      <c r="AF7" s="8" t="s">
        <v>38</v>
      </c>
      <c r="AG7" s="8" t="s">
        <v>39</v>
      </c>
      <c r="AH7" s="8" t="s">
        <v>40</v>
      </c>
      <c r="AI7" s="8" t="s">
        <v>40</v>
      </c>
      <c r="AJ7" s="8" t="s">
        <v>40</v>
      </c>
      <c r="AK7" s="8" t="s">
        <v>40</v>
      </c>
      <c r="AL7" s="8" t="s">
        <v>41</v>
      </c>
      <c r="AO7" s="8" t="s">
        <v>36</v>
      </c>
      <c r="AP7" s="8" t="s">
        <v>37</v>
      </c>
      <c r="AQ7" s="8" t="s">
        <v>38</v>
      </c>
      <c r="AR7" s="8" t="s">
        <v>39</v>
      </c>
      <c r="AS7" s="8" t="s">
        <v>40</v>
      </c>
      <c r="AT7" s="8" t="s">
        <v>40</v>
      </c>
      <c r="AU7" s="8" t="s">
        <v>40</v>
      </c>
      <c r="AV7" s="8" t="s">
        <v>41</v>
      </c>
      <c r="AY7" s="8" t="s">
        <v>36</v>
      </c>
      <c r="AZ7" s="8" t="s">
        <v>37</v>
      </c>
      <c r="BA7" s="8" t="s">
        <v>38</v>
      </c>
      <c r="BB7" s="8" t="s">
        <v>39</v>
      </c>
      <c r="BC7" s="8" t="s">
        <v>40</v>
      </c>
      <c r="BD7" s="8" t="s">
        <v>40</v>
      </c>
      <c r="BE7" s="8" t="s">
        <v>40</v>
      </c>
      <c r="BF7" s="8" t="s">
        <v>40</v>
      </c>
      <c r="BG7" s="8" t="s">
        <v>41</v>
      </c>
    </row>
    <row r="8" spans="2:59" hidden="1" x14ac:dyDescent="0.2">
      <c r="B8" s="2" t="s">
        <v>49</v>
      </c>
      <c r="C8" s="2" t="s">
        <v>61</v>
      </c>
      <c r="D8" s="2" t="s">
        <v>4</v>
      </c>
      <c r="E8" s="2">
        <v>220</v>
      </c>
      <c r="F8" s="2" t="s">
        <v>52</v>
      </c>
      <c r="G8" s="1" t="s">
        <v>66</v>
      </c>
      <c r="H8" s="20">
        <v>42736</v>
      </c>
      <c r="I8" s="20">
        <v>50040</v>
      </c>
      <c r="J8" s="1" t="str">
        <f>+D8</f>
        <v>Diego de Almagro 220</v>
      </c>
      <c r="K8" s="10">
        <f>+S8</f>
        <v>0</v>
      </c>
      <c r="L8" s="10">
        <f>+T8</f>
        <v>47.294996384017352</v>
      </c>
      <c r="M8" s="9">
        <f>+U8</f>
        <v>0</v>
      </c>
      <c r="N8" s="9">
        <f>+V8</f>
        <v>44.247999999999998</v>
      </c>
      <c r="O8" s="11">
        <f>+Z8</f>
        <v>2092.7089999999998</v>
      </c>
      <c r="P8" s="11">
        <f>+AA8</f>
        <v>47.294996384017352</v>
      </c>
      <c r="S8" s="12">
        <f>+IFERROR(W8/U8,0)</f>
        <v>0</v>
      </c>
      <c r="T8" s="12">
        <f>+IFERROR(X8/V8,0)</f>
        <v>47.294996384017352</v>
      </c>
      <c r="U8" s="12">
        <v>0</v>
      </c>
      <c r="V8" s="12">
        <v>44.247999999999998</v>
      </c>
      <c r="W8" s="12">
        <v>0</v>
      </c>
      <c r="X8" s="12">
        <v>2092.7089999999998</v>
      </c>
      <c r="Y8" s="12">
        <v>0</v>
      </c>
      <c r="Z8" s="12">
        <f>+S8*U8+T8*V8</f>
        <v>2092.7089999999998</v>
      </c>
      <c r="AA8" s="12">
        <f>+IF(V8=0,0,Z8/V8)</f>
        <v>47.294996384017352</v>
      </c>
      <c r="AD8" s="10">
        <v>5665.6243999999997</v>
      </c>
      <c r="AE8" s="10">
        <v>47.295000000000002</v>
      </c>
      <c r="AF8" s="21">
        <f>+M8</f>
        <v>0</v>
      </c>
      <c r="AG8" s="21">
        <f>+N8</f>
        <v>44.247999999999998</v>
      </c>
      <c r="AH8" s="21">
        <f t="shared" ref="AH8:AI12" si="1">+AD8*AF8</f>
        <v>0</v>
      </c>
      <c r="AI8" s="21">
        <f t="shared" si="1"/>
        <v>2092.7091599999999</v>
      </c>
      <c r="AJ8" s="21"/>
      <c r="AK8" s="22">
        <f t="shared" ref="AK8:AK12" si="2">+AD8*AF8+AE8*AG8</f>
        <v>2092.7091599999999</v>
      </c>
      <c r="AL8" s="12">
        <f>+IF(AG8=0,0,AK8/AG8)</f>
        <v>47.295000000000002</v>
      </c>
      <c r="AO8" s="10">
        <f>+K8-AD8</f>
        <v>-5665.6243999999997</v>
      </c>
      <c r="AP8" s="10">
        <f>+L8-AE8</f>
        <v>-3.6159826493076253E-6</v>
      </c>
      <c r="AQ8" s="10">
        <f>+M8-AF8</f>
        <v>0</v>
      </c>
      <c r="AR8" s="10">
        <f>+N8-AG8</f>
        <v>0</v>
      </c>
      <c r="AS8" s="10">
        <f>-K8*M8+AD8*AF8</f>
        <v>0</v>
      </c>
      <c r="AT8" s="10">
        <f>-L8*N8+AE8*AG8</f>
        <v>1.6000000005078618E-4</v>
      </c>
      <c r="AU8" s="10">
        <f>-O8+AK8</f>
        <v>1.6000000005078618E-4</v>
      </c>
      <c r="AV8" s="10">
        <f>+P8-AL8</f>
        <v>-3.6159826493076253E-6</v>
      </c>
      <c r="AY8" s="10"/>
      <c r="AZ8" s="10"/>
      <c r="BA8" s="10"/>
      <c r="BB8" s="10"/>
      <c r="BC8" s="10"/>
      <c r="BD8" s="10">
        <v>1.9390000000000001</v>
      </c>
      <c r="BE8" s="10"/>
      <c r="BF8" s="10"/>
      <c r="BG8" s="10"/>
    </row>
    <row r="9" spans="2:59" hidden="1" x14ac:dyDescent="0.2">
      <c r="B9" s="2" t="s">
        <v>49</v>
      </c>
      <c r="C9" s="2" t="s">
        <v>61</v>
      </c>
      <c r="D9" s="2" t="s">
        <v>4</v>
      </c>
      <c r="E9" s="2">
        <v>220</v>
      </c>
      <c r="F9" s="2" t="s">
        <v>52</v>
      </c>
      <c r="G9" s="1" t="s">
        <v>67</v>
      </c>
      <c r="H9" s="20">
        <v>42736</v>
      </c>
      <c r="I9" s="20">
        <v>50040</v>
      </c>
      <c r="J9" s="1" t="str">
        <f t="shared" ref="J9:J75" si="3">+D9</f>
        <v>Diego de Almagro 220</v>
      </c>
      <c r="K9" s="10">
        <f t="shared" ref="K9:K75" si="4">+S9</f>
        <v>0</v>
      </c>
      <c r="L9" s="10">
        <f t="shared" ref="L9:L75" si="5">+T9</f>
        <v>47.294998382892906</v>
      </c>
      <c r="M9" s="9">
        <f t="shared" ref="M9:M75" si="6">+U9</f>
        <v>0</v>
      </c>
      <c r="N9" s="9">
        <f t="shared" ref="N9:N75" si="7">+V9</f>
        <v>52.563000000000002</v>
      </c>
      <c r="O9" s="11">
        <f t="shared" ref="O9:O75" si="8">+Z9</f>
        <v>2485.9670000000001</v>
      </c>
      <c r="P9" s="11">
        <f t="shared" ref="P9:P75" si="9">+AA9</f>
        <v>47.294998382892906</v>
      </c>
      <c r="S9" s="12">
        <f t="shared" ref="S9:S75" si="10">+IFERROR(W9/U9,0)</f>
        <v>0</v>
      </c>
      <c r="T9" s="12">
        <f t="shared" ref="T9:T75" si="11">+IFERROR(X9/V9,0)</f>
        <v>47.294998382892906</v>
      </c>
      <c r="U9" s="12">
        <v>0</v>
      </c>
      <c r="V9" s="12">
        <v>52.563000000000002</v>
      </c>
      <c r="W9" s="12">
        <v>0</v>
      </c>
      <c r="X9" s="12">
        <v>2485.9670000000001</v>
      </c>
      <c r="Y9" s="12">
        <v>0</v>
      </c>
      <c r="Z9" s="12">
        <f t="shared" ref="Z9:Z75" si="12">+S9*U9+T9*V9</f>
        <v>2485.9670000000001</v>
      </c>
      <c r="AA9" s="12">
        <f t="shared" ref="AA9:AA72" si="13">+IF(V9=0,0,Z9/V9)</f>
        <v>47.294998382892906</v>
      </c>
      <c r="AD9" s="10">
        <v>5665.6243999999997</v>
      </c>
      <c r="AE9" s="10">
        <v>47.295000000000002</v>
      </c>
      <c r="AF9" s="21">
        <f t="shared" ref="AF9:AG12" si="14">+M9</f>
        <v>0</v>
      </c>
      <c r="AG9" s="21">
        <f t="shared" si="14"/>
        <v>52.563000000000002</v>
      </c>
      <c r="AH9" s="21">
        <f t="shared" si="1"/>
        <v>0</v>
      </c>
      <c r="AI9" s="21">
        <f t="shared" si="1"/>
        <v>2485.9670850000002</v>
      </c>
      <c r="AJ9" s="21"/>
      <c r="AK9" s="22">
        <f t="shared" si="2"/>
        <v>2485.9670850000002</v>
      </c>
      <c r="AL9" s="12">
        <f t="shared" ref="AL9:AL72" si="15">+IF(AG9=0,0,AK9/AG9)</f>
        <v>47.295000000000002</v>
      </c>
      <c r="AO9" s="10">
        <f t="shared" ref="AO9:AR13" si="16">+K9-AD9</f>
        <v>-5665.6243999999997</v>
      </c>
      <c r="AP9" s="10">
        <f t="shared" si="16"/>
        <v>-1.6171070953419076E-6</v>
      </c>
      <c r="AQ9" s="10">
        <f t="shared" si="16"/>
        <v>0</v>
      </c>
      <c r="AR9" s="10">
        <f t="shared" si="16"/>
        <v>0</v>
      </c>
      <c r="AS9" s="10">
        <f t="shared" ref="AS9:AT13" si="17">-K9*M9+AD9*AF9</f>
        <v>0</v>
      </c>
      <c r="AT9" s="10">
        <f t="shared" si="17"/>
        <v>8.5000000126456143E-5</v>
      </c>
      <c r="AU9" s="10">
        <f t="shared" ref="AU9:AU13" si="18">-O9+AK9</f>
        <v>8.5000000126456143E-5</v>
      </c>
      <c r="AV9" s="10">
        <f t="shared" ref="AV9:AV13" si="19">+P9-AL9</f>
        <v>-1.6171070953419076E-6</v>
      </c>
      <c r="AY9" s="10"/>
      <c r="AZ9" s="10"/>
      <c r="BA9" s="10"/>
      <c r="BB9" s="10"/>
      <c r="BC9" s="10"/>
      <c r="BD9" s="10"/>
      <c r="BE9" s="10"/>
      <c r="BF9" s="10"/>
      <c r="BG9" s="10"/>
    </row>
    <row r="10" spans="2:59" hidden="1" x14ac:dyDescent="0.2">
      <c r="B10" s="2" t="s">
        <v>49</v>
      </c>
      <c r="C10" s="2" t="s">
        <v>61</v>
      </c>
      <c r="D10" s="2" t="s">
        <v>4</v>
      </c>
      <c r="E10" s="2">
        <v>220</v>
      </c>
      <c r="F10" s="2" t="s">
        <v>52</v>
      </c>
      <c r="G10" s="1" t="s">
        <v>68</v>
      </c>
      <c r="H10" s="20">
        <v>42736</v>
      </c>
      <c r="I10" s="20">
        <v>50040</v>
      </c>
      <c r="J10" s="1" t="str">
        <f t="shared" si="3"/>
        <v>Diego de Almagro 220</v>
      </c>
      <c r="K10" s="10">
        <f t="shared" si="4"/>
        <v>5665.6907630522091</v>
      </c>
      <c r="L10" s="10">
        <f t="shared" si="5"/>
        <v>47.295007849293562</v>
      </c>
      <c r="M10" s="9">
        <f t="shared" si="6"/>
        <v>0.249</v>
      </c>
      <c r="N10" s="9">
        <f t="shared" si="7"/>
        <v>31.85</v>
      </c>
      <c r="O10" s="11">
        <f t="shared" si="8"/>
        <v>2917.1030000000001</v>
      </c>
      <c r="P10" s="11">
        <f t="shared" si="9"/>
        <v>91.588791208791207</v>
      </c>
      <c r="S10" s="12">
        <f t="shared" si="10"/>
        <v>5665.6907630522091</v>
      </c>
      <c r="T10" s="12">
        <f t="shared" si="11"/>
        <v>47.295007849293562</v>
      </c>
      <c r="U10" s="12">
        <v>0.249</v>
      </c>
      <c r="V10" s="12">
        <v>31.85</v>
      </c>
      <c r="W10" s="12">
        <v>1410.7570000000001</v>
      </c>
      <c r="X10" s="12">
        <v>1506.346</v>
      </c>
      <c r="Y10" s="12">
        <v>0</v>
      </c>
      <c r="Z10" s="12">
        <f t="shared" si="12"/>
        <v>2917.1030000000001</v>
      </c>
      <c r="AA10" s="12">
        <f t="shared" si="13"/>
        <v>91.588791208791207</v>
      </c>
      <c r="AD10" s="10">
        <v>5665.6243999999997</v>
      </c>
      <c r="AE10" s="10">
        <v>47.295000000000002</v>
      </c>
      <c r="AF10" s="21">
        <f t="shared" si="14"/>
        <v>0.249</v>
      </c>
      <c r="AG10" s="21">
        <f t="shared" si="14"/>
        <v>31.85</v>
      </c>
      <c r="AH10" s="21">
        <f t="shared" si="1"/>
        <v>1410.7404755999999</v>
      </c>
      <c r="AI10" s="21">
        <f t="shared" si="1"/>
        <v>1506.3457500000002</v>
      </c>
      <c r="AJ10" s="21"/>
      <c r="AK10" s="22">
        <f t="shared" si="2"/>
        <v>2917.0862256</v>
      </c>
      <c r="AL10" s="12">
        <f t="shared" si="15"/>
        <v>91.588264540031389</v>
      </c>
      <c r="AO10" s="10">
        <f t="shared" si="16"/>
        <v>6.6363052209453599E-2</v>
      </c>
      <c r="AP10" s="10">
        <f t="shared" si="16"/>
        <v>7.849293560013848E-6</v>
      </c>
      <c r="AQ10" s="10">
        <f t="shared" si="16"/>
        <v>0</v>
      </c>
      <c r="AR10" s="10">
        <f t="shared" si="16"/>
        <v>0</v>
      </c>
      <c r="AS10" s="10">
        <f t="shared" si="17"/>
        <v>-1.6524400000207606E-2</v>
      </c>
      <c r="AT10" s="10">
        <f t="shared" si="17"/>
        <v>-2.4999999982355803E-4</v>
      </c>
      <c r="AU10" s="10">
        <f t="shared" si="18"/>
        <v>-1.6774400000031164E-2</v>
      </c>
      <c r="AV10" s="10">
        <f t="shared" si="19"/>
        <v>5.2666875981799421E-4</v>
      </c>
      <c r="AY10" s="10"/>
      <c r="AZ10" s="10"/>
      <c r="BA10" s="10"/>
      <c r="BB10" s="10"/>
      <c r="BC10" s="10"/>
      <c r="BD10" s="10"/>
      <c r="BE10" s="10"/>
      <c r="BF10" s="10"/>
      <c r="BG10" s="10"/>
    </row>
    <row r="11" spans="2:59" hidden="1" x14ac:dyDescent="0.2">
      <c r="B11" s="2" t="s">
        <v>49</v>
      </c>
      <c r="C11" s="2" t="s">
        <v>5</v>
      </c>
      <c r="D11" s="2" t="s">
        <v>6</v>
      </c>
      <c r="E11" s="2">
        <v>220</v>
      </c>
      <c r="F11" s="2" t="s">
        <v>52</v>
      </c>
      <c r="G11" s="1" t="s">
        <v>66</v>
      </c>
      <c r="H11" s="20">
        <v>42736</v>
      </c>
      <c r="I11" s="20">
        <v>50040</v>
      </c>
      <c r="J11" s="1" t="str">
        <f t="shared" si="3"/>
        <v>Cardones 220</v>
      </c>
      <c r="K11" s="10">
        <f t="shared" si="4"/>
        <v>0</v>
      </c>
      <c r="L11" s="10">
        <f t="shared" si="5"/>
        <v>47.631997183900303</v>
      </c>
      <c r="M11" s="9">
        <f t="shared" si="6"/>
        <v>0</v>
      </c>
      <c r="N11" s="9">
        <f t="shared" si="7"/>
        <v>133.518</v>
      </c>
      <c r="O11" s="11">
        <f t="shared" si="8"/>
        <v>6359.7290000000003</v>
      </c>
      <c r="P11" s="11">
        <f t="shared" si="9"/>
        <v>47.631997183900303</v>
      </c>
      <c r="S11" s="12">
        <f t="shared" si="10"/>
        <v>0</v>
      </c>
      <c r="T11" s="12">
        <f t="shared" si="11"/>
        <v>47.631997183900303</v>
      </c>
      <c r="U11" s="12">
        <v>0</v>
      </c>
      <c r="V11" s="12">
        <v>133.518</v>
      </c>
      <c r="W11" s="12">
        <v>0</v>
      </c>
      <c r="X11" s="12">
        <v>6359.7290000000003</v>
      </c>
      <c r="Y11" s="12">
        <v>0</v>
      </c>
      <c r="Z11" s="12">
        <f t="shared" si="12"/>
        <v>6359.7290000000003</v>
      </c>
      <c r="AA11" s="12">
        <f t="shared" si="13"/>
        <v>47.631997183900303</v>
      </c>
      <c r="AD11" s="10">
        <v>5903.9209000000001</v>
      </c>
      <c r="AE11" s="10">
        <v>47.631999999999998</v>
      </c>
      <c r="AF11" s="21">
        <f t="shared" si="14"/>
        <v>0</v>
      </c>
      <c r="AG11" s="21">
        <f t="shared" si="14"/>
        <v>133.518</v>
      </c>
      <c r="AH11" s="21">
        <f t="shared" si="1"/>
        <v>0</v>
      </c>
      <c r="AI11" s="21">
        <f t="shared" si="1"/>
        <v>6359.7293759999993</v>
      </c>
      <c r="AJ11" s="21"/>
      <c r="AK11" s="22">
        <f t="shared" si="2"/>
        <v>6359.7293759999993</v>
      </c>
      <c r="AL11" s="12">
        <f t="shared" si="15"/>
        <v>47.631999999999998</v>
      </c>
      <c r="AO11" s="10">
        <f t="shared" si="16"/>
        <v>-5903.9209000000001</v>
      </c>
      <c r="AP11" s="10">
        <f t="shared" si="16"/>
        <v>-2.8160996947690364E-6</v>
      </c>
      <c r="AQ11" s="10">
        <f t="shared" si="16"/>
        <v>0</v>
      </c>
      <c r="AR11" s="10">
        <f t="shared" si="16"/>
        <v>0</v>
      </c>
      <c r="AS11" s="10">
        <f t="shared" si="17"/>
        <v>0</v>
      </c>
      <c r="AT11" s="10">
        <f t="shared" si="17"/>
        <v>3.7599999905069126E-4</v>
      </c>
      <c r="AU11" s="10">
        <f t="shared" si="18"/>
        <v>3.7599999905069126E-4</v>
      </c>
      <c r="AV11" s="10">
        <f t="shared" si="19"/>
        <v>-2.8160996947690364E-6</v>
      </c>
      <c r="AY11" s="10"/>
      <c r="AZ11" s="10"/>
      <c r="BA11" s="10"/>
      <c r="BB11" s="10"/>
      <c r="BC11" s="10"/>
      <c r="BD11" s="10"/>
      <c r="BE11" s="10"/>
      <c r="BF11" s="10"/>
      <c r="BG11" s="10"/>
    </row>
    <row r="12" spans="2:59" hidden="1" x14ac:dyDescent="0.2">
      <c r="B12" s="2" t="s">
        <v>49</v>
      </c>
      <c r="C12" s="2" t="s">
        <v>5</v>
      </c>
      <c r="D12" s="2" t="s">
        <v>4</v>
      </c>
      <c r="E12" s="2">
        <v>220</v>
      </c>
      <c r="F12" s="2" t="s">
        <v>52</v>
      </c>
      <c r="G12" s="1" t="s">
        <v>66</v>
      </c>
      <c r="H12" s="20">
        <v>42736</v>
      </c>
      <c r="I12" s="20">
        <v>50040</v>
      </c>
      <c r="J12" s="1" t="str">
        <f t="shared" si="3"/>
        <v>Diego de Almagro 220</v>
      </c>
      <c r="K12" s="10">
        <f t="shared" si="4"/>
        <v>0</v>
      </c>
      <c r="L12" s="10">
        <f t="shared" si="5"/>
        <v>47.294984530206804</v>
      </c>
      <c r="M12" s="9">
        <f t="shared" si="6"/>
        <v>0</v>
      </c>
      <c r="N12" s="9">
        <f t="shared" si="7"/>
        <v>12.282</v>
      </c>
      <c r="O12" s="11">
        <f t="shared" si="8"/>
        <v>580.87699999999995</v>
      </c>
      <c r="P12" s="11">
        <f t="shared" si="9"/>
        <v>47.294984530206804</v>
      </c>
      <c r="S12" s="12">
        <f t="shared" si="10"/>
        <v>0</v>
      </c>
      <c r="T12" s="12">
        <f t="shared" si="11"/>
        <v>47.294984530206804</v>
      </c>
      <c r="U12" s="12">
        <v>0</v>
      </c>
      <c r="V12" s="12">
        <v>12.282</v>
      </c>
      <c r="W12" s="12">
        <v>0</v>
      </c>
      <c r="X12" s="12">
        <v>580.87699999999995</v>
      </c>
      <c r="Y12" s="12">
        <v>0.57899999999999996</v>
      </c>
      <c r="Z12" s="12">
        <f t="shared" si="12"/>
        <v>580.87699999999995</v>
      </c>
      <c r="AA12" s="12">
        <f t="shared" si="13"/>
        <v>47.294984530206804</v>
      </c>
      <c r="AD12" s="10">
        <v>5665.6243999999997</v>
      </c>
      <c r="AE12" s="10">
        <v>47.295000000000002</v>
      </c>
      <c r="AF12" s="21">
        <f t="shared" si="14"/>
        <v>0</v>
      </c>
      <c r="AG12" s="21">
        <f t="shared" si="14"/>
        <v>12.282</v>
      </c>
      <c r="AH12" s="21">
        <f t="shared" si="1"/>
        <v>0</v>
      </c>
      <c r="AI12" s="21">
        <f t="shared" si="1"/>
        <v>580.87719000000004</v>
      </c>
      <c r="AJ12" s="21"/>
      <c r="AK12" s="22">
        <f t="shared" si="2"/>
        <v>580.87719000000004</v>
      </c>
      <c r="AL12" s="12">
        <f t="shared" si="15"/>
        <v>47.295000000000002</v>
      </c>
      <c r="AO12" s="10">
        <f t="shared" si="16"/>
        <v>-5665.6243999999997</v>
      </c>
      <c r="AP12" s="10">
        <f t="shared" si="16"/>
        <v>-1.5469793197553372E-5</v>
      </c>
      <c r="AQ12" s="10">
        <f t="shared" si="16"/>
        <v>0</v>
      </c>
      <c r="AR12" s="10">
        <f t="shared" si="16"/>
        <v>0</v>
      </c>
      <c r="AS12" s="10">
        <f t="shared" si="17"/>
        <v>0</v>
      </c>
      <c r="AT12" s="10">
        <f t="shared" si="17"/>
        <v>1.900000000887303E-4</v>
      </c>
      <c r="AU12" s="10">
        <f t="shared" si="18"/>
        <v>1.900000000887303E-4</v>
      </c>
      <c r="AV12" s="10">
        <f t="shared" si="19"/>
        <v>-1.5469793197553372E-5</v>
      </c>
      <c r="AY12" s="10"/>
      <c r="AZ12" s="10"/>
      <c r="BA12" s="10"/>
      <c r="BB12" s="10"/>
      <c r="BC12" s="10"/>
      <c r="BD12" s="10"/>
      <c r="BE12" s="10"/>
      <c r="BF12" s="10"/>
      <c r="BG12" s="10"/>
    </row>
    <row r="13" spans="2:59" hidden="1" x14ac:dyDescent="0.2">
      <c r="B13" s="2" t="s">
        <v>49</v>
      </c>
      <c r="C13" s="2" t="s">
        <v>5</v>
      </c>
      <c r="D13" s="2" t="s">
        <v>7</v>
      </c>
      <c r="E13" s="2">
        <v>220</v>
      </c>
      <c r="F13" s="2" t="s">
        <v>52</v>
      </c>
      <c r="G13" s="1" t="s">
        <v>66</v>
      </c>
      <c r="H13" s="20">
        <v>42736</v>
      </c>
      <c r="I13" s="20">
        <v>50040</v>
      </c>
      <c r="J13" s="1" t="str">
        <f t="shared" si="3"/>
        <v>Maitencillo 220</v>
      </c>
      <c r="K13" s="10">
        <f t="shared" si="4"/>
        <v>0</v>
      </c>
      <c r="L13" s="10">
        <f t="shared" si="5"/>
        <v>46.392003414911777</v>
      </c>
      <c r="M13" s="9">
        <f t="shared" si="6"/>
        <v>0</v>
      </c>
      <c r="N13" s="9">
        <f t="shared" si="7"/>
        <v>35.14</v>
      </c>
      <c r="O13" s="11">
        <f t="shared" si="8"/>
        <v>1630.2149999999999</v>
      </c>
      <c r="P13" s="11">
        <f t="shared" si="9"/>
        <v>46.392003414911777</v>
      </c>
      <c r="S13" s="12">
        <f t="shared" si="10"/>
        <v>0</v>
      </c>
      <c r="T13" s="12">
        <f t="shared" si="11"/>
        <v>46.392003414911777</v>
      </c>
      <c r="U13" s="12">
        <v>0</v>
      </c>
      <c r="V13" s="12">
        <v>35.14</v>
      </c>
      <c r="W13" s="12">
        <v>0</v>
      </c>
      <c r="X13" s="12">
        <v>1630.2149999999999</v>
      </c>
      <c r="Y13" s="12">
        <v>0</v>
      </c>
      <c r="Z13" s="12">
        <f t="shared" si="12"/>
        <v>1630.2149999999999</v>
      </c>
      <c r="AA13" s="12">
        <f t="shared" si="13"/>
        <v>46.392003414911777</v>
      </c>
      <c r="AD13" s="10">
        <v>5628.4650000000001</v>
      </c>
      <c r="AE13" s="10">
        <v>46.392000000000003</v>
      </c>
      <c r="AF13" s="21">
        <f t="shared" ref="AF13:AF79" si="20">+M13</f>
        <v>0</v>
      </c>
      <c r="AG13" s="21">
        <f t="shared" ref="AG13:AG79" si="21">+N13</f>
        <v>35.14</v>
      </c>
      <c r="AH13" s="21">
        <f t="shared" ref="AH13:AH79" si="22">+AD13*AF13</f>
        <v>0</v>
      </c>
      <c r="AI13" s="21">
        <f t="shared" ref="AI13:AI79" si="23">+AE13*AG13</f>
        <v>1630.2148800000002</v>
      </c>
      <c r="AJ13" s="21"/>
      <c r="AK13" s="22">
        <f t="shared" ref="AK13:AK79" si="24">+AD13*AF13+AE13*AG13</f>
        <v>1630.2148800000002</v>
      </c>
      <c r="AL13" s="12">
        <f t="shared" si="15"/>
        <v>46.392000000000003</v>
      </c>
      <c r="AO13" s="10">
        <f t="shared" si="16"/>
        <v>-5628.4650000000001</v>
      </c>
      <c r="AP13" s="10">
        <f t="shared" si="16"/>
        <v>3.414911773802487E-6</v>
      </c>
      <c r="AQ13" s="10">
        <f t="shared" si="16"/>
        <v>0</v>
      </c>
      <c r="AR13" s="10">
        <f t="shared" si="16"/>
        <v>0</v>
      </c>
      <c r="AS13" s="10">
        <f t="shared" si="17"/>
        <v>0</v>
      </c>
      <c r="AT13" s="10">
        <f t="shared" si="17"/>
        <v>-1.1999999969702912E-4</v>
      </c>
      <c r="AU13" s="10">
        <f t="shared" si="18"/>
        <v>-1.1999999969702912E-4</v>
      </c>
      <c r="AV13" s="10">
        <f t="shared" si="19"/>
        <v>3.414911773802487E-6</v>
      </c>
      <c r="AY13" s="10"/>
      <c r="AZ13" s="10"/>
      <c r="BA13" s="10"/>
      <c r="BB13" s="10"/>
      <c r="BC13" s="10"/>
      <c r="BD13" s="10"/>
      <c r="BE13" s="10"/>
      <c r="BF13" s="10"/>
      <c r="BG13" s="10"/>
    </row>
    <row r="14" spans="2:59" hidden="1" x14ac:dyDescent="0.2">
      <c r="B14" s="2" t="s">
        <v>49</v>
      </c>
      <c r="C14" s="2" t="s">
        <v>5</v>
      </c>
      <c r="D14" s="2" t="s">
        <v>50</v>
      </c>
      <c r="E14" s="2">
        <v>220</v>
      </c>
      <c r="F14" s="2" t="s">
        <v>52</v>
      </c>
      <c r="G14" s="1" t="s">
        <v>66</v>
      </c>
      <c r="H14" s="20">
        <v>42736</v>
      </c>
      <c r="I14" s="20">
        <v>50040</v>
      </c>
      <c r="J14" s="1" t="str">
        <f t="shared" si="3"/>
        <v>Pan de Azucar 220</v>
      </c>
      <c r="K14" s="10">
        <f t="shared" si="4"/>
        <v>0</v>
      </c>
      <c r="L14" s="10">
        <f t="shared" si="5"/>
        <v>53.296703296703292</v>
      </c>
      <c r="M14" s="9">
        <f t="shared" si="6"/>
        <v>0</v>
      </c>
      <c r="N14" s="9">
        <f t="shared" si="7"/>
        <v>0.182</v>
      </c>
      <c r="O14" s="11">
        <f t="shared" si="8"/>
        <v>9.6999999999999993</v>
      </c>
      <c r="P14" s="11">
        <f t="shared" si="9"/>
        <v>53.296703296703292</v>
      </c>
      <c r="S14" s="12">
        <f t="shared" si="10"/>
        <v>0</v>
      </c>
      <c r="T14" s="12">
        <f t="shared" si="11"/>
        <v>53.296703296703292</v>
      </c>
      <c r="U14" s="12">
        <v>0</v>
      </c>
      <c r="V14" s="12">
        <v>0.182</v>
      </c>
      <c r="W14" s="12">
        <v>0</v>
      </c>
      <c r="X14" s="12">
        <v>9.6999999999999993</v>
      </c>
      <c r="Y14" s="12">
        <v>0</v>
      </c>
      <c r="Z14" s="12">
        <f t="shared" si="12"/>
        <v>9.6999999999999993</v>
      </c>
      <c r="AA14" s="12">
        <f t="shared" si="13"/>
        <v>53.296703296703292</v>
      </c>
      <c r="AD14" s="10">
        <v>5537.8145000000004</v>
      </c>
      <c r="AE14" s="10">
        <v>53.296999999999997</v>
      </c>
      <c r="AF14" s="21">
        <f t="shared" si="20"/>
        <v>0</v>
      </c>
      <c r="AG14" s="21">
        <f t="shared" si="21"/>
        <v>0.182</v>
      </c>
      <c r="AH14" s="21">
        <f t="shared" si="22"/>
        <v>0</v>
      </c>
      <c r="AI14" s="21">
        <f t="shared" si="23"/>
        <v>9.7000539999999997</v>
      </c>
      <c r="AJ14" s="21"/>
      <c r="AK14" s="22">
        <f t="shared" si="24"/>
        <v>9.7000539999999997</v>
      </c>
      <c r="AL14" s="12">
        <f t="shared" si="15"/>
        <v>53.296999999999997</v>
      </c>
      <c r="AO14" s="10">
        <f t="shared" ref="AO14:AO80" si="25">+K14-AD14</f>
        <v>-5537.8145000000004</v>
      </c>
      <c r="AP14" s="10">
        <f t="shared" ref="AP14:AP80" si="26">+L14-AE14</f>
        <v>-2.9670329670494766E-4</v>
      </c>
      <c r="AQ14" s="10">
        <f t="shared" ref="AQ14:AQ80" si="27">+M14-AF14</f>
        <v>0</v>
      </c>
      <c r="AR14" s="10">
        <f t="shared" ref="AR14:AR80" si="28">+N14-AG14</f>
        <v>0</v>
      </c>
      <c r="AS14" s="10">
        <f t="shared" ref="AS14:AS80" si="29">-K14*M14+AD14*AF14</f>
        <v>0</v>
      </c>
      <c r="AT14" s="10">
        <f t="shared" ref="AT14:AT80" si="30">-L14*N14+AE14*AG14</f>
        <v>5.4000000000442583E-5</v>
      </c>
      <c r="AU14" s="10">
        <f t="shared" ref="AU14:AU80" si="31">-O14+AK14</f>
        <v>5.4000000000442583E-5</v>
      </c>
      <c r="AV14" s="10">
        <f t="shared" ref="AV14:AV80" si="32">+P14-AL14</f>
        <v>-2.9670329670494766E-4</v>
      </c>
      <c r="AY14" s="10"/>
      <c r="AZ14" s="10"/>
      <c r="BA14" s="10"/>
      <c r="BB14" s="10"/>
      <c r="BC14" s="10"/>
      <c r="BD14" s="10"/>
      <c r="BE14" s="10"/>
      <c r="BF14" s="10"/>
      <c r="BG14" s="10"/>
    </row>
    <row r="15" spans="2:59" hidden="1" x14ac:dyDescent="0.2">
      <c r="B15" s="2" t="s">
        <v>49</v>
      </c>
      <c r="C15" s="2" t="s">
        <v>5</v>
      </c>
      <c r="D15" s="2" t="s">
        <v>6</v>
      </c>
      <c r="E15" s="2">
        <v>220</v>
      </c>
      <c r="F15" s="2" t="s">
        <v>52</v>
      </c>
      <c r="G15" s="1" t="s">
        <v>67</v>
      </c>
      <c r="H15" s="20">
        <v>42736</v>
      </c>
      <c r="I15" s="20">
        <v>50040</v>
      </c>
      <c r="J15" s="1" t="str">
        <f t="shared" si="3"/>
        <v>Cardones 220</v>
      </c>
      <c r="K15" s="10">
        <f t="shared" si="4"/>
        <v>0</v>
      </c>
      <c r="L15" s="10">
        <f t="shared" si="5"/>
        <v>47.632000775423911</v>
      </c>
      <c r="M15" s="9">
        <f t="shared" si="6"/>
        <v>0</v>
      </c>
      <c r="N15" s="9">
        <f t="shared" si="7"/>
        <v>165.071</v>
      </c>
      <c r="O15" s="11">
        <f t="shared" si="8"/>
        <v>7862.6620000000003</v>
      </c>
      <c r="P15" s="11">
        <f t="shared" si="9"/>
        <v>47.632000775423911</v>
      </c>
      <c r="S15" s="12">
        <f t="shared" si="10"/>
        <v>0</v>
      </c>
      <c r="T15" s="12">
        <f t="shared" si="11"/>
        <v>47.632000775423911</v>
      </c>
      <c r="U15" s="12">
        <v>0</v>
      </c>
      <c r="V15" s="12">
        <v>165.071</v>
      </c>
      <c r="W15" s="12">
        <v>0</v>
      </c>
      <c r="X15" s="12">
        <v>7862.6620000000003</v>
      </c>
      <c r="Y15" s="12">
        <v>2.13</v>
      </c>
      <c r="Z15" s="12">
        <f t="shared" si="12"/>
        <v>7862.6620000000003</v>
      </c>
      <c r="AA15" s="12">
        <f t="shared" si="13"/>
        <v>47.632000775423911</v>
      </c>
      <c r="AD15" s="10">
        <v>5903.9209000000001</v>
      </c>
      <c r="AE15" s="10">
        <v>47.631999999999998</v>
      </c>
      <c r="AF15" s="21">
        <f t="shared" si="20"/>
        <v>0</v>
      </c>
      <c r="AG15" s="21">
        <f t="shared" si="21"/>
        <v>165.071</v>
      </c>
      <c r="AH15" s="21">
        <f t="shared" si="22"/>
        <v>0</v>
      </c>
      <c r="AI15" s="21">
        <f t="shared" si="23"/>
        <v>7862.6618719999997</v>
      </c>
      <c r="AJ15" s="21"/>
      <c r="AK15" s="22">
        <f t="shared" si="24"/>
        <v>7862.6618719999997</v>
      </c>
      <c r="AL15" s="12">
        <f t="shared" si="15"/>
        <v>47.631999999999998</v>
      </c>
      <c r="AO15" s="10">
        <f t="shared" si="25"/>
        <v>-5903.9209000000001</v>
      </c>
      <c r="AP15" s="10">
        <f t="shared" si="26"/>
        <v>7.7542391352380946E-7</v>
      </c>
      <c r="AQ15" s="10">
        <f t="shared" si="27"/>
        <v>0</v>
      </c>
      <c r="AR15" s="10">
        <f t="shared" si="28"/>
        <v>0</v>
      </c>
      <c r="AS15" s="10">
        <f t="shared" si="29"/>
        <v>0</v>
      </c>
      <c r="AT15" s="10">
        <f t="shared" si="30"/>
        <v>-1.2800000058632577E-4</v>
      </c>
      <c r="AU15" s="10">
        <f t="shared" si="31"/>
        <v>-1.2800000058632577E-4</v>
      </c>
      <c r="AV15" s="10">
        <f t="shared" si="32"/>
        <v>7.7542391352380946E-7</v>
      </c>
      <c r="AY15" s="10"/>
      <c r="AZ15" s="10"/>
      <c r="BA15" s="10"/>
      <c r="BB15" s="10"/>
      <c r="BC15" s="10"/>
      <c r="BD15" s="10"/>
      <c r="BE15" s="10"/>
      <c r="BF15" s="10"/>
      <c r="BG15" s="10"/>
    </row>
    <row r="16" spans="2:59" hidden="1" x14ac:dyDescent="0.2">
      <c r="B16" s="2" t="s">
        <v>49</v>
      </c>
      <c r="C16" s="2" t="s">
        <v>5</v>
      </c>
      <c r="D16" s="2" t="s">
        <v>4</v>
      </c>
      <c r="E16" s="2">
        <v>220</v>
      </c>
      <c r="F16" s="2" t="s">
        <v>52</v>
      </c>
      <c r="G16" s="1" t="s">
        <v>67</v>
      </c>
      <c r="H16" s="20">
        <v>42736</v>
      </c>
      <c r="I16" s="20">
        <v>50040</v>
      </c>
      <c r="J16" s="1" t="str">
        <f t="shared" si="3"/>
        <v>Diego de Almagro 220</v>
      </c>
      <c r="K16" s="10">
        <f t="shared" si="4"/>
        <v>0</v>
      </c>
      <c r="L16" s="10">
        <f t="shared" si="5"/>
        <v>47.295028142589125</v>
      </c>
      <c r="M16" s="9">
        <f t="shared" si="6"/>
        <v>0</v>
      </c>
      <c r="N16" s="9">
        <f t="shared" si="7"/>
        <v>12.792</v>
      </c>
      <c r="O16" s="11">
        <f t="shared" si="8"/>
        <v>604.99800000000005</v>
      </c>
      <c r="P16" s="11">
        <f t="shared" si="9"/>
        <v>47.295028142589125</v>
      </c>
      <c r="S16" s="12">
        <f t="shared" si="10"/>
        <v>0</v>
      </c>
      <c r="T16" s="12">
        <f t="shared" si="11"/>
        <v>47.295028142589125</v>
      </c>
      <c r="U16" s="12">
        <v>0</v>
      </c>
      <c r="V16" s="12">
        <v>12.792</v>
      </c>
      <c r="W16" s="12">
        <v>0</v>
      </c>
      <c r="X16" s="12">
        <v>604.99800000000005</v>
      </c>
      <c r="Y16" s="12">
        <v>12.484999999999999</v>
      </c>
      <c r="Z16" s="12">
        <f t="shared" si="12"/>
        <v>604.99800000000005</v>
      </c>
      <c r="AA16" s="12">
        <f t="shared" si="13"/>
        <v>47.295028142589125</v>
      </c>
      <c r="AD16" s="10">
        <v>5665.6243999999997</v>
      </c>
      <c r="AE16" s="10">
        <v>47.295000000000002</v>
      </c>
      <c r="AF16" s="21">
        <f t="shared" si="20"/>
        <v>0</v>
      </c>
      <c r="AG16" s="21">
        <f t="shared" si="21"/>
        <v>12.792</v>
      </c>
      <c r="AH16" s="21">
        <f t="shared" si="22"/>
        <v>0</v>
      </c>
      <c r="AI16" s="21">
        <f t="shared" si="23"/>
        <v>604.99764000000005</v>
      </c>
      <c r="AJ16" s="21"/>
      <c r="AK16" s="22">
        <f t="shared" si="24"/>
        <v>604.99764000000005</v>
      </c>
      <c r="AL16" s="12">
        <f t="shared" si="15"/>
        <v>47.295000000000002</v>
      </c>
      <c r="AO16" s="10">
        <f t="shared" si="25"/>
        <v>-5665.6243999999997</v>
      </c>
      <c r="AP16" s="10">
        <f t="shared" si="26"/>
        <v>2.8142589123092421E-5</v>
      </c>
      <c r="AQ16" s="10">
        <f t="shared" si="27"/>
        <v>0</v>
      </c>
      <c r="AR16" s="10">
        <f t="shared" si="28"/>
        <v>0</v>
      </c>
      <c r="AS16" s="10">
        <f t="shared" si="29"/>
        <v>0</v>
      </c>
      <c r="AT16" s="10">
        <f t="shared" si="30"/>
        <v>-3.6000000000058208E-4</v>
      </c>
      <c r="AU16" s="10">
        <f t="shared" si="31"/>
        <v>-3.6000000000058208E-4</v>
      </c>
      <c r="AV16" s="10">
        <f t="shared" si="32"/>
        <v>2.8142589123092421E-5</v>
      </c>
      <c r="AY16" s="10"/>
      <c r="AZ16" s="10"/>
      <c r="BA16" s="10"/>
      <c r="BB16" s="10"/>
      <c r="BC16" s="10"/>
      <c r="BD16" s="10"/>
      <c r="BE16" s="10"/>
      <c r="BF16" s="10"/>
      <c r="BG16" s="10"/>
    </row>
    <row r="17" spans="2:59" hidden="1" x14ac:dyDescent="0.2">
      <c r="B17" s="2" t="s">
        <v>49</v>
      </c>
      <c r="C17" s="2" t="s">
        <v>5</v>
      </c>
      <c r="D17" s="2" t="s">
        <v>7</v>
      </c>
      <c r="E17" s="2">
        <v>220</v>
      </c>
      <c r="F17" s="2" t="s">
        <v>52</v>
      </c>
      <c r="G17" s="1" t="s">
        <v>67</v>
      </c>
      <c r="H17" s="20">
        <v>42736</v>
      </c>
      <c r="I17" s="20">
        <v>50040</v>
      </c>
      <c r="J17" s="1" t="str">
        <f t="shared" si="3"/>
        <v>Maitencillo 220</v>
      </c>
      <c r="K17" s="10">
        <f t="shared" si="4"/>
        <v>0</v>
      </c>
      <c r="L17" s="10">
        <f t="shared" si="5"/>
        <v>46.392003948667323</v>
      </c>
      <c r="M17" s="9">
        <f t="shared" si="6"/>
        <v>0</v>
      </c>
      <c r="N17" s="9">
        <f t="shared" si="7"/>
        <v>40.520000000000003</v>
      </c>
      <c r="O17" s="11">
        <f t="shared" si="8"/>
        <v>1879.8040000000001</v>
      </c>
      <c r="P17" s="11">
        <f t="shared" si="9"/>
        <v>46.392003948667323</v>
      </c>
      <c r="S17" s="12">
        <f t="shared" si="10"/>
        <v>0</v>
      </c>
      <c r="T17" s="12">
        <f t="shared" si="11"/>
        <v>46.392003948667323</v>
      </c>
      <c r="U17" s="12">
        <v>0</v>
      </c>
      <c r="V17" s="12">
        <v>40.520000000000003</v>
      </c>
      <c r="W17" s="12">
        <v>0</v>
      </c>
      <c r="X17" s="12">
        <v>1879.8040000000001</v>
      </c>
      <c r="Y17" s="12">
        <v>13.1</v>
      </c>
      <c r="Z17" s="12">
        <f t="shared" si="12"/>
        <v>1879.8040000000001</v>
      </c>
      <c r="AA17" s="12">
        <f t="shared" si="13"/>
        <v>46.392003948667323</v>
      </c>
      <c r="AD17" s="10">
        <v>5628.4650000000001</v>
      </c>
      <c r="AE17" s="10">
        <v>46.392000000000003</v>
      </c>
      <c r="AF17" s="21">
        <f t="shared" si="20"/>
        <v>0</v>
      </c>
      <c r="AG17" s="21">
        <f t="shared" si="21"/>
        <v>40.520000000000003</v>
      </c>
      <c r="AH17" s="21">
        <f t="shared" si="22"/>
        <v>0</v>
      </c>
      <c r="AI17" s="21">
        <f t="shared" si="23"/>
        <v>1879.8038400000003</v>
      </c>
      <c r="AJ17" s="21"/>
      <c r="AK17" s="22">
        <f t="shared" si="24"/>
        <v>1879.8038400000003</v>
      </c>
      <c r="AL17" s="12">
        <f t="shared" si="15"/>
        <v>46.392000000000003</v>
      </c>
      <c r="AO17" s="10">
        <f t="shared" si="25"/>
        <v>-5628.4650000000001</v>
      </c>
      <c r="AP17" s="10">
        <f t="shared" si="26"/>
        <v>3.9486673202304701E-6</v>
      </c>
      <c r="AQ17" s="10">
        <f t="shared" si="27"/>
        <v>0</v>
      </c>
      <c r="AR17" s="10">
        <f t="shared" si="28"/>
        <v>0</v>
      </c>
      <c r="AS17" s="10">
        <f t="shared" si="29"/>
        <v>0</v>
      </c>
      <c r="AT17" s="10">
        <f t="shared" si="30"/>
        <v>-1.5999999982341251E-4</v>
      </c>
      <c r="AU17" s="10">
        <f t="shared" si="31"/>
        <v>-1.5999999982341251E-4</v>
      </c>
      <c r="AV17" s="10">
        <f t="shared" si="32"/>
        <v>3.9486673202304701E-6</v>
      </c>
      <c r="AY17" s="10"/>
      <c r="AZ17" s="10"/>
      <c r="BA17" s="10"/>
      <c r="BB17" s="10"/>
      <c r="BC17" s="10"/>
      <c r="BD17" s="10"/>
      <c r="BE17" s="10"/>
      <c r="BF17" s="10"/>
      <c r="BG17" s="10"/>
    </row>
    <row r="18" spans="2:59" hidden="1" x14ac:dyDescent="0.2">
      <c r="B18" s="2" t="s">
        <v>49</v>
      </c>
      <c r="C18" s="2" t="s">
        <v>5</v>
      </c>
      <c r="D18" s="2" t="s">
        <v>50</v>
      </c>
      <c r="E18" s="2">
        <v>220</v>
      </c>
      <c r="F18" s="2" t="s">
        <v>52</v>
      </c>
      <c r="G18" s="1" t="s">
        <v>67</v>
      </c>
      <c r="H18" s="20">
        <v>42736</v>
      </c>
      <c r="I18" s="20">
        <v>50040</v>
      </c>
      <c r="J18" s="1" t="str">
        <f t="shared" si="3"/>
        <v>Pan de Azucar 220</v>
      </c>
      <c r="K18" s="10">
        <f t="shared" si="4"/>
        <v>0</v>
      </c>
      <c r="L18" s="10">
        <f t="shared" si="5"/>
        <v>53.298969072164944</v>
      </c>
      <c r="M18" s="9">
        <f t="shared" si="6"/>
        <v>0</v>
      </c>
      <c r="N18" s="9">
        <f t="shared" si="7"/>
        <v>9.7000000000000003E-2</v>
      </c>
      <c r="O18" s="11">
        <f t="shared" si="8"/>
        <v>5.17</v>
      </c>
      <c r="P18" s="11">
        <f t="shared" si="9"/>
        <v>53.298969072164944</v>
      </c>
      <c r="S18" s="12">
        <f t="shared" si="10"/>
        <v>0</v>
      </c>
      <c r="T18" s="12">
        <f t="shared" si="11"/>
        <v>53.298969072164944</v>
      </c>
      <c r="U18" s="12">
        <v>0</v>
      </c>
      <c r="V18" s="12">
        <v>9.7000000000000003E-2</v>
      </c>
      <c r="W18" s="12">
        <v>0</v>
      </c>
      <c r="X18" s="12">
        <v>5.17</v>
      </c>
      <c r="Y18" s="12">
        <v>5.0129999999999999</v>
      </c>
      <c r="Z18" s="12">
        <f t="shared" si="12"/>
        <v>5.17</v>
      </c>
      <c r="AA18" s="12">
        <f t="shared" si="13"/>
        <v>53.298969072164944</v>
      </c>
      <c r="AD18" s="10">
        <v>5537.8145000000004</v>
      </c>
      <c r="AE18" s="10">
        <v>53.296999999999997</v>
      </c>
      <c r="AF18" s="21">
        <f t="shared" si="20"/>
        <v>0</v>
      </c>
      <c r="AG18" s="21">
        <f t="shared" si="21"/>
        <v>9.7000000000000003E-2</v>
      </c>
      <c r="AH18" s="21">
        <f t="shared" si="22"/>
        <v>0</v>
      </c>
      <c r="AI18" s="21">
        <f t="shared" si="23"/>
        <v>5.1698089999999999</v>
      </c>
      <c r="AJ18" s="21"/>
      <c r="AK18" s="22">
        <f t="shared" si="24"/>
        <v>5.1698089999999999</v>
      </c>
      <c r="AL18" s="12">
        <f t="shared" si="15"/>
        <v>53.296999999999997</v>
      </c>
      <c r="AO18" s="10">
        <f t="shared" si="25"/>
        <v>-5537.8145000000004</v>
      </c>
      <c r="AP18" s="10">
        <f t="shared" si="26"/>
        <v>1.9690721649467946E-3</v>
      </c>
      <c r="AQ18" s="10">
        <f t="shared" si="27"/>
        <v>0</v>
      </c>
      <c r="AR18" s="10">
        <f t="shared" si="28"/>
        <v>0</v>
      </c>
      <c r="AS18" s="10">
        <f t="shared" si="29"/>
        <v>0</v>
      </c>
      <c r="AT18" s="10">
        <f t="shared" si="30"/>
        <v>-1.9100000000005224E-4</v>
      </c>
      <c r="AU18" s="10">
        <f t="shared" si="31"/>
        <v>-1.9100000000005224E-4</v>
      </c>
      <c r="AV18" s="10">
        <f t="shared" si="32"/>
        <v>1.9690721649467946E-3</v>
      </c>
      <c r="AY18" s="10"/>
      <c r="AZ18" s="10"/>
      <c r="BA18" s="10"/>
      <c r="BB18" s="10"/>
      <c r="BD18" s="10"/>
      <c r="BE18" s="10"/>
      <c r="BF18" s="10"/>
      <c r="BG18" s="10"/>
    </row>
    <row r="19" spans="2:59" hidden="1" x14ac:dyDescent="0.2">
      <c r="B19" s="2" t="s">
        <v>49</v>
      </c>
      <c r="C19" s="2" t="s">
        <v>5</v>
      </c>
      <c r="D19" s="2" t="s">
        <v>6</v>
      </c>
      <c r="E19" s="2">
        <v>220</v>
      </c>
      <c r="F19" s="2" t="s">
        <v>52</v>
      </c>
      <c r="G19" s="1" t="s">
        <v>68</v>
      </c>
      <c r="H19" s="20">
        <v>42736</v>
      </c>
      <c r="I19" s="20">
        <v>50040</v>
      </c>
      <c r="J19" s="1" t="str">
        <f t="shared" si="3"/>
        <v>Cardones 220</v>
      </c>
      <c r="K19" s="10">
        <f t="shared" si="4"/>
        <v>5903.9213286713293</v>
      </c>
      <c r="L19" s="10">
        <f t="shared" si="5"/>
        <v>47.632001877598469</v>
      </c>
      <c r="M19" s="9">
        <f t="shared" si="6"/>
        <v>0.57199999999999995</v>
      </c>
      <c r="N19" s="9">
        <f t="shared" si="7"/>
        <v>89.475999999999999</v>
      </c>
      <c r="O19" s="11">
        <f t="shared" si="8"/>
        <v>7638.9639999999999</v>
      </c>
      <c r="P19" s="11">
        <f t="shared" si="9"/>
        <v>85.374446779024538</v>
      </c>
      <c r="S19" s="12">
        <f t="shared" si="10"/>
        <v>5903.9213286713293</v>
      </c>
      <c r="T19" s="12">
        <f t="shared" si="11"/>
        <v>47.632001877598469</v>
      </c>
      <c r="U19" s="12">
        <v>0.57199999999999995</v>
      </c>
      <c r="V19" s="12">
        <v>89.475999999999999</v>
      </c>
      <c r="W19" s="12">
        <v>3377.0430000000001</v>
      </c>
      <c r="X19" s="12">
        <v>4261.9210000000003</v>
      </c>
      <c r="Y19" s="12">
        <v>0.13200000000000001</v>
      </c>
      <c r="Z19" s="12">
        <f t="shared" si="12"/>
        <v>7638.9639999999999</v>
      </c>
      <c r="AA19" s="12">
        <f t="shared" si="13"/>
        <v>85.374446779024538</v>
      </c>
      <c r="AD19" s="10">
        <v>5903.9209000000001</v>
      </c>
      <c r="AE19" s="10">
        <v>47.631999999999998</v>
      </c>
      <c r="AF19" s="21">
        <f t="shared" si="20"/>
        <v>0.57199999999999995</v>
      </c>
      <c r="AG19" s="21">
        <f t="shared" si="21"/>
        <v>89.475999999999999</v>
      </c>
      <c r="AH19" s="21">
        <f t="shared" si="22"/>
        <v>3377.0427547999998</v>
      </c>
      <c r="AI19" s="21">
        <f t="shared" si="23"/>
        <v>4261.9208319999998</v>
      </c>
      <c r="AJ19" s="21"/>
      <c r="AK19" s="22">
        <f t="shared" si="24"/>
        <v>7638.9635867999996</v>
      </c>
      <c r="AL19" s="12">
        <f t="shared" si="15"/>
        <v>85.374442161026423</v>
      </c>
      <c r="AO19" s="10">
        <f t="shared" si="25"/>
        <v>4.2867132924584439E-4</v>
      </c>
      <c r="AP19" s="10">
        <f t="shared" si="26"/>
        <v>1.8775984713670368E-6</v>
      </c>
      <c r="AQ19" s="10">
        <f t="shared" si="27"/>
        <v>0</v>
      </c>
      <c r="AR19" s="10">
        <f t="shared" si="28"/>
        <v>0</v>
      </c>
      <c r="AS19" s="10">
        <f t="shared" si="29"/>
        <v>-2.4520000033589895E-4</v>
      </c>
      <c r="AT19" s="10">
        <f t="shared" si="30"/>
        <v>-1.6800000048533548E-4</v>
      </c>
      <c r="AU19" s="10">
        <f t="shared" si="31"/>
        <v>-4.1320000036648707E-4</v>
      </c>
      <c r="AV19" s="10">
        <f t="shared" si="32"/>
        <v>4.6179981154637062E-6</v>
      </c>
      <c r="AY19" s="10"/>
      <c r="AZ19" s="10"/>
      <c r="BA19" s="10"/>
      <c r="BB19" s="10"/>
      <c r="BC19" s="10">
        <v>0</v>
      </c>
      <c r="BD19" s="10">
        <v>8.6259999999999994</v>
      </c>
      <c r="BE19" s="10">
        <v>7.0000000000000001E-3</v>
      </c>
      <c r="BF19" s="10"/>
      <c r="BG19" s="10"/>
    </row>
    <row r="20" spans="2:59" hidden="1" x14ac:dyDescent="0.2">
      <c r="B20" s="2" t="s">
        <v>49</v>
      </c>
      <c r="C20" s="2" t="s">
        <v>5</v>
      </c>
      <c r="D20" s="2" t="s">
        <v>4</v>
      </c>
      <c r="E20" s="2">
        <v>220</v>
      </c>
      <c r="F20" s="2" t="s">
        <v>52</v>
      </c>
      <c r="G20" s="1" t="s">
        <v>68</v>
      </c>
      <c r="H20" s="20">
        <v>42736</v>
      </c>
      <c r="I20" s="20">
        <v>50040</v>
      </c>
      <c r="J20" s="1" t="str">
        <f t="shared" si="3"/>
        <v>Diego de Almagro 220</v>
      </c>
      <c r="K20" s="10">
        <f t="shared" si="4"/>
        <v>5665.6935483870975</v>
      </c>
      <c r="L20" s="10">
        <f t="shared" si="5"/>
        <v>47.294940079893479</v>
      </c>
      <c r="M20" s="9">
        <f t="shared" si="6"/>
        <v>6.2E-2</v>
      </c>
      <c r="N20" s="9">
        <f t="shared" si="7"/>
        <v>7.51</v>
      </c>
      <c r="O20" s="11">
        <f t="shared" si="8"/>
        <v>706.45800000000008</v>
      </c>
      <c r="P20" s="11">
        <f t="shared" si="9"/>
        <v>94.06897470039948</v>
      </c>
      <c r="S20" s="12">
        <f t="shared" si="10"/>
        <v>5665.6935483870975</v>
      </c>
      <c r="T20" s="12">
        <f t="shared" si="11"/>
        <v>47.294940079893479</v>
      </c>
      <c r="U20" s="12">
        <v>6.2E-2</v>
      </c>
      <c r="V20" s="12">
        <v>7.51</v>
      </c>
      <c r="W20" s="12">
        <v>351.27300000000002</v>
      </c>
      <c r="X20" s="12">
        <v>355.185</v>
      </c>
      <c r="Y20" s="12">
        <v>5.1289999999999996</v>
      </c>
      <c r="Z20" s="12">
        <f t="shared" si="12"/>
        <v>706.45800000000008</v>
      </c>
      <c r="AA20" s="12">
        <f t="shared" si="13"/>
        <v>94.06897470039948</v>
      </c>
      <c r="AD20" s="10">
        <v>5665.6243999999997</v>
      </c>
      <c r="AE20" s="10">
        <v>47.295000000000002</v>
      </c>
      <c r="AF20" s="21">
        <f t="shared" si="20"/>
        <v>6.2E-2</v>
      </c>
      <c r="AG20" s="21">
        <f t="shared" si="21"/>
        <v>7.51</v>
      </c>
      <c r="AH20" s="21">
        <f t="shared" si="22"/>
        <v>351.2687128</v>
      </c>
      <c r="AI20" s="21">
        <f t="shared" si="23"/>
        <v>355.18545</v>
      </c>
      <c r="AJ20" s="21"/>
      <c r="AK20" s="22">
        <f t="shared" si="24"/>
        <v>706.45416279999995</v>
      </c>
      <c r="AL20" s="12">
        <f t="shared" si="15"/>
        <v>94.068463754993331</v>
      </c>
      <c r="AO20" s="10">
        <f t="shared" si="25"/>
        <v>6.9148387097811792E-2</v>
      </c>
      <c r="AP20" s="10">
        <f t="shared" si="26"/>
        <v>-5.992010652278168E-5</v>
      </c>
      <c r="AQ20" s="10">
        <f t="shared" si="27"/>
        <v>0</v>
      </c>
      <c r="AR20" s="10">
        <f t="shared" si="28"/>
        <v>0</v>
      </c>
      <c r="AS20" s="10">
        <f t="shared" si="29"/>
        <v>-4.2872000000215849E-3</v>
      </c>
      <c r="AT20" s="10">
        <f t="shared" si="30"/>
        <v>4.500000000007276E-4</v>
      </c>
      <c r="AU20" s="10">
        <f t="shared" si="31"/>
        <v>-3.8372000001345441E-3</v>
      </c>
      <c r="AV20" s="10">
        <f t="shared" si="32"/>
        <v>5.1094540614826656E-4</v>
      </c>
      <c r="AY20" s="10"/>
      <c r="AZ20" s="10"/>
      <c r="BA20" s="10"/>
      <c r="BB20" s="10"/>
      <c r="BC20" s="10"/>
      <c r="BD20" s="10"/>
      <c r="BE20" s="10"/>
      <c r="BF20" s="10"/>
      <c r="BG20" s="10"/>
    </row>
    <row r="21" spans="2:59" hidden="1" x14ac:dyDescent="0.2">
      <c r="B21" s="2" t="s">
        <v>49</v>
      </c>
      <c r="C21" s="2" t="s">
        <v>5</v>
      </c>
      <c r="D21" s="2" t="s">
        <v>7</v>
      </c>
      <c r="E21" s="2">
        <v>220</v>
      </c>
      <c r="F21" s="2" t="s">
        <v>52</v>
      </c>
      <c r="G21" s="1" t="s">
        <v>68</v>
      </c>
      <c r="H21" s="20">
        <v>42736</v>
      </c>
      <c r="I21" s="20">
        <v>50040</v>
      </c>
      <c r="J21" s="1" t="str">
        <f t="shared" si="3"/>
        <v>Maitencillo 220</v>
      </c>
      <c r="K21" s="10">
        <f t="shared" si="4"/>
        <v>5628.4651162790706</v>
      </c>
      <c r="L21" s="10">
        <f t="shared" si="5"/>
        <v>46.391985240485695</v>
      </c>
      <c r="M21" s="9">
        <f t="shared" si="6"/>
        <v>0.17199999999999999</v>
      </c>
      <c r="N21" s="9">
        <f t="shared" si="7"/>
        <v>23.306999999999999</v>
      </c>
      <c r="O21" s="11">
        <f t="shared" si="8"/>
        <v>2049.3540000000003</v>
      </c>
      <c r="P21" s="11">
        <f t="shared" si="9"/>
        <v>87.928690951216396</v>
      </c>
      <c r="S21" s="12">
        <f t="shared" si="10"/>
        <v>5628.4651162790706</v>
      </c>
      <c r="T21" s="12">
        <f t="shared" si="11"/>
        <v>46.391985240485695</v>
      </c>
      <c r="U21" s="12">
        <v>0.17199999999999999</v>
      </c>
      <c r="V21" s="12">
        <v>23.306999999999999</v>
      </c>
      <c r="W21" s="12">
        <v>968.096</v>
      </c>
      <c r="X21" s="12">
        <v>1081.258</v>
      </c>
      <c r="Y21" s="12">
        <v>0.498</v>
      </c>
      <c r="Z21" s="12">
        <f t="shared" si="12"/>
        <v>2049.3540000000003</v>
      </c>
      <c r="AA21" s="12">
        <f t="shared" si="13"/>
        <v>87.928690951216396</v>
      </c>
      <c r="AD21" s="10">
        <v>5628.4650000000001</v>
      </c>
      <c r="AE21" s="10">
        <v>46.392000000000003</v>
      </c>
      <c r="AF21" s="21">
        <f t="shared" si="20"/>
        <v>0.17199999999999999</v>
      </c>
      <c r="AG21" s="21">
        <f t="shared" si="21"/>
        <v>23.306999999999999</v>
      </c>
      <c r="AH21" s="21">
        <f t="shared" si="22"/>
        <v>968.09597999999994</v>
      </c>
      <c r="AI21" s="21">
        <f t="shared" si="23"/>
        <v>1081.2583440000001</v>
      </c>
      <c r="AJ21" s="21"/>
      <c r="AK21" s="22">
        <f t="shared" si="24"/>
        <v>2049.3543239999999</v>
      </c>
      <c r="AL21" s="12">
        <f t="shared" si="15"/>
        <v>87.92870485261939</v>
      </c>
      <c r="AO21" s="10">
        <f t="shared" si="25"/>
        <v>1.1627907042566221E-4</v>
      </c>
      <c r="AP21" s="10">
        <f t="shared" si="26"/>
        <v>-1.4759514307627342E-5</v>
      </c>
      <c r="AQ21" s="10">
        <f t="shared" si="27"/>
        <v>0</v>
      </c>
      <c r="AR21" s="10">
        <f t="shared" si="28"/>
        <v>0</v>
      </c>
      <c r="AS21" s="10">
        <f t="shared" si="29"/>
        <v>-2.000000017687853E-5</v>
      </c>
      <c r="AT21" s="10">
        <f t="shared" si="30"/>
        <v>3.4400000004097819E-4</v>
      </c>
      <c r="AU21" s="10">
        <f t="shared" si="31"/>
        <v>3.2399999963672599E-4</v>
      </c>
      <c r="AV21" s="10">
        <f t="shared" si="32"/>
        <v>-1.3901402994065393E-5</v>
      </c>
      <c r="AY21" s="10"/>
      <c r="AZ21" s="10"/>
      <c r="BA21" s="10"/>
      <c r="BB21" s="10"/>
      <c r="BC21" s="10"/>
      <c r="BD21" s="10"/>
      <c r="BE21" s="10"/>
      <c r="BF21" s="10"/>
      <c r="BG21" s="10"/>
    </row>
    <row r="22" spans="2:59" hidden="1" x14ac:dyDescent="0.2">
      <c r="B22" s="2" t="s">
        <v>49</v>
      </c>
      <c r="C22" s="2" t="s">
        <v>5</v>
      </c>
      <c r="D22" s="2" t="s">
        <v>50</v>
      </c>
      <c r="E22" s="2">
        <v>220</v>
      </c>
      <c r="F22" s="2" t="s">
        <v>52</v>
      </c>
      <c r="G22" s="1" t="s">
        <v>68</v>
      </c>
      <c r="H22" s="20">
        <v>42736</v>
      </c>
      <c r="I22" s="20">
        <v>50040</v>
      </c>
      <c r="J22" s="1" t="str">
        <f t="shared" si="3"/>
        <v>Pan de Azucar 220</v>
      </c>
      <c r="K22" s="10">
        <f t="shared" si="4"/>
        <v>5538</v>
      </c>
      <c r="L22" s="10">
        <f t="shared" si="5"/>
        <v>53.3</v>
      </c>
      <c r="M22" s="9">
        <f t="shared" si="6"/>
        <v>1E-3</v>
      </c>
      <c r="N22" s="9">
        <f t="shared" si="7"/>
        <v>0.1</v>
      </c>
      <c r="O22" s="11">
        <f t="shared" si="8"/>
        <v>10.868</v>
      </c>
      <c r="P22" s="11">
        <f t="shared" si="9"/>
        <v>108.67999999999999</v>
      </c>
      <c r="S22" s="12">
        <f t="shared" si="10"/>
        <v>5538</v>
      </c>
      <c r="T22" s="12">
        <f t="shared" si="11"/>
        <v>53.3</v>
      </c>
      <c r="U22" s="12">
        <v>1E-3</v>
      </c>
      <c r="V22" s="12">
        <v>0.1</v>
      </c>
      <c r="W22" s="12">
        <v>5.5380000000000003</v>
      </c>
      <c r="X22" s="12">
        <v>5.33</v>
      </c>
      <c r="Y22" s="12">
        <v>9.4E-2</v>
      </c>
      <c r="Z22" s="12">
        <f t="shared" si="12"/>
        <v>10.868</v>
      </c>
      <c r="AA22" s="12">
        <f t="shared" si="13"/>
        <v>108.67999999999999</v>
      </c>
      <c r="AD22" s="10">
        <v>5537.8145000000004</v>
      </c>
      <c r="AE22" s="10">
        <v>53.296999999999997</v>
      </c>
      <c r="AF22" s="21">
        <f t="shared" si="20"/>
        <v>1E-3</v>
      </c>
      <c r="AG22" s="21">
        <f t="shared" si="21"/>
        <v>0.1</v>
      </c>
      <c r="AH22" s="21">
        <f t="shared" si="22"/>
        <v>5.5378145000000005</v>
      </c>
      <c r="AI22" s="21">
        <f t="shared" si="23"/>
        <v>5.3296999999999999</v>
      </c>
      <c r="AJ22" s="21"/>
      <c r="AK22" s="22">
        <f t="shared" si="24"/>
        <v>10.8675145</v>
      </c>
      <c r="AL22" s="12">
        <f t="shared" si="15"/>
        <v>108.675145</v>
      </c>
      <c r="AO22" s="10">
        <f t="shared" si="25"/>
        <v>0.18549999999959255</v>
      </c>
      <c r="AP22" s="10">
        <f t="shared" si="26"/>
        <v>3.0000000000001137E-3</v>
      </c>
      <c r="AQ22" s="10">
        <f t="shared" si="27"/>
        <v>0</v>
      </c>
      <c r="AR22" s="10">
        <f t="shared" si="28"/>
        <v>0</v>
      </c>
      <c r="AS22" s="10">
        <f t="shared" si="29"/>
        <v>-1.8549999999972755E-4</v>
      </c>
      <c r="AT22" s="10">
        <f t="shared" si="30"/>
        <v>-3.00000000000189E-4</v>
      </c>
      <c r="AU22" s="10">
        <f t="shared" si="31"/>
        <v>-4.8549999999991655E-4</v>
      </c>
      <c r="AV22" s="10">
        <f t="shared" si="32"/>
        <v>4.8549999999920601E-3</v>
      </c>
      <c r="AY22" s="10"/>
      <c r="AZ22" s="10"/>
      <c r="BA22" s="10"/>
      <c r="BB22" s="10"/>
      <c r="BC22" s="10"/>
      <c r="BD22" s="10"/>
      <c r="BE22" s="10"/>
      <c r="BF22" s="10"/>
      <c r="BG22" s="10"/>
    </row>
    <row r="23" spans="2:59" hidden="1" x14ac:dyDescent="0.2">
      <c r="B23" s="2" t="s">
        <v>49</v>
      </c>
      <c r="C23" s="2" t="s">
        <v>57</v>
      </c>
      <c r="D23" s="2" t="s">
        <v>47</v>
      </c>
      <c r="E23" s="2">
        <v>220</v>
      </c>
      <c r="F23" s="2" t="s">
        <v>52</v>
      </c>
      <c r="G23" s="1" t="s">
        <v>66</v>
      </c>
      <c r="H23" s="20">
        <v>42736</v>
      </c>
      <c r="I23" s="20">
        <v>50040</v>
      </c>
      <c r="J23" s="1" t="str">
        <f t="shared" si="3"/>
        <v>Los Vilos 220</v>
      </c>
      <c r="K23" s="10">
        <f t="shared" si="4"/>
        <v>0</v>
      </c>
      <c r="L23" s="10">
        <f t="shared" si="5"/>
        <v>55.034000078998297</v>
      </c>
      <c r="M23" s="9">
        <f t="shared" si="6"/>
        <v>0</v>
      </c>
      <c r="N23" s="9">
        <f t="shared" si="7"/>
        <v>3797.55</v>
      </c>
      <c r="O23" s="11">
        <f t="shared" si="8"/>
        <v>208994.367</v>
      </c>
      <c r="P23" s="11">
        <f t="shared" si="9"/>
        <v>55.034000078998297</v>
      </c>
      <c r="S23" s="12">
        <f t="shared" si="10"/>
        <v>0</v>
      </c>
      <c r="T23" s="12">
        <f t="shared" si="11"/>
        <v>55.034000078998297</v>
      </c>
      <c r="U23" s="12">
        <v>0</v>
      </c>
      <c r="V23" s="12">
        <v>3797.55</v>
      </c>
      <c r="W23" s="12">
        <v>0</v>
      </c>
      <c r="X23" s="12">
        <v>208994.367</v>
      </c>
      <c r="Y23" s="12">
        <v>0</v>
      </c>
      <c r="Z23" s="12">
        <f t="shared" si="12"/>
        <v>208994.367</v>
      </c>
      <c r="AA23" s="12">
        <f t="shared" si="13"/>
        <v>55.034000078998297</v>
      </c>
      <c r="AD23" s="10">
        <v>5700.6018999999997</v>
      </c>
      <c r="AE23" s="10">
        <v>55.033999999999999</v>
      </c>
      <c r="AF23" s="21">
        <f t="shared" si="20"/>
        <v>0</v>
      </c>
      <c r="AG23" s="21">
        <f t="shared" si="21"/>
        <v>3797.55</v>
      </c>
      <c r="AH23" s="21">
        <f t="shared" si="22"/>
        <v>0</v>
      </c>
      <c r="AI23" s="21">
        <f t="shared" si="23"/>
        <v>208994.36670000001</v>
      </c>
      <c r="AJ23" s="21"/>
      <c r="AK23" s="22">
        <f t="shared" si="24"/>
        <v>208994.36670000001</v>
      </c>
      <c r="AL23" s="12">
        <f t="shared" si="15"/>
        <v>55.033999999999999</v>
      </c>
      <c r="AO23" s="10">
        <f t="shared" si="25"/>
        <v>-5700.6018999999997</v>
      </c>
      <c r="AP23" s="10">
        <f t="shared" si="26"/>
        <v>7.8998297681209806E-8</v>
      </c>
      <c r="AQ23" s="10">
        <f t="shared" si="27"/>
        <v>0</v>
      </c>
      <c r="AR23" s="10">
        <f t="shared" si="28"/>
        <v>0</v>
      </c>
      <c r="AS23" s="10">
        <f t="shared" si="29"/>
        <v>0</v>
      </c>
      <c r="AT23" s="10">
        <f t="shared" si="30"/>
        <v>-2.9999998514540493E-4</v>
      </c>
      <c r="AU23" s="10">
        <f t="shared" si="31"/>
        <v>-2.9999998514540493E-4</v>
      </c>
      <c r="AV23" s="10">
        <f t="shared" si="32"/>
        <v>7.8998297681209806E-8</v>
      </c>
      <c r="AY23" s="10"/>
      <c r="AZ23" s="10"/>
      <c r="BA23" s="10"/>
      <c r="BB23" s="10"/>
      <c r="BC23" s="10"/>
      <c r="BD23" s="10"/>
      <c r="BE23" s="10"/>
      <c r="BF23" s="10"/>
      <c r="BG23" s="10"/>
    </row>
    <row r="24" spans="2:59" hidden="1" x14ac:dyDescent="0.2">
      <c r="B24" s="2" t="s">
        <v>49</v>
      </c>
      <c r="C24" s="2" t="s">
        <v>57</v>
      </c>
      <c r="D24" s="2" t="s">
        <v>7</v>
      </c>
      <c r="E24" s="2">
        <v>220</v>
      </c>
      <c r="F24" s="2" t="s">
        <v>52</v>
      </c>
      <c r="G24" s="1" t="s">
        <v>66</v>
      </c>
      <c r="H24" s="20">
        <v>42736</v>
      </c>
      <c r="I24" s="20">
        <v>50040</v>
      </c>
      <c r="J24" s="1" t="str">
        <f t="shared" si="3"/>
        <v>Maitencillo 220</v>
      </c>
      <c r="K24" s="10">
        <f t="shared" si="4"/>
        <v>0</v>
      </c>
      <c r="L24" s="10">
        <f t="shared" si="5"/>
        <v>46.392000705220561</v>
      </c>
      <c r="M24" s="9">
        <f t="shared" si="6"/>
        <v>0</v>
      </c>
      <c r="N24" s="9">
        <f t="shared" si="7"/>
        <v>363.00700000000001</v>
      </c>
      <c r="O24" s="11">
        <f t="shared" si="8"/>
        <v>16840.620999999999</v>
      </c>
      <c r="P24" s="11">
        <f t="shared" si="9"/>
        <v>46.392000705220561</v>
      </c>
      <c r="S24" s="12">
        <f t="shared" si="10"/>
        <v>0</v>
      </c>
      <c r="T24" s="12">
        <f t="shared" si="11"/>
        <v>46.392000705220561</v>
      </c>
      <c r="U24" s="12">
        <v>0</v>
      </c>
      <c r="V24" s="12">
        <v>363.00700000000001</v>
      </c>
      <c r="W24" s="12">
        <v>0</v>
      </c>
      <c r="X24" s="12">
        <v>16840.620999999999</v>
      </c>
      <c r="Y24" s="12">
        <v>0</v>
      </c>
      <c r="Z24" s="12">
        <f t="shared" si="12"/>
        <v>16840.620999999999</v>
      </c>
      <c r="AA24" s="12">
        <f t="shared" si="13"/>
        <v>46.392000705220561</v>
      </c>
      <c r="AD24" s="10">
        <v>5628.4650000000001</v>
      </c>
      <c r="AE24" s="10">
        <v>46.392000000000003</v>
      </c>
      <c r="AF24" s="21">
        <f t="shared" si="20"/>
        <v>0</v>
      </c>
      <c r="AG24" s="21">
        <f t="shared" si="21"/>
        <v>363.00700000000001</v>
      </c>
      <c r="AH24" s="21">
        <f t="shared" si="22"/>
        <v>0</v>
      </c>
      <c r="AI24" s="21">
        <f t="shared" si="23"/>
        <v>16840.620744</v>
      </c>
      <c r="AJ24" s="21"/>
      <c r="AK24" s="22">
        <f t="shared" si="24"/>
        <v>16840.620744</v>
      </c>
      <c r="AL24" s="12">
        <f t="shared" si="15"/>
        <v>46.391999999999996</v>
      </c>
      <c r="AO24" s="10">
        <f t="shared" si="25"/>
        <v>-5628.4650000000001</v>
      </c>
      <c r="AP24" s="10">
        <f t="shared" si="26"/>
        <v>7.0522055750643631E-7</v>
      </c>
      <c r="AQ24" s="10">
        <f t="shared" si="27"/>
        <v>0</v>
      </c>
      <c r="AR24" s="10">
        <f t="shared" si="28"/>
        <v>0</v>
      </c>
      <c r="AS24" s="10">
        <f t="shared" si="29"/>
        <v>0</v>
      </c>
      <c r="AT24" s="10">
        <f t="shared" si="30"/>
        <v>-2.5599999935366213E-4</v>
      </c>
      <c r="AU24" s="10">
        <f t="shared" si="31"/>
        <v>-2.5599999935366213E-4</v>
      </c>
      <c r="AV24" s="10">
        <f t="shared" si="32"/>
        <v>7.0522056461186367E-7</v>
      </c>
      <c r="AY24" s="10"/>
      <c r="AZ24" s="10"/>
      <c r="BA24" s="10"/>
      <c r="BB24" s="10"/>
      <c r="BC24" s="10"/>
      <c r="BD24" s="10"/>
      <c r="BE24" s="10"/>
      <c r="BF24" s="10"/>
      <c r="BG24" s="10"/>
    </row>
    <row r="25" spans="2:59" hidden="1" x14ac:dyDescent="0.2">
      <c r="B25" s="2" t="s">
        <v>49</v>
      </c>
      <c r="C25" s="2" t="s">
        <v>57</v>
      </c>
      <c r="D25" s="2" t="s">
        <v>48</v>
      </c>
      <c r="E25" s="2">
        <v>220</v>
      </c>
      <c r="F25" s="2" t="s">
        <v>52</v>
      </c>
      <c r="G25" s="1" t="s">
        <v>66</v>
      </c>
      <c r="H25" s="20">
        <v>42736</v>
      </c>
      <c r="I25" s="20">
        <v>50040</v>
      </c>
      <c r="J25" s="1" t="str">
        <f t="shared" si="3"/>
        <v>Nogales 220</v>
      </c>
      <c r="K25" s="10">
        <f t="shared" si="4"/>
        <v>0</v>
      </c>
      <c r="L25" s="10">
        <f t="shared" si="5"/>
        <v>53.793997196793832</v>
      </c>
      <c r="M25" s="9">
        <f t="shared" si="6"/>
        <v>0</v>
      </c>
      <c r="N25" s="9">
        <f t="shared" si="7"/>
        <v>91.323999999999998</v>
      </c>
      <c r="O25" s="11">
        <f t="shared" si="8"/>
        <v>4912.683</v>
      </c>
      <c r="P25" s="11">
        <f t="shared" si="9"/>
        <v>53.793997196793832</v>
      </c>
      <c r="S25" s="12">
        <f t="shared" si="10"/>
        <v>0</v>
      </c>
      <c r="T25" s="12">
        <f t="shared" si="11"/>
        <v>53.793997196793832</v>
      </c>
      <c r="U25" s="12">
        <v>0</v>
      </c>
      <c r="V25" s="12">
        <v>91.323999999999998</v>
      </c>
      <c r="W25" s="12">
        <v>0</v>
      </c>
      <c r="X25" s="12">
        <v>4912.683</v>
      </c>
      <c r="Y25" s="12">
        <v>0</v>
      </c>
      <c r="Z25" s="12">
        <f t="shared" si="12"/>
        <v>4912.683</v>
      </c>
      <c r="AA25" s="12">
        <f t="shared" si="13"/>
        <v>53.793997196793832</v>
      </c>
      <c r="AD25" s="10">
        <v>5636.9283999999998</v>
      </c>
      <c r="AE25" s="10">
        <v>53.793999999999997</v>
      </c>
      <c r="AF25" s="21">
        <f t="shared" si="20"/>
        <v>0</v>
      </c>
      <c r="AG25" s="21">
        <f t="shared" si="21"/>
        <v>91.323999999999998</v>
      </c>
      <c r="AH25" s="21">
        <f t="shared" si="22"/>
        <v>0</v>
      </c>
      <c r="AI25" s="21">
        <f t="shared" si="23"/>
        <v>4912.6832559999993</v>
      </c>
      <c r="AJ25" s="21"/>
      <c r="AK25" s="22">
        <f t="shared" si="24"/>
        <v>4912.6832559999993</v>
      </c>
      <c r="AL25" s="12">
        <f t="shared" si="15"/>
        <v>53.793999999999997</v>
      </c>
      <c r="AO25" s="10">
        <f t="shared" si="25"/>
        <v>-5636.9283999999998</v>
      </c>
      <c r="AP25" s="10">
        <f t="shared" si="26"/>
        <v>-2.8032061649696516E-6</v>
      </c>
      <c r="AQ25" s="10">
        <f t="shared" si="27"/>
        <v>0</v>
      </c>
      <c r="AR25" s="10">
        <f t="shared" si="28"/>
        <v>0</v>
      </c>
      <c r="AS25" s="10">
        <f t="shared" si="29"/>
        <v>0</v>
      </c>
      <c r="AT25" s="10">
        <f t="shared" si="30"/>
        <v>2.5599999935366213E-4</v>
      </c>
      <c r="AU25" s="10">
        <f t="shared" si="31"/>
        <v>2.5599999935366213E-4</v>
      </c>
      <c r="AV25" s="10">
        <f t="shared" si="32"/>
        <v>-2.8032061649696516E-6</v>
      </c>
      <c r="AY25" s="10"/>
      <c r="AZ25" s="10"/>
      <c r="BA25" s="10"/>
      <c r="BB25" s="10"/>
      <c r="BC25" s="10"/>
      <c r="BD25" s="10"/>
      <c r="BE25" s="10"/>
      <c r="BF25" s="10"/>
      <c r="BG25" s="10"/>
    </row>
    <row r="26" spans="2:59" hidden="1" x14ac:dyDescent="0.2">
      <c r="B26" s="2" t="s">
        <v>49</v>
      </c>
      <c r="C26" s="2" t="s">
        <v>57</v>
      </c>
      <c r="D26" s="2" t="s">
        <v>50</v>
      </c>
      <c r="E26" s="2">
        <v>220</v>
      </c>
      <c r="F26" s="2" t="s">
        <v>52</v>
      </c>
      <c r="G26" s="1" t="s">
        <v>66</v>
      </c>
      <c r="H26" s="20">
        <v>42736</v>
      </c>
      <c r="I26" s="20">
        <v>50040</v>
      </c>
      <c r="J26" s="1" t="str">
        <f t="shared" si="3"/>
        <v>Pan de Azucar 220</v>
      </c>
      <c r="K26" s="10">
        <f t="shared" si="4"/>
        <v>0</v>
      </c>
      <c r="L26" s="10">
        <f t="shared" si="5"/>
        <v>53.29700005573531</v>
      </c>
      <c r="M26" s="9">
        <f t="shared" si="6"/>
        <v>0</v>
      </c>
      <c r="N26" s="9">
        <f t="shared" si="7"/>
        <v>8737.7289999999994</v>
      </c>
      <c r="O26" s="11">
        <f t="shared" si="8"/>
        <v>465694.74300000002</v>
      </c>
      <c r="P26" s="11">
        <f t="shared" si="9"/>
        <v>53.29700005573531</v>
      </c>
      <c r="S26" s="12">
        <f t="shared" si="10"/>
        <v>0</v>
      </c>
      <c r="T26" s="12">
        <f t="shared" si="11"/>
        <v>53.29700005573531</v>
      </c>
      <c r="U26" s="12">
        <v>0</v>
      </c>
      <c r="V26" s="12">
        <v>8737.7289999999994</v>
      </c>
      <c r="W26" s="12">
        <v>0</v>
      </c>
      <c r="X26" s="12">
        <v>465694.74300000002</v>
      </c>
      <c r="Y26" s="12">
        <v>0</v>
      </c>
      <c r="Z26" s="12">
        <f t="shared" si="12"/>
        <v>465694.74300000002</v>
      </c>
      <c r="AA26" s="12">
        <f t="shared" si="13"/>
        <v>53.29700005573531</v>
      </c>
      <c r="AD26" s="10">
        <v>5537.8145000000004</v>
      </c>
      <c r="AE26" s="10">
        <v>53.296999999999997</v>
      </c>
      <c r="AF26" s="21">
        <f t="shared" si="20"/>
        <v>0</v>
      </c>
      <c r="AG26" s="21">
        <f t="shared" si="21"/>
        <v>8737.7289999999994</v>
      </c>
      <c r="AH26" s="21">
        <f t="shared" si="22"/>
        <v>0</v>
      </c>
      <c r="AI26" s="21">
        <f t="shared" si="23"/>
        <v>465694.74251299992</v>
      </c>
      <c r="AJ26" s="21"/>
      <c r="AK26" s="22">
        <f t="shared" si="24"/>
        <v>465694.74251299992</v>
      </c>
      <c r="AL26" s="12">
        <f t="shared" si="15"/>
        <v>53.296999999999997</v>
      </c>
      <c r="AO26" s="10">
        <f t="shared" si="25"/>
        <v>-5537.8145000000004</v>
      </c>
      <c r="AP26" s="10">
        <f t="shared" si="26"/>
        <v>5.5735313253535423E-8</v>
      </c>
      <c r="AQ26" s="10">
        <f t="shared" si="27"/>
        <v>0</v>
      </c>
      <c r="AR26" s="10">
        <f t="shared" si="28"/>
        <v>0</v>
      </c>
      <c r="AS26" s="10">
        <f t="shared" si="29"/>
        <v>0</v>
      </c>
      <c r="AT26" s="10">
        <f t="shared" si="30"/>
        <v>-4.8700009938329458E-4</v>
      </c>
      <c r="AU26" s="10">
        <f t="shared" si="31"/>
        <v>-4.8700009938329458E-4</v>
      </c>
      <c r="AV26" s="10">
        <f t="shared" si="32"/>
        <v>5.5735313253535423E-8</v>
      </c>
      <c r="AY26" s="10"/>
      <c r="AZ26" s="10"/>
      <c r="BA26" s="10"/>
      <c r="BB26" s="10"/>
      <c r="BC26" s="10">
        <v>0</v>
      </c>
      <c r="BD26" s="10">
        <v>741.03099999999995</v>
      </c>
      <c r="BE26" s="10">
        <v>0.11799999999999999</v>
      </c>
      <c r="BF26" s="17">
        <f>+BD26+BE26</f>
        <v>741.149</v>
      </c>
      <c r="BG26" s="10"/>
    </row>
    <row r="27" spans="2:59" hidden="1" x14ac:dyDescent="0.2">
      <c r="B27" s="2" t="s">
        <v>49</v>
      </c>
      <c r="C27" s="2" t="s">
        <v>57</v>
      </c>
      <c r="D27" s="2" t="s">
        <v>3</v>
      </c>
      <c r="E27" s="2">
        <v>220</v>
      </c>
      <c r="F27" s="2" t="s">
        <v>52</v>
      </c>
      <c r="G27" s="1" t="s">
        <v>66</v>
      </c>
      <c r="H27" s="20">
        <v>42736</v>
      </c>
      <c r="I27" s="20">
        <v>50040</v>
      </c>
      <c r="J27" s="1" t="str">
        <f t="shared" si="3"/>
        <v>Quillota 220</v>
      </c>
      <c r="K27" s="10">
        <f t="shared" si="4"/>
        <v>0</v>
      </c>
      <c r="L27" s="10">
        <f t="shared" si="5"/>
        <v>54.632999957281285</v>
      </c>
      <c r="M27" s="9">
        <f t="shared" si="6"/>
        <v>0</v>
      </c>
      <c r="N27" s="9">
        <f t="shared" si="7"/>
        <v>3136.7979999999998</v>
      </c>
      <c r="O27" s="11">
        <f t="shared" si="8"/>
        <v>171372.685</v>
      </c>
      <c r="P27" s="11">
        <f t="shared" si="9"/>
        <v>54.632999957281285</v>
      </c>
      <c r="S27" s="12">
        <f t="shared" si="10"/>
        <v>0</v>
      </c>
      <c r="T27" s="12">
        <f t="shared" si="11"/>
        <v>54.632999957281285</v>
      </c>
      <c r="U27" s="12">
        <v>0</v>
      </c>
      <c r="V27" s="12">
        <v>3136.7979999999998</v>
      </c>
      <c r="W27" s="12">
        <v>0</v>
      </c>
      <c r="X27" s="12">
        <v>171372.685</v>
      </c>
      <c r="Y27" s="12">
        <v>0</v>
      </c>
      <c r="Z27" s="12">
        <f t="shared" si="12"/>
        <v>171372.685</v>
      </c>
      <c r="AA27" s="12">
        <f t="shared" si="13"/>
        <v>54.632999957281285</v>
      </c>
      <c r="AD27" s="10">
        <v>5623.9687999999996</v>
      </c>
      <c r="AE27" s="10">
        <v>54.633000000000003</v>
      </c>
      <c r="AF27" s="21">
        <f t="shared" si="20"/>
        <v>0</v>
      </c>
      <c r="AG27" s="21">
        <f t="shared" si="21"/>
        <v>3136.7979999999998</v>
      </c>
      <c r="AH27" s="21">
        <f t="shared" si="22"/>
        <v>0</v>
      </c>
      <c r="AI27" s="21">
        <f t="shared" si="23"/>
        <v>171372.685134</v>
      </c>
      <c r="AJ27" s="21"/>
      <c r="AK27" s="22">
        <f t="shared" si="24"/>
        <v>171372.685134</v>
      </c>
      <c r="AL27" s="12">
        <f t="shared" si="15"/>
        <v>54.633000000000003</v>
      </c>
      <c r="AO27" s="10">
        <f t="shared" si="25"/>
        <v>-5623.9687999999996</v>
      </c>
      <c r="AP27" s="10">
        <f t="shared" si="26"/>
        <v>-4.2718717452316923E-8</v>
      </c>
      <c r="AQ27" s="10">
        <f t="shared" si="27"/>
        <v>0</v>
      </c>
      <c r="AR27" s="10">
        <f t="shared" si="28"/>
        <v>0</v>
      </c>
      <c r="AS27" s="10">
        <f t="shared" si="29"/>
        <v>0</v>
      </c>
      <c r="AT27" s="10">
        <f t="shared" si="30"/>
        <v>1.340000017080456E-4</v>
      </c>
      <c r="AU27" s="10">
        <f t="shared" si="31"/>
        <v>1.340000017080456E-4</v>
      </c>
      <c r="AV27" s="10">
        <f t="shared" si="32"/>
        <v>-4.2718717452316923E-8</v>
      </c>
      <c r="AY27" s="10"/>
      <c r="AZ27" s="10"/>
      <c r="BA27" s="10"/>
      <c r="BB27" s="10"/>
      <c r="BC27" s="10"/>
      <c r="BD27" s="10"/>
      <c r="BE27" s="10"/>
      <c r="BF27" s="10"/>
      <c r="BG27" s="10"/>
    </row>
    <row r="28" spans="2:59" hidden="1" x14ac:dyDescent="0.2">
      <c r="B28" s="2" t="s">
        <v>49</v>
      </c>
      <c r="C28" s="2" t="s">
        <v>57</v>
      </c>
      <c r="D28" s="2" t="s">
        <v>47</v>
      </c>
      <c r="E28" s="2">
        <v>220</v>
      </c>
      <c r="F28" s="2" t="s">
        <v>52</v>
      </c>
      <c r="G28" s="1" t="s">
        <v>67</v>
      </c>
      <c r="H28" s="20">
        <v>42736</v>
      </c>
      <c r="I28" s="20">
        <v>50040</v>
      </c>
      <c r="J28" s="1" t="str">
        <f t="shared" si="3"/>
        <v>Los Vilos 220</v>
      </c>
      <c r="K28" s="10">
        <f t="shared" si="4"/>
        <v>0</v>
      </c>
      <c r="L28" s="10">
        <f t="shared" si="5"/>
        <v>55.033999973533916</v>
      </c>
      <c r="M28" s="9">
        <f t="shared" si="6"/>
        <v>0</v>
      </c>
      <c r="N28" s="9">
        <f t="shared" si="7"/>
        <v>4911.9449999999997</v>
      </c>
      <c r="O28" s="11">
        <f t="shared" si="8"/>
        <v>270323.98100000003</v>
      </c>
      <c r="P28" s="11">
        <f t="shared" si="9"/>
        <v>55.033999973533916</v>
      </c>
      <c r="S28" s="12">
        <f t="shared" si="10"/>
        <v>0</v>
      </c>
      <c r="T28" s="12">
        <f t="shared" si="11"/>
        <v>55.033999973533916</v>
      </c>
      <c r="U28" s="12">
        <v>0</v>
      </c>
      <c r="V28" s="12">
        <v>4911.9449999999997</v>
      </c>
      <c r="W28" s="12">
        <v>0</v>
      </c>
      <c r="X28" s="12">
        <v>270323.98100000003</v>
      </c>
      <c r="Y28" s="12">
        <v>14.657</v>
      </c>
      <c r="Z28" s="12">
        <f t="shared" si="12"/>
        <v>270323.98100000003</v>
      </c>
      <c r="AA28" s="12">
        <f t="shared" si="13"/>
        <v>55.033999973533916</v>
      </c>
      <c r="AD28" s="10">
        <v>5700.6018999999997</v>
      </c>
      <c r="AE28" s="10">
        <v>55.033999999999999</v>
      </c>
      <c r="AF28" s="21">
        <f t="shared" si="20"/>
        <v>0</v>
      </c>
      <c r="AG28" s="21">
        <f t="shared" si="21"/>
        <v>4911.9449999999997</v>
      </c>
      <c r="AH28" s="21">
        <f t="shared" si="22"/>
        <v>0</v>
      </c>
      <c r="AI28" s="21">
        <f t="shared" si="23"/>
        <v>270323.98112999997</v>
      </c>
      <c r="AJ28" s="21"/>
      <c r="AK28" s="22">
        <f t="shared" si="24"/>
        <v>270323.98112999997</v>
      </c>
      <c r="AL28" s="12">
        <f t="shared" si="15"/>
        <v>55.033999999999999</v>
      </c>
      <c r="AO28" s="10">
        <f t="shared" si="25"/>
        <v>-5700.6018999999997</v>
      </c>
      <c r="AP28" s="10">
        <f t="shared" si="26"/>
        <v>-2.6466082658771484E-8</v>
      </c>
      <c r="AQ28" s="10">
        <f t="shared" si="27"/>
        <v>0</v>
      </c>
      <c r="AR28" s="10">
        <f t="shared" si="28"/>
        <v>0</v>
      </c>
      <c r="AS28" s="10">
        <f t="shared" si="29"/>
        <v>0</v>
      </c>
      <c r="AT28" s="10">
        <f t="shared" si="30"/>
        <v>1.2999994214624166E-4</v>
      </c>
      <c r="AU28" s="10">
        <f t="shared" si="31"/>
        <v>1.2999994214624166E-4</v>
      </c>
      <c r="AV28" s="10">
        <f t="shared" si="32"/>
        <v>-2.6466082658771484E-8</v>
      </c>
      <c r="AY28" s="10"/>
      <c r="AZ28" s="10"/>
      <c r="BA28" s="10"/>
      <c r="BB28" s="10"/>
      <c r="BC28" s="10"/>
      <c r="BD28" s="10"/>
      <c r="BE28" s="10"/>
      <c r="BF28" s="10"/>
      <c r="BG28" s="10"/>
    </row>
    <row r="29" spans="2:59" hidden="1" x14ac:dyDescent="0.2">
      <c r="B29" s="2" t="s">
        <v>49</v>
      </c>
      <c r="C29" s="2" t="s">
        <v>57</v>
      </c>
      <c r="D29" s="2" t="s">
        <v>7</v>
      </c>
      <c r="E29" s="2">
        <v>220</v>
      </c>
      <c r="F29" s="2" t="s">
        <v>52</v>
      </c>
      <c r="G29" s="1" t="s">
        <v>67</v>
      </c>
      <c r="H29" s="20">
        <v>42736</v>
      </c>
      <c r="I29" s="20">
        <v>50040</v>
      </c>
      <c r="J29" s="1" t="str">
        <f t="shared" si="3"/>
        <v>Maitencillo 220</v>
      </c>
      <c r="K29" s="10">
        <f t="shared" si="4"/>
        <v>0</v>
      </c>
      <c r="L29" s="10">
        <f t="shared" si="5"/>
        <v>46.392001266802374</v>
      </c>
      <c r="M29" s="9">
        <f t="shared" si="6"/>
        <v>0</v>
      </c>
      <c r="N29" s="9">
        <f t="shared" si="7"/>
        <v>391.53699999999998</v>
      </c>
      <c r="O29" s="11">
        <f t="shared" si="8"/>
        <v>18164.185000000001</v>
      </c>
      <c r="P29" s="11">
        <f t="shared" si="9"/>
        <v>46.392001266802374</v>
      </c>
      <c r="S29" s="12">
        <f t="shared" si="10"/>
        <v>0</v>
      </c>
      <c r="T29" s="12">
        <f t="shared" si="11"/>
        <v>46.392001266802374</v>
      </c>
      <c r="U29" s="12">
        <v>0</v>
      </c>
      <c r="V29" s="12">
        <v>391.53699999999998</v>
      </c>
      <c r="W29" s="12">
        <v>0</v>
      </c>
      <c r="X29" s="12">
        <v>18164.185000000001</v>
      </c>
      <c r="Y29" s="12">
        <v>93.637</v>
      </c>
      <c r="Z29" s="12">
        <f t="shared" si="12"/>
        <v>18164.185000000001</v>
      </c>
      <c r="AA29" s="12">
        <f t="shared" si="13"/>
        <v>46.392001266802374</v>
      </c>
      <c r="AD29" s="10">
        <v>5628.4650000000001</v>
      </c>
      <c r="AE29" s="10">
        <v>46.392000000000003</v>
      </c>
      <c r="AF29" s="21">
        <f t="shared" si="20"/>
        <v>0</v>
      </c>
      <c r="AG29" s="21">
        <f t="shared" si="21"/>
        <v>391.53699999999998</v>
      </c>
      <c r="AH29" s="21">
        <f t="shared" si="22"/>
        <v>0</v>
      </c>
      <c r="AI29" s="21">
        <f t="shared" si="23"/>
        <v>18164.184504000001</v>
      </c>
      <c r="AJ29" s="21"/>
      <c r="AK29" s="22">
        <f t="shared" si="24"/>
        <v>18164.184504000001</v>
      </c>
      <c r="AL29" s="12">
        <f t="shared" si="15"/>
        <v>46.392000000000003</v>
      </c>
      <c r="AO29" s="10">
        <f t="shared" si="25"/>
        <v>-5628.4650000000001</v>
      </c>
      <c r="AP29" s="10">
        <f t="shared" si="26"/>
        <v>1.2668023714468291E-6</v>
      </c>
      <c r="AQ29" s="10">
        <f t="shared" si="27"/>
        <v>0</v>
      </c>
      <c r="AR29" s="10">
        <f t="shared" si="28"/>
        <v>0</v>
      </c>
      <c r="AS29" s="10">
        <f t="shared" si="29"/>
        <v>0</v>
      </c>
      <c r="AT29" s="10">
        <f t="shared" si="30"/>
        <v>-4.9600000056670979E-4</v>
      </c>
      <c r="AU29" s="10">
        <f t="shared" si="31"/>
        <v>-4.9600000056670979E-4</v>
      </c>
      <c r="AV29" s="10">
        <f t="shared" si="32"/>
        <v>1.2668023714468291E-6</v>
      </c>
      <c r="AY29" s="10"/>
      <c r="AZ29" s="10"/>
      <c r="BA29" s="10"/>
      <c r="BB29" s="10"/>
      <c r="BC29" s="10"/>
      <c r="BD29" s="10"/>
      <c r="BE29" s="10"/>
      <c r="BF29" s="10"/>
      <c r="BG29" s="10"/>
    </row>
    <row r="30" spans="2:59" hidden="1" x14ac:dyDescent="0.2">
      <c r="B30" s="2" t="s">
        <v>49</v>
      </c>
      <c r="C30" s="2" t="s">
        <v>57</v>
      </c>
      <c r="D30" s="2" t="s">
        <v>48</v>
      </c>
      <c r="E30" s="2">
        <v>220</v>
      </c>
      <c r="F30" s="2" t="s">
        <v>52</v>
      </c>
      <c r="G30" s="1" t="s">
        <v>67</v>
      </c>
      <c r="H30" s="20">
        <v>42736</v>
      </c>
      <c r="I30" s="20">
        <v>50040</v>
      </c>
      <c r="J30" s="1" t="str">
        <f t="shared" si="3"/>
        <v>Nogales 220</v>
      </c>
      <c r="K30" s="10">
        <f t="shared" si="4"/>
        <v>0</v>
      </c>
      <c r="L30" s="10">
        <f t="shared" si="5"/>
        <v>53.793996850700481</v>
      </c>
      <c r="M30" s="9">
        <f t="shared" si="6"/>
        <v>0</v>
      </c>
      <c r="N30" s="9">
        <f t="shared" si="7"/>
        <v>123.202</v>
      </c>
      <c r="O30" s="11">
        <f t="shared" si="8"/>
        <v>6627.5280000000002</v>
      </c>
      <c r="P30" s="11">
        <f t="shared" si="9"/>
        <v>53.793996850700481</v>
      </c>
      <c r="S30" s="12">
        <f t="shared" si="10"/>
        <v>0</v>
      </c>
      <c r="T30" s="12">
        <f t="shared" si="11"/>
        <v>53.793996850700481</v>
      </c>
      <c r="U30" s="12">
        <v>0</v>
      </c>
      <c r="V30" s="12">
        <v>123.202</v>
      </c>
      <c r="W30" s="12">
        <v>0</v>
      </c>
      <c r="X30" s="12">
        <v>6627.5280000000002</v>
      </c>
      <c r="Y30" s="12">
        <v>0.39100000000000001</v>
      </c>
      <c r="Z30" s="12">
        <f t="shared" si="12"/>
        <v>6627.5280000000002</v>
      </c>
      <c r="AA30" s="12">
        <f t="shared" si="13"/>
        <v>53.793996850700481</v>
      </c>
      <c r="AD30" s="10">
        <v>5636.9283999999998</v>
      </c>
      <c r="AE30" s="10">
        <v>53.793999999999997</v>
      </c>
      <c r="AF30" s="21">
        <f t="shared" si="20"/>
        <v>0</v>
      </c>
      <c r="AG30" s="21">
        <f t="shared" si="21"/>
        <v>123.202</v>
      </c>
      <c r="AH30" s="21">
        <f t="shared" si="22"/>
        <v>0</v>
      </c>
      <c r="AI30" s="21">
        <f t="shared" si="23"/>
        <v>6627.5283879999997</v>
      </c>
      <c r="AJ30" s="21"/>
      <c r="AK30" s="22">
        <f t="shared" si="24"/>
        <v>6627.5283879999997</v>
      </c>
      <c r="AL30" s="12">
        <f t="shared" si="15"/>
        <v>53.793999999999997</v>
      </c>
      <c r="AO30" s="10">
        <f t="shared" si="25"/>
        <v>-5636.9283999999998</v>
      </c>
      <c r="AP30" s="10">
        <f t="shared" si="26"/>
        <v>-3.1492995162807347E-6</v>
      </c>
      <c r="AQ30" s="10">
        <f t="shared" si="27"/>
        <v>0</v>
      </c>
      <c r="AR30" s="10">
        <f t="shared" si="28"/>
        <v>0</v>
      </c>
      <c r="AS30" s="10">
        <f t="shared" si="29"/>
        <v>0</v>
      </c>
      <c r="AT30" s="10">
        <f t="shared" si="30"/>
        <v>3.8799999947514152E-4</v>
      </c>
      <c r="AU30" s="10">
        <f t="shared" si="31"/>
        <v>3.8799999947514152E-4</v>
      </c>
      <c r="AV30" s="10">
        <f t="shared" si="32"/>
        <v>-3.1492995162807347E-6</v>
      </c>
      <c r="AY30" s="10"/>
      <c r="AZ30" s="10"/>
      <c r="BA30" s="10"/>
      <c r="BB30" s="10"/>
      <c r="BC30" s="10"/>
      <c r="BD30" s="10"/>
      <c r="BE30" s="10"/>
      <c r="BF30" s="10"/>
      <c r="BG30" s="10"/>
    </row>
    <row r="31" spans="2:59" hidden="1" x14ac:dyDescent="0.2">
      <c r="B31" s="2" t="s">
        <v>49</v>
      </c>
      <c r="C31" s="2" t="s">
        <v>57</v>
      </c>
      <c r="D31" s="2" t="s">
        <v>50</v>
      </c>
      <c r="E31" s="2">
        <v>220</v>
      </c>
      <c r="F31" s="2" t="s">
        <v>52</v>
      </c>
      <c r="G31" s="1" t="s">
        <v>67</v>
      </c>
      <c r="H31" s="20">
        <v>42736</v>
      </c>
      <c r="I31" s="20">
        <v>50040</v>
      </c>
      <c r="J31" s="1" t="str">
        <f t="shared" si="3"/>
        <v>Pan de Azucar 220</v>
      </c>
      <c r="K31" s="10">
        <f t="shared" si="4"/>
        <v>0</v>
      </c>
      <c r="L31" s="10">
        <f t="shared" si="5"/>
        <v>53.296999993765937</v>
      </c>
      <c r="M31" s="9">
        <f t="shared" si="6"/>
        <v>0</v>
      </c>
      <c r="N31" s="9">
        <f t="shared" si="7"/>
        <v>10747.411</v>
      </c>
      <c r="O31" s="11">
        <f t="shared" si="8"/>
        <v>572804.76399999997</v>
      </c>
      <c r="P31" s="11">
        <f t="shared" si="9"/>
        <v>53.296999993765937</v>
      </c>
      <c r="S31" s="12">
        <f t="shared" si="10"/>
        <v>0</v>
      </c>
      <c r="T31" s="12">
        <f t="shared" si="11"/>
        <v>53.296999993765937</v>
      </c>
      <c r="U31" s="12">
        <v>0</v>
      </c>
      <c r="V31" s="12">
        <v>10747.411</v>
      </c>
      <c r="W31" s="12">
        <v>0</v>
      </c>
      <c r="X31" s="12">
        <v>572804.76399999997</v>
      </c>
      <c r="Y31" s="12">
        <v>10.409000000000001</v>
      </c>
      <c r="Z31" s="12">
        <f t="shared" si="12"/>
        <v>572804.76399999997</v>
      </c>
      <c r="AA31" s="12">
        <f t="shared" si="13"/>
        <v>53.296999993765937</v>
      </c>
      <c r="AD31" s="10">
        <v>5537.8145000000004</v>
      </c>
      <c r="AE31" s="10">
        <v>53.296999999999997</v>
      </c>
      <c r="AF31" s="21">
        <f t="shared" si="20"/>
        <v>0</v>
      </c>
      <c r="AG31" s="21">
        <f t="shared" si="21"/>
        <v>10747.411</v>
      </c>
      <c r="AH31" s="21">
        <f t="shared" si="22"/>
        <v>0</v>
      </c>
      <c r="AI31" s="21">
        <f t="shared" si="23"/>
        <v>572804.76406700001</v>
      </c>
      <c r="AJ31" s="21"/>
      <c r="AK31" s="22">
        <f t="shared" si="24"/>
        <v>572804.76406700001</v>
      </c>
      <c r="AL31" s="12">
        <f t="shared" si="15"/>
        <v>53.297000000000004</v>
      </c>
      <c r="AO31" s="10">
        <f t="shared" si="25"/>
        <v>-5537.8145000000004</v>
      </c>
      <c r="AP31" s="10">
        <f t="shared" si="26"/>
        <v>-6.2340603790289606E-9</v>
      </c>
      <c r="AQ31" s="10">
        <f t="shared" si="27"/>
        <v>0</v>
      </c>
      <c r="AR31" s="10">
        <f t="shared" si="28"/>
        <v>0</v>
      </c>
      <c r="AS31" s="10">
        <f t="shared" si="29"/>
        <v>0</v>
      </c>
      <c r="AT31" s="10">
        <f t="shared" si="30"/>
        <v>6.7000044509768486E-5</v>
      </c>
      <c r="AU31" s="10">
        <f t="shared" si="31"/>
        <v>6.7000044509768486E-5</v>
      </c>
      <c r="AV31" s="10">
        <f t="shared" si="32"/>
        <v>-6.2340674844563182E-9</v>
      </c>
      <c r="AY31" s="10"/>
      <c r="AZ31" s="10"/>
      <c r="BA31" s="10"/>
      <c r="BB31" s="10"/>
      <c r="BC31" s="10"/>
      <c r="BD31" s="10"/>
      <c r="BE31" s="10"/>
      <c r="BF31" s="10"/>
      <c r="BG31" s="10"/>
    </row>
    <row r="32" spans="2:59" hidden="1" x14ac:dyDescent="0.2">
      <c r="B32" s="2" t="s">
        <v>49</v>
      </c>
      <c r="C32" s="2" t="s">
        <v>57</v>
      </c>
      <c r="D32" s="2" t="s">
        <v>3</v>
      </c>
      <c r="E32" s="2">
        <v>220</v>
      </c>
      <c r="F32" s="2" t="s">
        <v>52</v>
      </c>
      <c r="G32" s="1" t="s">
        <v>67</v>
      </c>
      <c r="H32" s="20">
        <v>42736</v>
      </c>
      <c r="I32" s="20">
        <v>50040</v>
      </c>
      <c r="J32" s="1" t="str">
        <f t="shared" si="3"/>
        <v>Quillota 220</v>
      </c>
      <c r="K32" s="10">
        <f t="shared" si="4"/>
        <v>0</v>
      </c>
      <c r="L32" s="10">
        <f t="shared" si="5"/>
        <v>54.632999964952994</v>
      </c>
      <c r="M32" s="9">
        <f t="shared" si="6"/>
        <v>0</v>
      </c>
      <c r="N32" s="9">
        <f t="shared" si="7"/>
        <v>4108.768</v>
      </c>
      <c r="O32" s="11">
        <f t="shared" si="8"/>
        <v>224474.32199999999</v>
      </c>
      <c r="P32" s="11">
        <f t="shared" si="9"/>
        <v>54.632999964952994</v>
      </c>
      <c r="S32" s="12">
        <f t="shared" si="10"/>
        <v>0</v>
      </c>
      <c r="T32" s="12">
        <f t="shared" si="11"/>
        <v>54.632999964952994</v>
      </c>
      <c r="U32" s="12">
        <v>0</v>
      </c>
      <c r="V32" s="12">
        <v>4108.768</v>
      </c>
      <c r="W32" s="12">
        <v>0</v>
      </c>
      <c r="X32" s="12">
        <v>224474.32199999999</v>
      </c>
      <c r="Y32" s="12">
        <v>7.1280000000000001</v>
      </c>
      <c r="Z32" s="12">
        <f t="shared" si="12"/>
        <v>224474.32199999999</v>
      </c>
      <c r="AA32" s="12">
        <f t="shared" si="13"/>
        <v>54.632999964952994</v>
      </c>
      <c r="AD32" s="10">
        <v>5623.9687999999996</v>
      </c>
      <c r="AE32" s="10">
        <v>54.633000000000003</v>
      </c>
      <c r="AF32" s="21">
        <f t="shared" si="20"/>
        <v>0</v>
      </c>
      <c r="AG32" s="21">
        <f t="shared" si="21"/>
        <v>4108.768</v>
      </c>
      <c r="AH32" s="21">
        <f t="shared" si="22"/>
        <v>0</v>
      </c>
      <c r="AI32" s="21">
        <f t="shared" si="23"/>
        <v>224474.32214400001</v>
      </c>
      <c r="AJ32" s="21"/>
      <c r="AK32" s="22">
        <f t="shared" si="24"/>
        <v>224474.32214400001</v>
      </c>
      <c r="AL32" s="12">
        <f t="shared" si="15"/>
        <v>54.633000000000003</v>
      </c>
      <c r="AO32" s="10">
        <f t="shared" si="25"/>
        <v>-5623.9687999999996</v>
      </c>
      <c r="AP32" s="10">
        <f t="shared" si="26"/>
        <v>-3.5047008850597194E-8</v>
      </c>
      <c r="AQ32" s="10">
        <f t="shared" si="27"/>
        <v>0</v>
      </c>
      <c r="AR32" s="10">
        <f t="shared" si="28"/>
        <v>0</v>
      </c>
      <c r="AS32" s="10">
        <f t="shared" si="29"/>
        <v>0</v>
      </c>
      <c r="AT32" s="10">
        <f t="shared" si="30"/>
        <v>1.4400001964531839E-4</v>
      </c>
      <c r="AU32" s="10">
        <f t="shared" si="31"/>
        <v>1.4400001964531839E-4</v>
      </c>
      <c r="AV32" s="10">
        <f t="shared" si="32"/>
        <v>-3.5047008850597194E-8</v>
      </c>
      <c r="AY32" s="10"/>
      <c r="AZ32" s="10"/>
      <c r="BA32" s="10"/>
      <c r="BB32" s="10"/>
      <c r="BC32" s="10"/>
      <c r="BD32" s="10"/>
      <c r="BE32" s="10"/>
      <c r="BF32" s="10"/>
      <c r="BG32" s="10"/>
    </row>
    <row r="33" spans="2:59" hidden="1" x14ac:dyDescent="0.2">
      <c r="B33" s="2" t="s">
        <v>49</v>
      </c>
      <c r="C33" s="2" t="s">
        <v>57</v>
      </c>
      <c r="D33" s="2" t="s">
        <v>47</v>
      </c>
      <c r="E33" s="2">
        <v>220</v>
      </c>
      <c r="F33" s="2" t="s">
        <v>52</v>
      </c>
      <c r="G33" s="1" t="s">
        <v>68</v>
      </c>
      <c r="H33" s="20">
        <v>42736</v>
      </c>
      <c r="I33" s="20">
        <v>50040</v>
      </c>
      <c r="J33" s="1" t="str">
        <f t="shared" si="3"/>
        <v>Los Vilos 220</v>
      </c>
      <c r="K33" s="10">
        <f t="shared" si="4"/>
        <v>5700.6019249753217</v>
      </c>
      <c r="L33" s="10">
        <f t="shared" si="5"/>
        <v>55.034000078491914</v>
      </c>
      <c r="M33" s="9">
        <f t="shared" si="6"/>
        <v>16.207999999999998</v>
      </c>
      <c r="N33" s="9">
        <f t="shared" si="7"/>
        <v>2675.4349999999999</v>
      </c>
      <c r="O33" s="11">
        <f t="shared" si="8"/>
        <v>239635.24600000001</v>
      </c>
      <c r="P33" s="11">
        <f t="shared" si="9"/>
        <v>89.568704154651499</v>
      </c>
      <c r="S33" s="12">
        <f t="shared" si="10"/>
        <v>5700.6019249753217</v>
      </c>
      <c r="T33" s="12">
        <f t="shared" si="11"/>
        <v>55.034000078491914</v>
      </c>
      <c r="U33" s="12">
        <v>16.207999999999998</v>
      </c>
      <c r="V33" s="12">
        <v>2675.4349999999999</v>
      </c>
      <c r="W33" s="12">
        <v>92395.356</v>
      </c>
      <c r="X33" s="12">
        <v>147239.89000000001</v>
      </c>
      <c r="Y33" s="12">
        <v>0</v>
      </c>
      <c r="Z33" s="12">
        <f t="shared" si="12"/>
        <v>239635.24600000001</v>
      </c>
      <c r="AA33" s="12">
        <f t="shared" si="13"/>
        <v>89.568704154651499</v>
      </c>
      <c r="AD33" s="10">
        <v>5700.6018999999997</v>
      </c>
      <c r="AE33" s="10">
        <v>55.033999999999999</v>
      </c>
      <c r="AF33" s="21">
        <f t="shared" si="20"/>
        <v>16.207999999999998</v>
      </c>
      <c r="AG33" s="21">
        <f t="shared" si="21"/>
        <v>2675.4349999999999</v>
      </c>
      <c r="AH33" s="21">
        <f t="shared" si="22"/>
        <v>92395.355595199988</v>
      </c>
      <c r="AI33" s="21">
        <f t="shared" si="23"/>
        <v>147239.88978999999</v>
      </c>
      <c r="AJ33" s="21"/>
      <c r="AK33" s="22">
        <f t="shared" si="24"/>
        <v>239635.24538519996</v>
      </c>
      <c r="AL33" s="12">
        <f t="shared" si="15"/>
        <v>89.568703924857061</v>
      </c>
      <c r="AO33" s="10">
        <f t="shared" si="25"/>
        <v>2.4975322048703674E-5</v>
      </c>
      <c r="AP33" s="10">
        <f t="shared" si="26"/>
        <v>7.8491915189715655E-8</v>
      </c>
      <c r="AQ33" s="10">
        <f t="shared" si="27"/>
        <v>0</v>
      </c>
      <c r="AR33" s="10">
        <f t="shared" si="28"/>
        <v>0</v>
      </c>
      <c r="AS33" s="10">
        <f t="shared" si="29"/>
        <v>-4.0480001189280301E-4</v>
      </c>
      <c r="AT33" s="10">
        <f t="shared" si="30"/>
        <v>-2.1000002743676305E-4</v>
      </c>
      <c r="AU33" s="10">
        <f t="shared" si="31"/>
        <v>-6.1480005388148129E-4</v>
      </c>
      <c r="AV33" s="10">
        <f t="shared" si="32"/>
        <v>2.2979443770054786E-7</v>
      </c>
      <c r="AY33" s="10"/>
      <c r="AZ33" s="10"/>
      <c r="BA33" s="10"/>
      <c r="BB33" s="10"/>
      <c r="BC33" s="10"/>
      <c r="BD33" s="10"/>
      <c r="BE33" s="10"/>
      <c r="BF33" s="10"/>
      <c r="BG33" s="10"/>
    </row>
    <row r="34" spans="2:59" hidden="1" x14ac:dyDescent="0.2">
      <c r="B34" s="2" t="s">
        <v>49</v>
      </c>
      <c r="C34" s="2" t="s">
        <v>57</v>
      </c>
      <c r="D34" s="2" t="s">
        <v>7</v>
      </c>
      <c r="E34" s="2">
        <v>220</v>
      </c>
      <c r="F34" s="2" t="s">
        <v>52</v>
      </c>
      <c r="G34" s="1" t="s">
        <v>68</v>
      </c>
      <c r="H34" s="20">
        <v>42736</v>
      </c>
      <c r="I34" s="20">
        <v>50040</v>
      </c>
      <c r="J34" s="1" t="str">
        <f t="shared" si="3"/>
        <v>Maitencillo 220</v>
      </c>
      <c r="K34" s="10">
        <f t="shared" si="4"/>
        <v>5628.4648132059083</v>
      </c>
      <c r="L34" s="10">
        <f t="shared" si="5"/>
        <v>46.391999179327854</v>
      </c>
      <c r="M34" s="9">
        <f t="shared" si="6"/>
        <v>2.302</v>
      </c>
      <c r="N34" s="9">
        <f t="shared" si="7"/>
        <v>272.947</v>
      </c>
      <c r="O34" s="11">
        <f t="shared" si="8"/>
        <v>25619.283000000003</v>
      </c>
      <c r="P34" s="11">
        <f t="shared" si="9"/>
        <v>93.861749716978025</v>
      </c>
      <c r="S34" s="12">
        <f t="shared" si="10"/>
        <v>5628.4648132059083</v>
      </c>
      <c r="T34" s="12">
        <f t="shared" si="11"/>
        <v>46.391999179327854</v>
      </c>
      <c r="U34" s="12">
        <v>2.302</v>
      </c>
      <c r="V34" s="12">
        <v>272.947</v>
      </c>
      <c r="W34" s="12">
        <v>12956.726000000001</v>
      </c>
      <c r="X34" s="12">
        <v>12662.557000000001</v>
      </c>
      <c r="Y34" s="12">
        <v>12.445</v>
      </c>
      <c r="Z34" s="12">
        <f t="shared" si="12"/>
        <v>25619.283000000003</v>
      </c>
      <c r="AA34" s="12">
        <f t="shared" si="13"/>
        <v>93.861749716978025</v>
      </c>
      <c r="AD34" s="10">
        <v>5628.4650000000001</v>
      </c>
      <c r="AE34" s="10">
        <v>46.392000000000003</v>
      </c>
      <c r="AF34" s="21">
        <f t="shared" si="20"/>
        <v>2.302</v>
      </c>
      <c r="AG34" s="21">
        <f t="shared" si="21"/>
        <v>272.947</v>
      </c>
      <c r="AH34" s="21">
        <f t="shared" si="22"/>
        <v>12956.726430000001</v>
      </c>
      <c r="AI34" s="21">
        <f t="shared" si="23"/>
        <v>12662.557224</v>
      </c>
      <c r="AJ34" s="21"/>
      <c r="AK34" s="22">
        <f t="shared" si="24"/>
        <v>25619.283653999999</v>
      </c>
      <c r="AL34" s="12">
        <f t="shared" si="15"/>
        <v>93.861752113047586</v>
      </c>
      <c r="AO34" s="10">
        <f t="shared" si="25"/>
        <v>-1.8679409186006524E-4</v>
      </c>
      <c r="AP34" s="10">
        <f t="shared" si="26"/>
        <v>-8.2067214890457763E-7</v>
      </c>
      <c r="AQ34" s="10">
        <f t="shared" si="27"/>
        <v>0</v>
      </c>
      <c r="AR34" s="10">
        <f t="shared" si="28"/>
        <v>0</v>
      </c>
      <c r="AS34" s="10">
        <f t="shared" si="29"/>
        <v>4.3000000005122274E-4</v>
      </c>
      <c r="AT34" s="10">
        <f t="shared" si="30"/>
        <v>2.2399999943445437E-4</v>
      </c>
      <c r="AU34" s="10">
        <f t="shared" si="31"/>
        <v>6.539999958476983E-4</v>
      </c>
      <c r="AV34" s="10">
        <f t="shared" si="32"/>
        <v>-2.3960695614277938E-6</v>
      </c>
      <c r="AY34" s="10"/>
      <c r="AZ34" s="10"/>
      <c r="BA34" s="10"/>
      <c r="BB34" s="10"/>
      <c r="BC34" s="10"/>
      <c r="BD34" s="10"/>
      <c r="BE34" s="10"/>
      <c r="BF34" s="10"/>
      <c r="BG34" s="10"/>
    </row>
    <row r="35" spans="2:59" hidden="1" x14ac:dyDescent="0.2">
      <c r="B35" s="2" t="s">
        <v>49</v>
      </c>
      <c r="C35" s="2" t="s">
        <v>57</v>
      </c>
      <c r="D35" s="2" t="s">
        <v>48</v>
      </c>
      <c r="E35" s="2">
        <v>220</v>
      </c>
      <c r="F35" s="2" t="s">
        <v>52</v>
      </c>
      <c r="G35" s="1" t="s">
        <v>68</v>
      </c>
      <c r="H35" s="20">
        <v>42736</v>
      </c>
      <c r="I35" s="20">
        <v>50040</v>
      </c>
      <c r="J35" s="1" t="str">
        <f t="shared" si="3"/>
        <v>Nogales 220</v>
      </c>
      <c r="K35" s="10">
        <f t="shared" si="4"/>
        <v>5636.9279411764701</v>
      </c>
      <c r="L35" s="10">
        <f t="shared" si="5"/>
        <v>53.79399630499104</v>
      </c>
      <c r="M35" s="9">
        <f t="shared" si="6"/>
        <v>0.68</v>
      </c>
      <c r="N35" s="9">
        <f t="shared" si="7"/>
        <v>71.989000000000004</v>
      </c>
      <c r="O35" s="11">
        <f t="shared" si="8"/>
        <v>7705.6869999999999</v>
      </c>
      <c r="P35" s="11">
        <f t="shared" si="9"/>
        <v>107.03978385586686</v>
      </c>
      <c r="S35" s="12">
        <f t="shared" si="10"/>
        <v>5636.9279411764701</v>
      </c>
      <c r="T35" s="12">
        <f t="shared" si="11"/>
        <v>53.79399630499104</v>
      </c>
      <c r="U35" s="12">
        <v>0.68</v>
      </c>
      <c r="V35" s="12">
        <v>71.989000000000004</v>
      </c>
      <c r="W35" s="12">
        <v>3833.1109999999999</v>
      </c>
      <c r="X35" s="12">
        <v>3872.576</v>
      </c>
      <c r="Y35" s="12">
        <v>0.18099999999999999</v>
      </c>
      <c r="Z35" s="12">
        <f t="shared" si="12"/>
        <v>7705.6869999999999</v>
      </c>
      <c r="AA35" s="12">
        <f t="shared" si="13"/>
        <v>107.03978385586686</v>
      </c>
      <c r="AD35" s="10">
        <v>5636.9283999999998</v>
      </c>
      <c r="AE35" s="10">
        <v>53.793999999999997</v>
      </c>
      <c r="AF35" s="21">
        <f t="shared" si="20"/>
        <v>0.68</v>
      </c>
      <c r="AG35" s="21">
        <f t="shared" si="21"/>
        <v>71.989000000000004</v>
      </c>
      <c r="AH35" s="21">
        <f t="shared" si="22"/>
        <v>3833.111312</v>
      </c>
      <c r="AI35" s="21">
        <f t="shared" si="23"/>
        <v>3872.576266</v>
      </c>
      <c r="AJ35" s="21"/>
      <c r="AK35" s="22">
        <f t="shared" si="24"/>
        <v>7705.687578</v>
      </c>
      <c r="AL35" s="12">
        <f t="shared" si="15"/>
        <v>107.03979188487129</v>
      </c>
      <c r="AO35" s="10">
        <f t="shared" si="25"/>
        <v>-4.5882352969783824E-4</v>
      </c>
      <c r="AP35" s="10">
        <f t="shared" si="26"/>
        <v>-3.6950089565834787E-6</v>
      </c>
      <c r="AQ35" s="10">
        <f t="shared" si="27"/>
        <v>0</v>
      </c>
      <c r="AR35" s="10">
        <f t="shared" si="28"/>
        <v>0</v>
      </c>
      <c r="AS35" s="10">
        <f t="shared" si="29"/>
        <v>3.1200000012177043E-4</v>
      </c>
      <c r="AT35" s="10">
        <f t="shared" si="30"/>
        <v>2.6600000001053559E-4</v>
      </c>
      <c r="AU35" s="10">
        <f t="shared" si="31"/>
        <v>5.7800000013230601E-4</v>
      </c>
      <c r="AV35" s="10">
        <f t="shared" si="32"/>
        <v>-8.029004433751652E-6</v>
      </c>
      <c r="AY35" s="10"/>
      <c r="AZ35" s="10"/>
      <c r="BA35" s="10"/>
      <c r="BB35" s="10"/>
      <c r="BC35" s="10"/>
      <c r="BD35" s="10"/>
      <c r="BE35" s="10"/>
      <c r="BF35" s="10"/>
      <c r="BG35" s="10"/>
    </row>
    <row r="36" spans="2:59" hidden="1" x14ac:dyDescent="0.2">
      <c r="B36" s="2" t="s">
        <v>49</v>
      </c>
      <c r="C36" s="2" t="s">
        <v>57</v>
      </c>
      <c r="D36" s="2" t="s">
        <v>50</v>
      </c>
      <c r="E36" s="2">
        <v>220</v>
      </c>
      <c r="F36" s="2" t="s">
        <v>52</v>
      </c>
      <c r="G36" s="1" t="s">
        <v>68</v>
      </c>
      <c r="H36" s="20">
        <v>42736</v>
      </c>
      <c r="I36" s="20">
        <v>50040</v>
      </c>
      <c r="J36" s="1" t="str">
        <f t="shared" si="3"/>
        <v>Pan de Azucar 220</v>
      </c>
      <c r="K36" s="10">
        <f t="shared" si="4"/>
        <v>5537.8145009629552</v>
      </c>
      <c r="L36" s="10">
        <f t="shared" si="5"/>
        <v>53.297000066760553</v>
      </c>
      <c r="M36" s="9">
        <f t="shared" si="6"/>
        <v>44.134999999999998</v>
      </c>
      <c r="N36" s="9">
        <f t="shared" si="7"/>
        <v>6291.14</v>
      </c>
      <c r="O36" s="11">
        <f t="shared" si="8"/>
        <v>579710.33200000005</v>
      </c>
      <c r="P36" s="11">
        <f t="shared" si="9"/>
        <v>92.147104022482409</v>
      </c>
      <c r="S36" s="12">
        <f t="shared" si="10"/>
        <v>5537.8145009629552</v>
      </c>
      <c r="T36" s="12">
        <f t="shared" si="11"/>
        <v>53.297000066760553</v>
      </c>
      <c r="U36" s="12">
        <v>44.134999999999998</v>
      </c>
      <c r="V36" s="12">
        <v>6291.14</v>
      </c>
      <c r="W36" s="12">
        <v>244411.443</v>
      </c>
      <c r="X36" s="12">
        <v>335298.88900000002</v>
      </c>
      <c r="Y36" s="12">
        <v>0</v>
      </c>
      <c r="Z36" s="12">
        <f t="shared" si="12"/>
        <v>579710.33200000005</v>
      </c>
      <c r="AA36" s="12">
        <f t="shared" si="13"/>
        <v>92.147104022482409</v>
      </c>
      <c r="AD36" s="10">
        <v>5537.8145000000004</v>
      </c>
      <c r="AE36" s="10">
        <v>53.296999999999997</v>
      </c>
      <c r="AF36" s="21">
        <f t="shared" si="20"/>
        <v>44.134999999999998</v>
      </c>
      <c r="AG36" s="21">
        <f t="shared" si="21"/>
        <v>6291.14</v>
      </c>
      <c r="AH36" s="21">
        <f t="shared" si="22"/>
        <v>244411.4429575</v>
      </c>
      <c r="AI36" s="21">
        <f t="shared" si="23"/>
        <v>335298.88857999997</v>
      </c>
      <c r="AJ36" s="21"/>
      <c r="AK36" s="22">
        <f t="shared" si="24"/>
        <v>579710.33153750002</v>
      </c>
      <c r="AL36" s="12">
        <f t="shared" si="15"/>
        <v>92.147103948966318</v>
      </c>
      <c r="AO36" s="10">
        <f t="shared" si="25"/>
        <v>9.6295480034314096E-7</v>
      </c>
      <c r="AP36" s="10">
        <f t="shared" si="26"/>
        <v>6.6760556194367382E-8</v>
      </c>
      <c r="AQ36" s="10">
        <f t="shared" si="27"/>
        <v>0</v>
      </c>
      <c r="AR36" s="10">
        <f t="shared" si="28"/>
        <v>0</v>
      </c>
      <c r="AS36" s="10">
        <f t="shared" si="29"/>
        <v>-4.250003257766366E-5</v>
      </c>
      <c r="AT36" s="10">
        <f t="shared" si="30"/>
        <v>-4.200000548735261E-4</v>
      </c>
      <c r="AU36" s="10">
        <f t="shared" si="31"/>
        <v>-4.6250002924352884E-4</v>
      </c>
      <c r="AV36" s="10">
        <f t="shared" si="32"/>
        <v>7.3516090992598038E-8</v>
      </c>
      <c r="AY36" s="10"/>
      <c r="AZ36" s="10"/>
      <c r="BA36" s="10"/>
      <c r="BB36" s="10"/>
      <c r="BC36" s="10"/>
      <c r="BD36" s="10"/>
      <c r="BE36" s="10"/>
      <c r="BF36" s="10"/>
      <c r="BG36" s="10"/>
    </row>
    <row r="37" spans="2:59" hidden="1" x14ac:dyDescent="0.2">
      <c r="B37" s="2" t="s">
        <v>49</v>
      </c>
      <c r="C37" s="2" t="s">
        <v>57</v>
      </c>
      <c r="D37" s="2" t="s">
        <v>3</v>
      </c>
      <c r="E37" s="2">
        <v>220</v>
      </c>
      <c r="F37" s="2" t="s">
        <v>52</v>
      </c>
      <c r="G37" s="1" t="s">
        <v>68</v>
      </c>
      <c r="H37" s="20">
        <v>42736</v>
      </c>
      <c r="I37" s="20">
        <v>50040</v>
      </c>
      <c r="J37" s="1" t="str">
        <f t="shared" si="3"/>
        <v>Quillota 220</v>
      </c>
      <c r="K37" s="10">
        <f t="shared" si="4"/>
        <v>5623.9688113719258</v>
      </c>
      <c r="L37" s="10">
        <f t="shared" si="5"/>
        <v>54.633000121604084</v>
      </c>
      <c r="M37" s="9">
        <f t="shared" si="6"/>
        <v>21.385999999999999</v>
      </c>
      <c r="N37" s="9">
        <f t="shared" si="7"/>
        <v>2417.6819999999998</v>
      </c>
      <c r="O37" s="11">
        <f t="shared" si="8"/>
        <v>252359.41800000001</v>
      </c>
      <c r="P37" s="11">
        <f t="shared" si="9"/>
        <v>104.38073245364777</v>
      </c>
      <c r="S37" s="12">
        <f t="shared" si="10"/>
        <v>5623.9688113719258</v>
      </c>
      <c r="T37" s="12">
        <f t="shared" si="11"/>
        <v>54.633000121604084</v>
      </c>
      <c r="U37" s="12">
        <v>21.385999999999999</v>
      </c>
      <c r="V37" s="12">
        <v>2417.6819999999998</v>
      </c>
      <c r="W37" s="12">
        <v>120274.197</v>
      </c>
      <c r="X37" s="12">
        <v>132085.22099999999</v>
      </c>
      <c r="Y37" s="12">
        <v>4.2119999999999997</v>
      </c>
      <c r="Z37" s="12">
        <f t="shared" si="12"/>
        <v>252359.41800000001</v>
      </c>
      <c r="AA37" s="12">
        <f t="shared" si="13"/>
        <v>104.38073245364777</v>
      </c>
      <c r="AD37" s="10">
        <v>5623.9687999999996</v>
      </c>
      <c r="AE37" s="10">
        <v>54.633000000000003</v>
      </c>
      <c r="AF37" s="21">
        <f t="shared" si="20"/>
        <v>21.385999999999999</v>
      </c>
      <c r="AG37" s="21">
        <f t="shared" si="21"/>
        <v>2417.6819999999998</v>
      </c>
      <c r="AH37" s="21">
        <f t="shared" si="22"/>
        <v>120274.19675679998</v>
      </c>
      <c r="AI37" s="21">
        <f t="shared" si="23"/>
        <v>132085.22070599999</v>
      </c>
      <c r="AJ37" s="21"/>
      <c r="AK37" s="22">
        <f t="shared" si="24"/>
        <v>252359.41746279999</v>
      </c>
      <c r="AL37" s="12">
        <f t="shared" si="15"/>
        <v>104.38073223145145</v>
      </c>
      <c r="AO37" s="10">
        <f t="shared" si="25"/>
        <v>1.1371926120773423E-5</v>
      </c>
      <c r="AP37" s="10">
        <f t="shared" si="26"/>
        <v>1.2160408147110502E-7</v>
      </c>
      <c r="AQ37" s="10">
        <f t="shared" si="27"/>
        <v>0</v>
      </c>
      <c r="AR37" s="10">
        <f t="shared" si="28"/>
        <v>0</v>
      </c>
      <c r="AS37" s="10">
        <f t="shared" si="29"/>
        <v>-2.4320001830346882E-4</v>
      </c>
      <c r="AT37" s="10">
        <f t="shared" si="30"/>
        <v>-2.9399999766610563E-4</v>
      </c>
      <c r="AU37" s="10">
        <f t="shared" si="31"/>
        <v>-5.3720001596957445E-4</v>
      </c>
      <c r="AV37" s="10">
        <f t="shared" si="32"/>
        <v>2.221963200099708E-7</v>
      </c>
      <c r="AY37" s="10"/>
      <c r="AZ37" s="10"/>
      <c r="BA37" s="10"/>
      <c r="BB37" s="10"/>
      <c r="BC37" s="10"/>
      <c r="BD37" s="10"/>
      <c r="BE37" s="10"/>
      <c r="BF37" s="10"/>
      <c r="BG37" s="10"/>
    </row>
    <row r="38" spans="2:59" hidden="1" x14ac:dyDescent="0.2">
      <c r="B38" s="2" t="s">
        <v>49</v>
      </c>
      <c r="C38" s="2" t="s">
        <v>17</v>
      </c>
      <c r="D38" s="2" t="s">
        <v>11</v>
      </c>
      <c r="E38" s="2">
        <v>220</v>
      </c>
      <c r="F38" s="2" t="s">
        <v>52</v>
      </c>
      <c r="G38" s="1" t="s">
        <v>66</v>
      </c>
      <c r="H38" s="20">
        <v>42736</v>
      </c>
      <c r="I38" s="20">
        <v>50040</v>
      </c>
      <c r="J38" s="1" t="str">
        <f t="shared" si="3"/>
        <v>Valdivia 220</v>
      </c>
      <c r="K38" s="10">
        <f t="shared" si="4"/>
        <v>0</v>
      </c>
      <c r="L38" s="10">
        <f t="shared" si="5"/>
        <v>60.298000000000002</v>
      </c>
      <c r="M38" s="9">
        <f t="shared" si="6"/>
        <v>0</v>
      </c>
      <c r="N38" s="9">
        <f t="shared" si="7"/>
        <v>136.358</v>
      </c>
      <c r="O38" s="11">
        <f t="shared" si="8"/>
        <v>8222.1146840000001</v>
      </c>
      <c r="P38" s="11">
        <f t="shared" si="9"/>
        <v>60.298000000000002</v>
      </c>
      <c r="S38" s="12">
        <f t="shared" si="10"/>
        <v>0</v>
      </c>
      <c r="T38" s="12">
        <f t="shared" si="11"/>
        <v>60.298000000000002</v>
      </c>
      <c r="U38" s="12">
        <v>0</v>
      </c>
      <c r="V38" s="12">
        <v>136.358</v>
      </c>
      <c r="W38" s="12">
        <v>0</v>
      </c>
      <c r="X38" s="12">
        <v>8222.1146840000001</v>
      </c>
      <c r="Y38" s="12">
        <v>0.69799999999999995</v>
      </c>
      <c r="Z38" s="12">
        <f t="shared" si="12"/>
        <v>8222.1146840000001</v>
      </c>
      <c r="AA38" s="12">
        <f t="shared" si="13"/>
        <v>60.298000000000002</v>
      </c>
      <c r="AD38" s="10">
        <v>5817.7003999999997</v>
      </c>
      <c r="AE38" s="10">
        <v>60.298000000000002</v>
      </c>
      <c r="AF38" s="21">
        <f t="shared" si="20"/>
        <v>0</v>
      </c>
      <c r="AG38" s="21">
        <f t="shared" si="21"/>
        <v>136.358</v>
      </c>
      <c r="AH38" s="21">
        <f t="shared" si="22"/>
        <v>0</v>
      </c>
      <c r="AI38" s="21">
        <f t="shared" si="23"/>
        <v>8222.1146840000001</v>
      </c>
      <c r="AJ38" s="21"/>
      <c r="AK38" s="22">
        <f t="shared" si="24"/>
        <v>8222.1146840000001</v>
      </c>
      <c r="AL38" s="12">
        <f t="shared" si="15"/>
        <v>60.298000000000002</v>
      </c>
      <c r="AO38" s="10">
        <f t="shared" si="25"/>
        <v>-5817.7003999999997</v>
      </c>
      <c r="AP38" s="10">
        <f t="shared" si="26"/>
        <v>0</v>
      </c>
      <c r="AQ38" s="10">
        <f t="shared" si="27"/>
        <v>0</v>
      </c>
      <c r="AR38" s="10">
        <f t="shared" si="28"/>
        <v>0</v>
      </c>
      <c r="AS38" s="10">
        <f t="shared" si="29"/>
        <v>0</v>
      </c>
      <c r="AT38" s="10">
        <f t="shared" si="30"/>
        <v>0</v>
      </c>
      <c r="AU38" s="10">
        <f t="shared" si="31"/>
        <v>0</v>
      </c>
      <c r="AV38" s="10">
        <f t="shared" si="32"/>
        <v>0</v>
      </c>
      <c r="AY38" s="10"/>
      <c r="AZ38" s="10"/>
      <c r="BA38" s="10"/>
      <c r="BB38" s="10"/>
      <c r="BC38" s="10"/>
      <c r="BD38" s="10"/>
      <c r="BE38" s="10"/>
      <c r="BF38" s="10"/>
      <c r="BG38" s="10"/>
    </row>
    <row r="39" spans="2:59" hidden="1" x14ac:dyDescent="0.2">
      <c r="B39" s="2" t="s">
        <v>49</v>
      </c>
      <c r="C39" s="2" t="s">
        <v>17</v>
      </c>
      <c r="D39" s="2" t="s">
        <v>14</v>
      </c>
      <c r="E39" s="2">
        <v>220</v>
      </c>
      <c r="F39" s="2" t="s">
        <v>52</v>
      </c>
      <c r="G39" s="1" t="s">
        <v>66</v>
      </c>
      <c r="H39" s="20">
        <v>42736</v>
      </c>
      <c r="I39" s="20">
        <v>50040</v>
      </c>
      <c r="J39" s="1" t="str">
        <f t="shared" si="3"/>
        <v>Barro Blanco 220</v>
      </c>
      <c r="K39" s="10">
        <f t="shared" si="4"/>
        <v>0</v>
      </c>
      <c r="L39" s="10">
        <f t="shared" si="5"/>
        <v>60.933999999999997</v>
      </c>
      <c r="M39" s="9">
        <f t="shared" si="6"/>
        <v>0</v>
      </c>
      <c r="N39" s="9">
        <f t="shared" si="7"/>
        <v>107.215</v>
      </c>
      <c r="O39" s="11">
        <f t="shared" si="8"/>
        <v>6533.03881</v>
      </c>
      <c r="P39" s="11">
        <f t="shared" si="9"/>
        <v>60.933999999999997</v>
      </c>
      <c r="S39" s="12">
        <f t="shared" si="10"/>
        <v>0</v>
      </c>
      <c r="T39" s="12">
        <f t="shared" si="11"/>
        <v>60.933999999999997</v>
      </c>
      <c r="U39" s="12">
        <v>0</v>
      </c>
      <c r="V39" s="12">
        <v>107.215</v>
      </c>
      <c r="W39" s="12">
        <v>0</v>
      </c>
      <c r="X39" s="12">
        <v>6533.03881</v>
      </c>
      <c r="Y39" s="12">
        <v>1.016</v>
      </c>
      <c r="Z39" s="12">
        <f t="shared" ref="Z39:Z44" si="33">+S39*U39+T39*V39</f>
        <v>6533.03881</v>
      </c>
      <c r="AA39" s="12">
        <f t="shared" si="13"/>
        <v>60.933999999999997</v>
      </c>
      <c r="AD39" s="10">
        <v>5834.0982000000004</v>
      </c>
      <c r="AE39" s="10">
        <v>60.933999999999997</v>
      </c>
      <c r="AF39" s="21">
        <f t="shared" si="20"/>
        <v>0</v>
      </c>
      <c r="AG39" s="21">
        <f t="shared" si="21"/>
        <v>107.215</v>
      </c>
      <c r="AH39" s="21">
        <f t="shared" si="22"/>
        <v>0</v>
      </c>
      <c r="AI39" s="21">
        <f t="shared" si="23"/>
        <v>6533.03881</v>
      </c>
      <c r="AJ39" s="21"/>
      <c r="AK39" s="22">
        <f t="shared" si="24"/>
        <v>6533.03881</v>
      </c>
      <c r="AL39" s="12">
        <f t="shared" si="15"/>
        <v>60.933999999999997</v>
      </c>
      <c r="AO39" s="10">
        <f t="shared" si="25"/>
        <v>-5834.0982000000004</v>
      </c>
      <c r="AP39" s="10">
        <f t="shared" si="26"/>
        <v>0</v>
      </c>
      <c r="AQ39" s="10">
        <f t="shared" si="27"/>
        <v>0</v>
      </c>
      <c r="AR39" s="10">
        <f t="shared" si="28"/>
        <v>0</v>
      </c>
      <c r="AS39" s="10">
        <f t="shared" si="29"/>
        <v>0</v>
      </c>
      <c r="AT39" s="10">
        <f t="shared" si="30"/>
        <v>0</v>
      </c>
      <c r="AU39" s="10">
        <f t="shared" si="31"/>
        <v>0</v>
      </c>
      <c r="AV39" s="10">
        <f t="shared" si="32"/>
        <v>0</v>
      </c>
      <c r="AY39" s="10"/>
      <c r="AZ39" s="10"/>
      <c r="BA39" s="10"/>
      <c r="BB39" s="10"/>
      <c r="BC39" s="10"/>
      <c r="BD39" s="10"/>
      <c r="BE39" s="10"/>
      <c r="BF39" s="10"/>
      <c r="BG39" s="10"/>
    </row>
    <row r="40" spans="2:59" hidden="1" x14ac:dyDescent="0.2">
      <c r="B40" s="2" t="s">
        <v>49</v>
      </c>
      <c r="C40" s="2" t="s">
        <v>17</v>
      </c>
      <c r="D40" s="2" t="s">
        <v>15</v>
      </c>
      <c r="E40" s="2">
        <v>220</v>
      </c>
      <c r="F40" s="2" t="s">
        <v>52</v>
      </c>
      <c r="G40" s="1" t="s">
        <v>66</v>
      </c>
      <c r="H40" s="20">
        <v>42736</v>
      </c>
      <c r="I40" s="20">
        <v>50040</v>
      </c>
      <c r="J40" s="1" t="str">
        <f t="shared" si="3"/>
        <v>Puerto Montt 220</v>
      </c>
      <c r="K40" s="10">
        <f t="shared" si="4"/>
        <v>0</v>
      </c>
      <c r="L40" s="10">
        <f t="shared" si="5"/>
        <v>61.276000000000018</v>
      </c>
      <c r="M40" s="9">
        <f t="shared" si="6"/>
        <v>0</v>
      </c>
      <c r="N40" s="9">
        <f t="shared" si="7"/>
        <v>329.35199999999998</v>
      </c>
      <c r="O40" s="11">
        <f t="shared" si="8"/>
        <v>20181.373152000004</v>
      </c>
      <c r="P40" s="11">
        <f t="shared" si="9"/>
        <v>61.276000000000018</v>
      </c>
      <c r="S40" s="12">
        <f t="shared" si="10"/>
        <v>0</v>
      </c>
      <c r="T40" s="12">
        <f t="shared" si="11"/>
        <v>61.276000000000018</v>
      </c>
      <c r="U40" s="12">
        <v>0</v>
      </c>
      <c r="V40" s="12">
        <v>329.35199999999998</v>
      </c>
      <c r="W40" s="12">
        <v>0</v>
      </c>
      <c r="X40" s="12">
        <v>20181.373152000004</v>
      </c>
      <c r="Y40" s="12">
        <v>0</v>
      </c>
      <c r="Z40" s="12">
        <f t="shared" si="33"/>
        <v>20181.373152000004</v>
      </c>
      <c r="AA40" s="12">
        <f t="shared" si="13"/>
        <v>61.276000000000018</v>
      </c>
      <c r="AD40" s="10">
        <v>5921.3765999999996</v>
      </c>
      <c r="AE40" s="10">
        <v>61.277000000000001</v>
      </c>
      <c r="AF40" s="21">
        <f t="shared" si="20"/>
        <v>0</v>
      </c>
      <c r="AG40" s="21">
        <f t="shared" si="21"/>
        <v>329.35199999999998</v>
      </c>
      <c r="AH40" s="21">
        <f t="shared" si="22"/>
        <v>0</v>
      </c>
      <c r="AI40" s="21">
        <f t="shared" si="23"/>
        <v>20181.702503999997</v>
      </c>
      <c r="AJ40" s="21"/>
      <c r="AK40" s="22">
        <f t="shared" si="24"/>
        <v>20181.702503999997</v>
      </c>
      <c r="AL40" s="12">
        <f t="shared" si="15"/>
        <v>61.276999999999994</v>
      </c>
      <c r="AO40" s="10">
        <f t="shared" si="25"/>
        <v>-5921.3765999999996</v>
      </c>
      <c r="AP40" s="10">
        <f t="shared" si="26"/>
        <v>-9.9999999998345857E-4</v>
      </c>
      <c r="AQ40" s="10">
        <f t="shared" si="27"/>
        <v>0</v>
      </c>
      <c r="AR40" s="10">
        <f t="shared" si="28"/>
        <v>0</v>
      </c>
      <c r="AS40" s="10">
        <f t="shared" si="29"/>
        <v>0</v>
      </c>
      <c r="AT40" s="10">
        <f t="shared" si="30"/>
        <v>0.32935199999337783</v>
      </c>
      <c r="AU40" s="10">
        <f t="shared" si="31"/>
        <v>0.32935199999337783</v>
      </c>
      <c r="AV40" s="10">
        <f t="shared" si="32"/>
        <v>-9.9999999997635314E-4</v>
      </c>
      <c r="AY40" s="10"/>
      <c r="AZ40" s="10"/>
      <c r="BA40" s="10"/>
      <c r="BB40" s="10"/>
      <c r="BC40" s="10"/>
      <c r="BD40" s="10"/>
      <c r="BE40" s="10"/>
      <c r="BF40" s="10"/>
      <c r="BG40" s="10"/>
    </row>
    <row r="41" spans="2:59" hidden="1" x14ac:dyDescent="0.2">
      <c r="B41" s="2" t="s">
        <v>49</v>
      </c>
      <c r="C41" s="2" t="s">
        <v>17</v>
      </c>
      <c r="D41" s="2" t="s">
        <v>9</v>
      </c>
      <c r="E41" s="2">
        <v>220</v>
      </c>
      <c r="F41" s="2" t="s">
        <v>52</v>
      </c>
      <c r="G41" s="1" t="s">
        <v>66</v>
      </c>
      <c r="H41" s="20">
        <v>42736</v>
      </c>
      <c r="I41" s="20">
        <v>50040</v>
      </c>
      <c r="J41" s="1" t="str">
        <f t="shared" si="3"/>
        <v>Charrua 220</v>
      </c>
      <c r="K41" s="10">
        <f t="shared" si="4"/>
        <v>0</v>
      </c>
      <c r="L41" s="10">
        <f t="shared" si="5"/>
        <v>50.875999999999998</v>
      </c>
      <c r="M41" s="9">
        <f t="shared" si="6"/>
        <v>0</v>
      </c>
      <c r="N41" s="9">
        <f t="shared" si="7"/>
        <v>1.2729999999999999</v>
      </c>
      <c r="O41" s="11">
        <f t="shared" si="8"/>
        <v>64.765147999999996</v>
      </c>
      <c r="P41" s="11">
        <f t="shared" si="9"/>
        <v>50.875999999999998</v>
      </c>
      <c r="S41" s="12">
        <f t="shared" si="10"/>
        <v>0</v>
      </c>
      <c r="T41" s="12">
        <f t="shared" si="11"/>
        <v>50.875999999999998</v>
      </c>
      <c r="U41" s="12">
        <v>0</v>
      </c>
      <c r="V41" s="12">
        <v>1.2729999999999999</v>
      </c>
      <c r="W41" s="12">
        <v>0</v>
      </c>
      <c r="X41" s="12">
        <v>64.765147999999996</v>
      </c>
      <c r="Y41" s="12">
        <v>2E-3</v>
      </c>
      <c r="Z41" s="12">
        <f t="shared" si="33"/>
        <v>64.765147999999996</v>
      </c>
      <c r="AA41" s="12">
        <f t="shared" si="13"/>
        <v>50.875999999999998</v>
      </c>
      <c r="AD41" s="10">
        <v>5282.6574000000001</v>
      </c>
      <c r="AE41" s="10">
        <v>50.875999999999998</v>
      </c>
      <c r="AF41" s="21">
        <f t="shared" si="20"/>
        <v>0</v>
      </c>
      <c r="AG41" s="21">
        <f t="shared" si="21"/>
        <v>1.2729999999999999</v>
      </c>
      <c r="AH41" s="21">
        <f t="shared" si="22"/>
        <v>0</v>
      </c>
      <c r="AI41" s="21">
        <f t="shared" si="23"/>
        <v>64.765147999999996</v>
      </c>
      <c r="AJ41" s="21"/>
      <c r="AK41" s="22">
        <f t="shared" si="24"/>
        <v>64.765147999999996</v>
      </c>
      <c r="AL41" s="12">
        <f t="shared" si="15"/>
        <v>50.875999999999998</v>
      </c>
      <c r="AO41" s="10">
        <f t="shared" si="25"/>
        <v>-5282.6574000000001</v>
      </c>
      <c r="AP41" s="10">
        <f t="shared" si="26"/>
        <v>0</v>
      </c>
      <c r="AQ41" s="10">
        <f t="shared" si="27"/>
        <v>0</v>
      </c>
      <c r="AR41" s="10">
        <f t="shared" si="28"/>
        <v>0</v>
      </c>
      <c r="AS41" s="10">
        <f t="shared" si="29"/>
        <v>0</v>
      </c>
      <c r="AT41" s="10">
        <f t="shared" si="30"/>
        <v>0</v>
      </c>
      <c r="AU41" s="10">
        <f t="shared" si="31"/>
        <v>0</v>
      </c>
      <c r="AV41" s="10">
        <f t="shared" si="32"/>
        <v>0</v>
      </c>
      <c r="AY41" s="10"/>
      <c r="AZ41" s="10"/>
      <c r="BA41" s="10"/>
      <c r="BB41" s="10"/>
      <c r="BC41" s="10"/>
      <c r="BD41" s="10"/>
      <c r="BE41" s="10"/>
      <c r="BF41" s="10"/>
      <c r="BG41" s="10"/>
    </row>
    <row r="42" spans="2:59" hidden="1" x14ac:dyDescent="0.2">
      <c r="B42" s="2" t="s">
        <v>49</v>
      </c>
      <c r="C42" s="2" t="s">
        <v>17</v>
      </c>
      <c r="D42" s="2" t="s">
        <v>10</v>
      </c>
      <c r="E42" s="2">
        <v>220</v>
      </c>
      <c r="F42" s="2" t="s">
        <v>52</v>
      </c>
      <c r="G42" s="1" t="s">
        <v>66</v>
      </c>
      <c r="H42" s="20">
        <v>42736</v>
      </c>
      <c r="I42" s="20">
        <v>50040</v>
      </c>
      <c r="J42" s="1" t="str">
        <f t="shared" si="3"/>
        <v>Temuco 220</v>
      </c>
      <c r="K42" s="10">
        <f t="shared" si="4"/>
        <v>0</v>
      </c>
      <c r="L42" s="10">
        <f t="shared" si="5"/>
        <v>52.248999999999995</v>
      </c>
      <c r="M42" s="9">
        <f t="shared" si="6"/>
        <v>0</v>
      </c>
      <c r="N42" s="9">
        <f t="shared" si="7"/>
        <v>12.228</v>
      </c>
      <c r="O42" s="11">
        <f t="shared" si="8"/>
        <v>638.90077199999996</v>
      </c>
      <c r="P42" s="11">
        <f t="shared" si="9"/>
        <v>52.248999999999995</v>
      </c>
      <c r="S42" s="12">
        <f t="shared" si="10"/>
        <v>0</v>
      </c>
      <c r="T42" s="12">
        <f t="shared" si="11"/>
        <v>52.248999999999995</v>
      </c>
      <c r="U42" s="12">
        <v>0</v>
      </c>
      <c r="V42" s="12">
        <v>12.228</v>
      </c>
      <c r="W42" s="12">
        <v>0</v>
      </c>
      <c r="X42" s="12">
        <v>638.90077199999996</v>
      </c>
      <c r="Y42" s="12">
        <v>0.02</v>
      </c>
      <c r="Z42" s="12">
        <f t="shared" si="33"/>
        <v>638.90077199999996</v>
      </c>
      <c r="AA42" s="12">
        <f t="shared" si="13"/>
        <v>52.248999999999995</v>
      </c>
      <c r="AD42" s="10">
        <v>5410.5334999999995</v>
      </c>
      <c r="AE42" s="10">
        <v>52.249000000000002</v>
      </c>
      <c r="AF42" s="21">
        <f t="shared" si="20"/>
        <v>0</v>
      </c>
      <c r="AG42" s="21">
        <f t="shared" si="21"/>
        <v>12.228</v>
      </c>
      <c r="AH42" s="21">
        <f t="shared" si="22"/>
        <v>0</v>
      </c>
      <c r="AI42" s="21">
        <f t="shared" si="23"/>
        <v>638.90077199999996</v>
      </c>
      <c r="AJ42" s="21"/>
      <c r="AK42" s="22">
        <f t="shared" si="24"/>
        <v>638.90077199999996</v>
      </c>
      <c r="AL42" s="12">
        <f t="shared" si="15"/>
        <v>52.248999999999995</v>
      </c>
      <c r="AO42" s="10">
        <f t="shared" si="25"/>
        <v>-5410.5334999999995</v>
      </c>
      <c r="AP42" s="10">
        <f t="shared" si="26"/>
        <v>0</v>
      </c>
      <c r="AQ42" s="10">
        <f t="shared" si="27"/>
        <v>0</v>
      </c>
      <c r="AR42" s="10">
        <f t="shared" si="28"/>
        <v>0</v>
      </c>
      <c r="AS42" s="10">
        <f t="shared" si="29"/>
        <v>0</v>
      </c>
      <c r="AT42" s="10">
        <f t="shared" si="30"/>
        <v>0</v>
      </c>
      <c r="AU42" s="10">
        <f t="shared" si="31"/>
        <v>0</v>
      </c>
      <c r="AV42" s="10">
        <f t="shared" si="32"/>
        <v>0</v>
      </c>
      <c r="AY42" s="10"/>
      <c r="AZ42" s="10"/>
      <c r="BA42" s="10"/>
      <c r="BB42" s="10"/>
      <c r="BC42" s="10"/>
      <c r="BD42" s="10"/>
      <c r="BE42" s="10"/>
      <c r="BF42" s="10"/>
      <c r="BG42" s="10"/>
    </row>
    <row r="43" spans="2:59" hidden="1" x14ac:dyDescent="0.2">
      <c r="B43" s="2" t="s">
        <v>49</v>
      </c>
      <c r="C43" s="2" t="s">
        <v>17</v>
      </c>
      <c r="D43" s="2" t="s">
        <v>63</v>
      </c>
      <c r="E43" s="2">
        <v>220</v>
      </c>
      <c r="F43" s="2" t="s">
        <v>52</v>
      </c>
      <c r="G43" s="1" t="s">
        <v>66</v>
      </c>
      <c r="H43" s="20">
        <v>42736</v>
      </c>
      <c r="I43" s="20">
        <v>50040</v>
      </c>
      <c r="J43" s="1" t="str">
        <f t="shared" si="3"/>
        <v>Los Ciruelos 220</v>
      </c>
      <c r="K43" s="10">
        <f t="shared" si="4"/>
        <v>0</v>
      </c>
      <c r="L43" s="10">
        <f t="shared" si="5"/>
        <v>58.844999999999999</v>
      </c>
      <c r="M43" s="9">
        <f t="shared" si="6"/>
        <v>0</v>
      </c>
      <c r="N43" s="9">
        <f t="shared" si="7"/>
        <v>5.8540000000000001</v>
      </c>
      <c r="O43" s="11">
        <f t="shared" si="8"/>
        <v>344.47863000000001</v>
      </c>
      <c r="P43" s="11">
        <f t="shared" si="9"/>
        <v>58.844999999999999</v>
      </c>
      <c r="S43" s="12">
        <f t="shared" si="10"/>
        <v>0</v>
      </c>
      <c r="T43" s="12">
        <f t="shared" si="11"/>
        <v>58.844999999999999</v>
      </c>
      <c r="U43" s="12">
        <v>0</v>
      </c>
      <c r="V43" s="12">
        <v>5.8540000000000001</v>
      </c>
      <c r="W43" s="12">
        <v>0</v>
      </c>
      <c r="X43" s="12">
        <v>344.47863000000001</v>
      </c>
      <c r="Y43" s="12">
        <v>0</v>
      </c>
      <c r="Z43" s="12">
        <f t="shared" si="33"/>
        <v>344.47863000000001</v>
      </c>
      <c r="AA43" s="12">
        <f t="shared" si="13"/>
        <v>58.844999999999999</v>
      </c>
      <c r="AD43" s="10">
        <v>5733.2651999999998</v>
      </c>
      <c r="AE43" s="10">
        <v>58.844999999999999</v>
      </c>
      <c r="AF43" s="21">
        <f t="shared" si="20"/>
        <v>0</v>
      </c>
      <c r="AG43" s="21">
        <f t="shared" si="21"/>
        <v>5.8540000000000001</v>
      </c>
      <c r="AH43" s="21">
        <f t="shared" si="22"/>
        <v>0</v>
      </c>
      <c r="AI43" s="21">
        <f t="shared" si="23"/>
        <v>344.47863000000001</v>
      </c>
      <c r="AJ43" s="21"/>
      <c r="AK43" s="22">
        <f t="shared" si="24"/>
        <v>344.47863000000001</v>
      </c>
      <c r="AL43" s="12">
        <f t="shared" si="15"/>
        <v>58.844999999999999</v>
      </c>
      <c r="AO43" s="10">
        <f t="shared" si="25"/>
        <v>-5733.2651999999998</v>
      </c>
      <c r="AP43" s="10">
        <f t="shared" si="26"/>
        <v>0</v>
      </c>
      <c r="AQ43" s="10">
        <f t="shared" si="27"/>
        <v>0</v>
      </c>
      <c r="AR43" s="10">
        <f t="shared" si="28"/>
        <v>0</v>
      </c>
      <c r="AS43" s="10">
        <f t="shared" si="29"/>
        <v>0</v>
      </c>
      <c r="AT43" s="10">
        <f t="shared" si="30"/>
        <v>0</v>
      </c>
      <c r="AU43" s="10">
        <f t="shared" si="31"/>
        <v>0</v>
      </c>
      <c r="AV43" s="10">
        <f t="shared" si="32"/>
        <v>0</v>
      </c>
      <c r="AY43" s="10"/>
      <c r="AZ43" s="10"/>
      <c r="BA43" s="10"/>
      <c r="BB43" s="10"/>
      <c r="BC43" s="10"/>
      <c r="BD43" s="10"/>
      <c r="BE43" s="10"/>
      <c r="BF43" s="10"/>
      <c r="BG43" s="10"/>
    </row>
    <row r="44" spans="2:59" hidden="1" x14ac:dyDescent="0.2">
      <c r="B44" s="2" t="s">
        <v>49</v>
      </c>
      <c r="C44" s="2" t="s">
        <v>17</v>
      </c>
      <c r="D44" s="2" t="s">
        <v>4</v>
      </c>
      <c r="E44" s="2">
        <v>220</v>
      </c>
      <c r="F44" s="2" t="s">
        <v>52</v>
      </c>
      <c r="G44" s="1" t="s">
        <v>66</v>
      </c>
      <c r="H44" s="20">
        <v>42736</v>
      </c>
      <c r="I44" s="20">
        <v>50040</v>
      </c>
      <c r="J44" s="1" t="s">
        <v>4</v>
      </c>
      <c r="K44" s="10">
        <f t="shared" ref="K44" si="34">+S44</f>
        <v>0</v>
      </c>
      <c r="L44" s="10">
        <f t="shared" ref="L44" si="35">+T44</f>
        <v>47.294999999999995</v>
      </c>
      <c r="M44" s="9">
        <f t="shared" ref="M44" si="36">+U44</f>
        <v>0</v>
      </c>
      <c r="N44" s="9">
        <f t="shared" ref="N44" si="37">+V44</f>
        <v>2.8540000000000001</v>
      </c>
      <c r="O44" s="11">
        <f t="shared" ref="O44" si="38">+Z44</f>
        <v>134.97993</v>
      </c>
      <c r="P44" s="11">
        <f t="shared" ref="P44" si="39">+AA44</f>
        <v>47.294999999999995</v>
      </c>
      <c r="S44" s="12">
        <f t="shared" si="10"/>
        <v>0</v>
      </c>
      <c r="T44" s="12">
        <f t="shared" si="11"/>
        <v>47.294999999999995</v>
      </c>
      <c r="U44" s="12">
        <v>0</v>
      </c>
      <c r="V44" s="12">
        <v>2.8540000000000001</v>
      </c>
      <c r="W44" s="12">
        <v>0</v>
      </c>
      <c r="X44" s="12">
        <v>134.97993</v>
      </c>
      <c r="Y44" s="12">
        <v>0</v>
      </c>
      <c r="Z44" s="12">
        <f t="shared" si="33"/>
        <v>134.97993</v>
      </c>
      <c r="AA44" s="12">
        <f t="shared" si="13"/>
        <v>47.294999999999995</v>
      </c>
      <c r="AD44" s="10">
        <v>5665.6243999999997</v>
      </c>
      <c r="AE44" s="10">
        <v>47.295000000000002</v>
      </c>
      <c r="AF44" s="21">
        <f t="shared" ref="AF44:AF58" si="40">+M44</f>
        <v>0</v>
      </c>
      <c r="AG44" s="21">
        <f t="shared" ref="AG44:AG58" si="41">+N44</f>
        <v>2.8540000000000001</v>
      </c>
      <c r="AH44" s="21">
        <f t="shared" ref="AH44:AH58" si="42">+AD44*AF44</f>
        <v>0</v>
      </c>
      <c r="AI44" s="21">
        <f t="shared" ref="AI44:AI58" si="43">+AE44*AG44</f>
        <v>134.97993</v>
      </c>
      <c r="AJ44" s="21"/>
      <c r="AK44" s="22">
        <f t="shared" ref="AK44:AK58" si="44">+AD44*AF44+AE44*AG44</f>
        <v>134.97993</v>
      </c>
      <c r="AL44" s="12">
        <f t="shared" si="15"/>
        <v>47.294999999999995</v>
      </c>
      <c r="AO44" s="10">
        <f t="shared" ref="AO44:AO58" si="45">+K44-AD44</f>
        <v>-5665.6243999999997</v>
      </c>
      <c r="AP44" s="10">
        <f t="shared" ref="AP44:AP58" si="46">+L44-AE44</f>
        <v>0</v>
      </c>
      <c r="AQ44" s="10">
        <f t="shared" ref="AQ44:AQ58" si="47">+M44-AF44</f>
        <v>0</v>
      </c>
      <c r="AR44" s="10">
        <f t="shared" ref="AR44:AR58" si="48">+N44-AG44</f>
        <v>0</v>
      </c>
      <c r="AS44" s="10">
        <f t="shared" ref="AS44:AS58" si="49">-K44*M44+AD44*AF44</f>
        <v>0</v>
      </c>
      <c r="AT44" s="10">
        <f t="shared" ref="AT44:AT58" si="50">-L44*N44+AE44*AG44</f>
        <v>0</v>
      </c>
      <c r="AU44" s="10">
        <f t="shared" ref="AU44:AU58" si="51">-O44+AK44</f>
        <v>0</v>
      </c>
      <c r="AV44" s="10">
        <f t="shared" ref="AV44:AV58" si="52">+P44-AL44</f>
        <v>0</v>
      </c>
      <c r="AY44" s="10"/>
      <c r="AZ44" s="10"/>
      <c r="BA44" s="10"/>
      <c r="BB44" s="10"/>
      <c r="BC44" s="10"/>
      <c r="BD44" s="10"/>
      <c r="BE44" s="10"/>
      <c r="BF44" s="10"/>
      <c r="BG44" s="10"/>
    </row>
    <row r="45" spans="2:59" hidden="1" x14ac:dyDescent="0.2">
      <c r="B45" s="2" t="s">
        <v>49</v>
      </c>
      <c r="C45" s="2" t="s">
        <v>17</v>
      </c>
      <c r="D45" s="2" t="s">
        <v>11</v>
      </c>
      <c r="E45" s="2">
        <v>220</v>
      </c>
      <c r="F45" s="2" t="s">
        <v>52</v>
      </c>
      <c r="G45" s="1" t="s">
        <v>67</v>
      </c>
      <c r="H45" s="20">
        <v>42736</v>
      </c>
      <c r="I45" s="20">
        <v>50040</v>
      </c>
      <c r="J45" s="1" t="str">
        <f t="shared" si="3"/>
        <v>Valdivia 220</v>
      </c>
      <c r="K45" s="10">
        <f t="shared" si="4"/>
        <v>0</v>
      </c>
      <c r="L45" s="10">
        <f t="shared" si="5"/>
        <v>60.298000000000002</v>
      </c>
      <c r="M45" s="9">
        <f t="shared" si="6"/>
        <v>0</v>
      </c>
      <c r="N45" s="9">
        <f t="shared" si="7"/>
        <v>191.93100000000001</v>
      </c>
      <c r="O45" s="11">
        <f t="shared" si="8"/>
        <v>11573.055438000001</v>
      </c>
      <c r="P45" s="11">
        <f t="shared" si="9"/>
        <v>60.298000000000002</v>
      </c>
      <c r="S45" s="12">
        <f t="shared" si="10"/>
        <v>0</v>
      </c>
      <c r="T45" s="12">
        <f t="shared" si="11"/>
        <v>60.298000000000002</v>
      </c>
      <c r="U45" s="12">
        <v>0</v>
      </c>
      <c r="V45" s="12">
        <v>191.93100000000001</v>
      </c>
      <c r="W45" s="12">
        <v>0</v>
      </c>
      <c r="X45" s="12">
        <v>11573.055438000001</v>
      </c>
      <c r="Y45" s="12">
        <v>0.98199999999999998</v>
      </c>
      <c r="Z45" s="12">
        <f t="shared" si="12"/>
        <v>11573.055438000001</v>
      </c>
      <c r="AA45" s="12">
        <f t="shared" si="13"/>
        <v>60.298000000000002</v>
      </c>
      <c r="AD45" s="10">
        <v>5817.7003999999997</v>
      </c>
      <c r="AE45" s="10">
        <v>60.298000000000002</v>
      </c>
      <c r="AF45" s="21">
        <f t="shared" si="40"/>
        <v>0</v>
      </c>
      <c r="AG45" s="21">
        <f t="shared" si="41"/>
        <v>191.93100000000001</v>
      </c>
      <c r="AH45" s="21">
        <f t="shared" si="42"/>
        <v>0</v>
      </c>
      <c r="AI45" s="21">
        <f t="shared" si="43"/>
        <v>11573.055438000001</v>
      </c>
      <c r="AJ45" s="21"/>
      <c r="AK45" s="22">
        <f t="shared" si="44"/>
        <v>11573.055438000001</v>
      </c>
      <c r="AL45" s="12">
        <f t="shared" si="15"/>
        <v>60.298000000000002</v>
      </c>
      <c r="AO45" s="10">
        <f t="shared" si="45"/>
        <v>-5817.7003999999997</v>
      </c>
      <c r="AP45" s="10">
        <f t="shared" si="46"/>
        <v>0</v>
      </c>
      <c r="AQ45" s="10">
        <f t="shared" si="47"/>
        <v>0</v>
      </c>
      <c r="AR45" s="10">
        <f t="shared" si="48"/>
        <v>0</v>
      </c>
      <c r="AS45" s="10">
        <f t="shared" si="49"/>
        <v>0</v>
      </c>
      <c r="AT45" s="10">
        <f t="shared" si="50"/>
        <v>0</v>
      </c>
      <c r="AU45" s="10">
        <f t="shared" si="51"/>
        <v>0</v>
      </c>
      <c r="AV45" s="10">
        <f t="shared" si="52"/>
        <v>0</v>
      </c>
      <c r="AY45" s="10"/>
      <c r="AZ45" s="10"/>
      <c r="BA45" s="10"/>
      <c r="BB45" s="10"/>
      <c r="BC45" s="10"/>
      <c r="BD45" s="10"/>
      <c r="BE45" s="10"/>
      <c r="BF45" s="10"/>
      <c r="BG45" s="10"/>
    </row>
    <row r="46" spans="2:59" hidden="1" x14ac:dyDescent="0.2">
      <c r="B46" s="2" t="s">
        <v>49</v>
      </c>
      <c r="C46" s="2" t="s">
        <v>17</v>
      </c>
      <c r="D46" s="2" t="s">
        <v>14</v>
      </c>
      <c r="E46" s="2">
        <v>220</v>
      </c>
      <c r="F46" s="2" t="s">
        <v>52</v>
      </c>
      <c r="G46" s="1" t="s">
        <v>67</v>
      </c>
      <c r="H46" s="20">
        <v>42736</v>
      </c>
      <c r="I46" s="20">
        <v>50040</v>
      </c>
      <c r="J46" s="1" t="str">
        <f t="shared" si="3"/>
        <v>Barro Blanco 220</v>
      </c>
      <c r="K46" s="10">
        <f t="shared" si="4"/>
        <v>0</v>
      </c>
      <c r="L46" s="10">
        <f t="shared" si="5"/>
        <v>60.933999999999997</v>
      </c>
      <c r="M46" s="9">
        <f t="shared" si="6"/>
        <v>0</v>
      </c>
      <c r="N46" s="9">
        <f t="shared" si="7"/>
        <v>148.68299999999999</v>
      </c>
      <c r="O46" s="11">
        <f t="shared" si="8"/>
        <v>9059.8499219999994</v>
      </c>
      <c r="P46" s="11">
        <f t="shared" si="9"/>
        <v>60.933999999999997</v>
      </c>
      <c r="S46" s="12">
        <f t="shared" ref="S46:S51" si="53">+IFERROR(W46/U46,0)</f>
        <v>0</v>
      </c>
      <c r="T46" s="12">
        <f t="shared" ref="T46:T51" si="54">+IFERROR(X46/V46,0)</f>
        <v>60.933999999999997</v>
      </c>
      <c r="U46" s="12">
        <v>0</v>
      </c>
      <c r="V46" s="12">
        <v>148.68299999999999</v>
      </c>
      <c r="W46" s="12">
        <v>0</v>
      </c>
      <c r="X46" s="12">
        <v>9059.8499219999994</v>
      </c>
      <c r="Y46" s="12">
        <v>1.409</v>
      </c>
      <c r="Z46" s="12">
        <f t="shared" ref="Z46:Z51" si="55">+S46*U46+T46*V46</f>
        <v>9059.8499219999994</v>
      </c>
      <c r="AA46" s="12">
        <f t="shared" si="13"/>
        <v>60.933999999999997</v>
      </c>
      <c r="AD46" s="10">
        <v>5834.0982000000004</v>
      </c>
      <c r="AE46" s="10">
        <v>60.933999999999997</v>
      </c>
      <c r="AF46" s="21">
        <f t="shared" si="40"/>
        <v>0</v>
      </c>
      <c r="AG46" s="21">
        <f t="shared" si="41"/>
        <v>148.68299999999999</v>
      </c>
      <c r="AH46" s="21">
        <f t="shared" si="42"/>
        <v>0</v>
      </c>
      <c r="AI46" s="21">
        <f t="shared" si="43"/>
        <v>9059.8499219999994</v>
      </c>
      <c r="AJ46" s="21"/>
      <c r="AK46" s="22">
        <f t="shared" si="44"/>
        <v>9059.8499219999994</v>
      </c>
      <c r="AL46" s="12">
        <f t="shared" si="15"/>
        <v>60.933999999999997</v>
      </c>
      <c r="AO46" s="10">
        <f t="shared" si="45"/>
        <v>-5834.0982000000004</v>
      </c>
      <c r="AP46" s="10">
        <f t="shared" si="46"/>
        <v>0</v>
      </c>
      <c r="AQ46" s="10">
        <f t="shared" si="47"/>
        <v>0</v>
      </c>
      <c r="AR46" s="10">
        <f t="shared" si="48"/>
        <v>0</v>
      </c>
      <c r="AS46" s="10">
        <f t="shared" si="49"/>
        <v>0</v>
      </c>
      <c r="AT46" s="10">
        <f t="shared" si="50"/>
        <v>0</v>
      </c>
      <c r="AU46" s="10">
        <f t="shared" si="51"/>
        <v>0</v>
      </c>
      <c r="AV46" s="10">
        <f t="shared" si="52"/>
        <v>0</v>
      </c>
      <c r="AY46" s="10"/>
      <c r="AZ46" s="10"/>
      <c r="BA46" s="10"/>
      <c r="BB46" s="10"/>
      <c r="BC46" s="10"/>
      <c r="BD46" s="10"/>
      <c r="BE46" s="10"/>
      <c r="BF46" s="10"/>
      <c r="BG46" s="10"/>
    </row>
    <row r="47" spans="2:59" hidden="1" x14ac:dyDescent="0.2">
      <c r="B47" s="2" t="s">
        <v>49</v>
      </c>
      <c r="C47" s="2" t="s">
        <v>17</v>
      </c>
      <c r="D47" s="2" t="s">
        <v>15</v>
      </c>
      <c r="E47" s="2">
        <v>220</v>
      </c>
      <c r="F47" s="2" t="s">
        <v>52</v>
      </c>
      <c r="G47" s="1" t="s">
        <v>67</v>
      </c>
      <c r="H47" s="20">
        <v>42736</v>
      </c>
      <c r="I47" s="20">
        <v>50040</v>
      </c>
      <c r="J47" s="1" t="str">
        <f t="shared" si="3"/>
        <v>Puerto Montt 220</v>
      </c>
      <c r="K47" s="10">
        <f t="shared" si="4"/>
        <v>0</v>
      </c>
      <c r="L47" s="10">
        <f t="shared" si="5"/>
        <v>61.276000000000003</v>
      </c>
      <c r="M47" s="9">
        <f t="shared" si="6"/>
        <v>0</v>
      </c>
      <c r="N47" s="9">
        <f t="shared" si="7"/>
        <v>435.92500000000001</v>
      </c>
      <c r="O47" s="11">
        <f t="shared" si="8"/>
        <v>26711.740300000001</v>
      </c>
      <c r="P47" s="11">
        <f t="shared" si="9"/>
        <v>61.276000000000003</v>
      </c>
      <c r="S47" s="12">
        <f t="shared" si="53"/>
        <v>0</v>
      </c>
      <c r="T47" s="12">
        <f t="shared" si="54"/>
        <v>61.276000000000003</v>
      </c>
      <c r="U47" s="12">
        <v>0</v>
      </c>
      <c r="V47" s="12">
        <v>435.92500000000001</v>
      </c>
      <c r="W47" s="12">
        <v>0</v>
      </c>
      <c r="X47" s="12">
        <v>26711.740300000001</v>
      </c>
      <c r="Y47" s="12">
        <v>0</v>
      </c>
      <c r="Z47" s="12">
        <f t="shared" si="55"/>
        <v>26711.740300000001</v>
      </c>
      <c r="AA47" s="12">
        <f t="shared" si="13"/>
        <v>61.276000000000003</v>
      </c>
      <c r="AD47" s="10">
        <v>5921.3765999999996</v>
      </c>
      <c r="AE47" s="10">
        <v>61.277000000000001</v>
      </c>
      <c r="AF47" s="21">
        <f t="shared" si="40"/>
        <v>0</v>
      </c>
      <c r="AG47" s="21">
        <f t="shared" si="41"/>
        <v>435.92500000000001</v>
      </c>
      <c r="AH47" s="21">
        <f t="shared" si="42"/>
        <v>0</v>
      </c>
      <c r="AI47" s="21">
        <f t="shared" si="43"/>
        <v>26712.176225000003</v>
      </c>
      <c r="AJ47" s="21"/>
      <c r="AK47" s="22">
        <f t="shared" si="44"/>
        <v>26712.176225000003</v>
      </c>
      <c r="AL47" s="12">
        <f t="shared" si="15"/>
        <v>61.277000000000008</v>
      </c>
      <c r="AO47" s="10">
        <f t="shared" si="45"/>
        <v>-5921.3765999999996</v>
      </c>
      <c r="AP47" s="10">
        <f t="shared" si="46"/>
        <v>-9.9999999999766942E-4</v>
      </c>
      <c r="AQ47" s="10">
        <f t="shared" si="47"/>
        <v>0</v>
      </c>
      <c r="AR47" s="10">
        <f t="shared" si="48"/>
        <v>0</v>
      </c>
      <c r="AS47" s="10">
        <f t="shared" si="49"/>
        <v>0</v>
      </c>
      <c r="AT47" s="10">
        <f t="shared" si="50"/>
        <v>0.43592500000158907</v>
      </c>
      <c r="AU47" s="10">
        <f t="shared" si="51"/>
        <v>0.43592500000158907</v>
      </c>
      <c r="AV47" s="10">
        <f t="shared" si="52"/>
        <v>-1.0000000000047748E-3</v>
      </c>
      <c r="AY47" s="10"/>
      <c r="AZ47" s="10"/>
      <c r="BA47" s="10"/>
      <c r="BB47" s="10"/>
      <c r="BC47" s="10"/>
      <c r="BD47" s="10"/>
      <c r="BE47" s="10"/>
      <c r="BF47" s="10"/>
      <c r="BG47" s="10"/>
    </row>
    <row r="48" spans="2:59" hidden="1" x14ac:dyDescent="0.2">
      <c r="B48" s="2" t="s">
        <v>49</v>
      </c>
      <c r="C48" s="2" t="s">
        <v>17</v>
      </c>
      <c r="D48" s="2" t="s">
        <v>9</v>
      </c>
      <c r="E48" s="2">
        <v>220</v>
      </c>
      <c r="F48" s="2" t="s">
        <v>52</v>
      </c>
      <c r="G48" s="1" t="s">
        <v>67</v>
      </c>
      <c r="H48" s="20">
        <v>42736</v>
      </c>
      <c r="I48" s="20">
        <v>50040</v>
      </c>
      <c r="J48" s="1" t="str">
        <f t="shared" si="3"/>
        <v>Charrua 220</v>
      </c>
      <c r="K48" s="10">
        <f t="shared" si="4"/>
        <v>0</v>
      </c>
      <c r="L48" s="10">
        <f t="shared" si="5"/>
        <v>50.875999999999998</v>
      </c>
      <c r="M48" s="9">
        <f t="shared" si="6"/>
        <v>0</v>
      </c>
      <c r="N48" s="9">
        <f t="shared" si="7"/>
        <v>1.5620000000000001</v>
      </c>
      <c r="O48" s="11">
        <f t="shared" si="8"/>
        <v>79.468311999999997</v>
      </c>
      <c r="P48" s="11">
        <f t="shared" si="9"/>
        <v>50.875999999999998</v>
      </c>
      <c r="S48" s="12">
        <f t="shared" si="53"/>
        <v>0</v>
      </c>
      <c r="T48" s="12">
        <f t="shared" si="54"/>
        <v>50.875999999999998</v>
      </c>
      <c r="U48" s="12">
        <v>0</v>
      </c>
      <c r="V48" s="12">
        <v>1.5620000000000001</v>
      </c>
      <c r="W48" s="12">
        <v>0</v>
      </c>
      <c r="X48" s="12">
        <v>79.468311999999997</v>
      </c>
      <c r="Y48" s="12">
        <v>3.0000000000000001E-3</v>
      </c>
      <c r="Z48" s="12">
        <f t="shared" si="55"/>
        <v>79.468311999999997</v>
      </c>
      <c r="AA48" s="12">
        <f t="shared" si="13"/>
        <v>50.875999999999998</v>
      </c>
      <c r="AD48" s="10">
        <v>5282.6574000000001</v>
      </c>
      <c r="AE48" s="10">
        <v>50.875999999999998</v>
      </c>
      <c r="AF48" s="21">
        <f t="shared" si="40"/>
        <v>0</v>
      </c>
      <c r="AG48" s="21">
        <f t="shared" si="41"/>
        <v>1.5620000000000001</v>
      </c>
      <c r="AH48" s="21">
        <f t="shared" si="42"/>
        <v>0</v>
      </c>
      <c r="AI48" s="21">
        <f t="shared" si="43"/>
        <v>79.468311999999997</v>
      </c>
      <c r="AJ48" s="21"/>
      <c r="AK48" s="22">
        <f t="shared" si="44"/>
        <v>79.468311999999997</v>
      </c>
      <c r="AL48" s="12">
        <f t="shared" si="15"/>
        <v>50.875999999999998</v>
      </c>
      <c r="AO48" s="10">
        <f t="shared" si="45"/>
        <v>-5282.6574000000001</v>
      </c>
      <c r="AP48" s="10">
        <f t="shared" si="46"/>
        <v>0</v>
      </c>
      <c r="AQ48" s="10">
        <f t="shared" si="47"/>
        <v>0</v>
      </c>
      <c r="AR48" s="10">
        <f t="shared" si="48"/>
        <v>0</v>
      </c>
      <c r="AS48" s="10">
        <f t="shared" si="49"/>
        <v>0</v>
      </c>
      <c r="AT48" s="10">
        <f t="shared" si="50"/>
        <v>0</v>
      </c>
      <c r="AU48" s="10">
        <f t="shared" si="51"/>
        <v>0</v>
      </c>
      <c r="AV48" s="10">
        <f t="shared" si="52"/>
        <v>0</v>
      </c>
      <c r="AY48" s="10"/>
      <c r="AZ48" s="10"/>
      <c r="BA48" s="10"/>
      <c r="BB48" s="10"/>
      <c r="BC48" s="10"/>
      <c r="BD48" s="10"/>
      <c r="BE48" s="10"/>
      <c r="BF48" s="10"/>
      <c r="BG48" s="10"/>
    </row>
    <row r="49" spans="2:59" hidden="1" x14ac:dyDescent="0.2">
      <c r="B49" s="2" t="s">
        <v>49</v>
      </c>
      <c r="C49" s="2" t="s">
        <v>17</v>
      </c>
      <c r="D49" s="2" t="s">
        <v>10</v>
      </c>
      <c r="E49" s="2">
        <v>220</v>
      </c>
      <c r="F49" s="2" t="s">
        <v>52</v>
      </c>
      <c r="G49" s="1" t="s">
        <v>67</v>
      </c>
      <c r="H49" s="20">
        <v>42736</v>
      </c>
      <c r="I49" s="20">
        <v>50040</v>
      </c>
      <c r="J49" s="1" t="str">
        <f t="shared" si="3"/>
        <v>Temuco 220</v>
      </c>
      <c r="K49" s="10">
        <f t="shared" si="4"/>
        <v>0</v>
      </c>
      <c r="L49" s="10">
        <f t="shared" si="5"/>
        <v>52.249000000000002</v>
      </c>
      <c r="M49" s="9">
        <f t="shared" si="6"/>
        <v>0</v>
      </c>
      <c r="N49" s="9">
        <f t="shared" si="7"/>
        <v>15.005000000000001</v>
      </c>
      <c r="O49" s="11">
        <f t="shared" si="8"/>
        <v>783.99624500000004</v>
      </c>
      <c r="P49" s="11">
        <f t="shared" si="9"/>
        <v>52.249000000000002</v>
      </c>
      <c r="S49" s="12">
        <f t="shared" si="53"/>
        <v>0</v>
      </c>
      <c r="T49" s="12">
        <f t="shared" si="54"/>
        <v>52.249000000000002</v>
      </c>
      <c r="U49" s="12">
        <v>0</v>
      </c>
      <c r="V49" s="12">
        <v>15.005000000000001</v>
      </c>
      <c r="W49" s="12">
        <v>0</v>
      </c>
      <c r="X49" s="12">
        <v>783.99624500000004</v>
      </c>
      <c r="Y49" s="12">
        <v>2.4E-2</v>
      </c>
      <c r="Z49" s="12">
        <f t="shared" si="55"/>
        <v>783.99624500000004</v>
      </c>
      <c r="AA49" s="12">
        <f t="shared" si="13"/>
        <v>52.249000000000002</v>
      </c>
      <c r="AD49" s="10">
        <v>5410.5334999999995</v>
      </c>
      <c r="AE49" s="10">
        <v>52.249000000000002</v>
      </c>
      <c r="AF49" s="21">
        <f t="shared" si="40"/>
        <v>0</v>
      </c>
      <c r="AG49" s="21">
        <f t="shared" si="41"/>
        <v>15.005000000000001</v>
      </c>
      <c r="AH49" s="21">
        <f t="shared" si="42"/>
        <v>0</v>
      </c>
      <c r="AI49" s="21">
        <f t="shared" si="43"/>
        <v>783.99624500000004</v>
      </c>
      <c r="AJ49" s="21"/>
      <c r="AK49" s="22">
        <f t="shared" si="44"/>
        <v>783.99624500000004</v>
      </c>
      <c r="AL49" s="12">
        <f t="shared" si="15"/>
        <v>52.249000000000002</v>
      </c>
      <c r="AO49" s="10">
        <f t="shared" si="45"/>
        <v>-5410.5334999999995</v>
      </c>
      <c r="AP49" s="10">
        <f t="shared" si="46"/>
        <v>0</v>
      </c>
      <c r="AQ49" s="10">
        <f t="shared" si="47"/>
        <v>0</v>
      </c>
      <c r="AR49" s="10">
        <f t="shared" si="48"/>
        <v>0</v>
      </c>
      <c r="AS49" s="10">
        <f t="shared" si="49"/>
        <v>0</v>
      </c>
      <c r="AT49" s="10">
        <f t="shared" si="50"/>
        <v>0</v>
      </c>
      <c r="AU49" s="10">
        <f t="shared" si="51"/>
        <v>0</v>
      </c>
      <c r="AV49" s="10">
        <f t="shared" si="52"/>
        <v>0</v>
      </c>
      <c r="AY49" s="10"/>
      <c r="AZ49" s="10"/>
      <c r="BA49" s="10"/>
      <c r="BB49" s="10"/>
      <c r="BC49" s="10"/>
      <c r="BD49" s="10"/>
      <c r="BE49" s="10"/>
      <c r="BF49" s="10"/>
      <c r="BG49" s="10"/>
    </row>
    <row r="50" spans="2:59" hidden="1" x14ac:dyDescent="0.2">
      <c r="B50" s="2" t="s">
        <v>49</v>
      </c>
      <c r="C50" s="2" t="s">
        <v>17</v>
      </c>
      <c r="D50" s="2" t="s">
        <v>63</v>
      </c>
      <c r="E50" s="2">
        <v>220</v>
      </c>
      <c r="F50" s="2" t="s">
        <v>52</v>
      </c>
      <c r="G50" s="1" t="s">
        <v>67</v>
      </c>
      <c r="H50" s="20">
        <v>42736</v>
      </c>
      <c r="I50" s="20">
        <v>50040</v>
      </c>
      <c r="J50" s="1" t="str">
        <f t="shared" si="3"/>
        <v>Los Ciruelos 220</v>
      </c>
      <c r="K50" s="10">
        <f t="shared" si="4"/>
        <v>0</v>
      </c>
      <c r="L50" s="10">
        <f t="shared" si="5"/>
        <v>58.844999999999999</v>
      </c>
      <c r="M50" s="9">
        <f t="shared" si="6"/>
        <v>0</v>
      </c>
      <c r="N50" s="9">
        <f t="shared" si="7"/>
        <v>7.9569999999999999</v>
      </c>
      <c r="O50" s="11">
        <f t="shared" si="8"/>
        <v>468.22966499999995</v>
      </c>
      <c r="P50" s="11">
        <f t="shared" si="9"/>
        <v>58.844999999999999</v>
      </c>
      <c r="S50" s="12">
        <f t="shared" si="53"/>
        <v>0</v>
      </c>
      <c r="T50" s="12">
        <f t="shared" si="54"/>
        <v>58.844999999999999</v>
      </c>
      <c r="U50" s="12">
        <v>0</v>
      </c>
      <c r="V50" s="12">
        <v>7.9569999999999999</v>
      </c>
      <c r="W50" s="12">
        <v>0</v>
      </c>
      <c r="X50" s="12">
        <v>468.22966499999995</v>
      </c>
      <c r="Y50" s="12">
        <v>0</v>
      </c>
      <c r="Z50" s="12">
        <f t="shared" si="55"/>
        <v>468.22966499999995</v>
      </c>
      <c r="AA50" s="12">
        <f t="shared" si="13"/>
        <v>58.844999999999999</v>
      </c>
      <c r="AD50" s="10">
        <v>5733.2651999999998</v>
      </c>
      <c r="AE50" s="10">
        <v>58.844999999999999</v>
      </c>
      <c r="AF50" s="21">
        <f t="shared" si="40"/>
        <v>0</v>
      </c>
      <c r="AG50" s="21">
        <f t="shared" si="41"/>
        <v>7.9569999999999999</v>
      </c>
      <c r="AH50" s="21">
        <f t="shared" si="42"/>
        <v>0</v>
      </c>
      <c r="AI50" s="21">
        <f t="shared" si="43"/>
        <v>468.22966499999995</v>
      </c>
      <c r="AJ50" s="21"/>
      <c r="AK50" s="22">
        <f t="shared" si="44"/>
        <v>468.22966499999995</v>
      </c>
      <c r="AL50" s="12">
        <f t="shared" si="15"/>
        <v>58.844999999999999</v>
      </c>
      <c r="AO50" s="10">
        <f t="shared" si="45"/>
        <v>-5733.2651999999998</v>
      </c>
      <c r="AP50" s="10">
        <f t="shared" si="46"/>
        <v>0</v>
      </c>
      <c r="AQ50" s="10">
        <f t="shared" si="47"/>
        <v>0</v>
      </c>
      <c r="AR50" s="10">
        <f t="shared" si="48"/>
        <v>0</v>
      </c>
      <c r="AS50" s="10">
        <f t="shared" si="49"/>
        <v>0</v>
      </c>
      <c r="AT50" s="10">
        <f t="shared" si="50"/>
        <v>0</v>
      </c>
      <c r="AU50" s="10">
        <f t="shared" si="51"/>
        <v>0</v>
      </c>
      <c r="AV50" s="10">
        <f t="shared" si="52"/>
        <v>0</v>
      </c>
      <c r="AY50" s="10"/>
      <c r="AZ50" s="10"/>
      <c r="BA50" s="10"/>
      <c r="BB50" s="10"/>
      <c r="BC50" s="10"/>
      <c r="BD50" s="10"/>
      <c r="BE50" s="10"/>
      <c r="BF50" s="10"/>
      <c r="BG50" s="10"/>
    </row>
    <row r="51" spans="2:59" hidden="1" x14ac:dyDescent="0.2">
      <c r="B51" s="2" t="s">
        <v>49</v>
      </c>
      <c r="C51" s="2" t="s">
        <v>17</v>
      </c>
      <c r="D51" s="2" t="s">
        <v>4</v>
      </c>
      <c r="E51" s="2">
        <v>220</v>
      </c>
      <c r="F51" s="2" t="s">
        <v>52</v>
      </c>
      <c r="G51" s="1" t="s">
        <v>67</v>
      </c>
      <c r="H51" s="20">
        <v>42736</v>
      </c>
      <c r="I51" s="20">
        <v>50040</v>
      </c>
      <c r="J51" s="1" t="s">
        <v>4</v>
      </c>
      <c r="K51" s="10">
        <f t="shared" ref="K51" si="56">+S51</f>
        <v>0</v>
      </c>
      <c r="L51" s="10">
        <f t="shared" ref="L51" si="57">+T51</f>
        <v>47.295000000000002</v>
      </c>
      <c r="M51" s="9">
        <f t="shared" ref="M51" si="58">+U51</f>
        <v>0</v>
      </c>
      <c r="N51" s="9">
        <f t="shared" ref="N51" si="59">+V51</f>
        <v>3.5539999999999998</v>
      </c>
      <c r="O51" s="11">
        <f t="shared" ref="O51" si="60">+Z51</f>
        <v>168.08643000000001</v>
      </c>
      <c r="P51" s="11">
        <f t="shared" ref="P51" si="61">+AA51</f>
        <v>47.295000000000002</v>
      </c>
      <c r="S51" s="12">
        <f t="shared" si="53"/>
        <v>0</v>
      </c>
      <c r="T51" s="12">
        <f t="shared" si="54"/>
        <v>47.295000000000002</v>
      </c>
      <c r="U51" s="12">
        <v>0</v>
      </c>
      <c r="V51" s="12">
        <v>3.5539999999999998</v>
      </c>
      <c r="W51" s="12">
        <v>0</v>
      </c>
      <c r="X51" s="12">
        <v>168.08643000000001</v>
      </c>
      <c r="Y51" s="12">
        <v>0</v>
      </c>
      <c r="Z51" s="12">
        <f t="shared" si="55"/>
        <v>168.08643000000001</v>
      </c>
      <c r="AA51" s="12">
        <f t="shared" si="13"/>
        <v>47.295000000000002</v>
      </c>
      <c r="AD51" s="10">
        <v>5665.6243999999997</v>
      </c>
      <c r="AE51" s="10">
        <v>47.295000000000002</v>
      </c>
      <c r="AF51" s="21">
        <f t="shared" si="40"/>
        <v>0</v>
      </c>
      <c r="AG51" s="21">
        <f t="shared" si="41"/>
        <v>3.5539999999999998</v>
      </c>
      <c r="AH51" s="21">
        <f t="shared" si="42"/>
        <v>0</v>
      </c>
      <c r="AI51" s="21">
        <f t="shared" si="43"/>
        <v>168.08643000000001</v>
      </c>
      <c r="AJ51" s="21"/>
      <c r="AK51" s="22">
        <f t="shared" si="44"/>
        <v>168.08643000000001</v>
      </c>
      <c r="AL51" s="12">
        <f t="shared" si="15"/>
        <v>47.295000000000002</v>
      </c>
      <c r="AO51" s="10">
        <f t="shared" si="45"/>
        <v>-5665.6243999999997</v>
      </c>
      <c r="AP51" s="10">
        <f t="shared" si="46"/>
        <v>0</v>
      </c>
      <c r="AQ51" s="10">
        <f t="shared" si="47"/>
        <v>0</v>
      </c>
      <c r="AR51" s="10">
        <f t="shared" si="48"/>
        <v>0</v>
      </c>
      <c r="AS51" s="10">
        <f t="shared" si="49"/>
        <v>0</v>
      </c>
      <c r="AT51" s="10">
        <f t="shared" si="50"/>
        <v>0</v>
      </c>
      <c r="AU51" s="10">
        <f t="shared" si="51"/>
        <v>0</v>
      </c>
      <c r="AV51" s="10">
        <f t="shared" si="52"/>
        <v>0</v>
      </c>
      <c r="AY51" s="10"/>
      <c r="AZ51" s="10"/>
      <c r="BA51" s="10"/>
      <c r="BB51" s="10"/>
      <c r="BC51" s="10"/>
      <c r="BD51" s="10"/>
      <c r="BE51" s="10"/>
      <c r="BF51" s="10"/>
      <c r="BG51" s="10"/>
    </row>
    <row r="52" spans="2:59" hidden="1" x14ac:dyDescent="0.2">
      <c r="B52" s="2" t="s">
        <v>49</v>
      </c>
      <c r="C52" s="2" t="s">
        <v>17</v>
      </c>
      <c r="D52" s="2" t="s">
        <v>11</v>
      </c>
      <c r="E52" s="2">
        <v>220</v>
      </c>
      <c r="F52" s="2" t="s">
        <v>52</v>
      </c>
      <c r="G52" s="1" t="s">
        <v>68</v>
      </c>
      <c r="H52" s="20">
        <v>42736</v>
      </c>
      <c r="I52" s="20">
        <v>50040</v>
      </c>
      <c r="J52" s="1" t="str">
        <f t="shared" si="3"/>
        <v>Valdivia 220</v>
      </c>
      <c r="K52" s="10">
        <f t="shared" si="4"/>
        <v>5817.7299999999987</v>
      </c>
      <c r="L52" s="10">
        <f t="shared" si="5"/>
        <v>60.298000000000002</v>
      </c>
      <c r="M52" s="9">
        <f t="shared" si="6"/>
        <v>0.85699999999999998</v>
      </c>
      <c r="N52" s="9">
        <f t="shared" si="7"/>
        <v>95.171999999999997</v>
      </c>
      <c r="O52" s="11">
        <f t="shared" si="8"/>
        <v>10724.475865999999</v>
      </c>
      <c r="P52" s="11">
        <f t="shared" si="9"/>
        <v>112.68520012188458</v>
      </c>
      <c r="S52" s="12">
        <f t="shared" si="10"/>
        <v>5817.7299999999987</v>
      </c>
      <c r="T52" s="12">
        <f t="shared" si="11"/>
        <v>60.298000000000002</v>
      </c>
      <c r="U52" s="12">
        <v>0.85699999999999998</v>
      </c>
      <c r="V52" s="12">
        <v>95.171999999999997</v>
      </c>
      <c r="W52" s="12">
        <v>4985.794609999999</v>
      </c>
      <c r="X52" s="12">
        <v>5738.6812559999998</v>
      </c>
      <c r="Y52" s="12">
        <v>0.48699999999999999</v>
      </c>
      <c r="Z52" s="12">
        <f t="shared" si="12"/>
        <v>10724.475865999999</v>
      </c>
      <c r="AA52" s="12">
        <f t="shared" si="13"/>
        <v>112.68520012188458</v>
      </c>
      <c r="AD52" s="10">
        <v>5817.7003999999997</v>
      </c>
      <c r="AE52" s="10">
        <v>60.298000000000002</v>
      </c>
      <c r="AF52" s="21">
        <f t="shared" si="40"/>
        <v>0.85699999999999998</v>
      </c>
      <c r="AG52" s="21">
        <f t="shared" si="41"/>
        <v>95.171999999999997</v>
      </c>
      <c r="AH52" s="21">
        <f t="shared" si="42"/>
        <v>4985.7692428</v>
      </c>
      <c r="AI52" s="21">
        <f t="shared" si="43"/>
        <v>5738.6812559999998</v>
      </c>
      <c r="AJ52" s="21"/>
      <c r="AK52" s="22">
        <f t="shared" si="44"/>
        <v>10724.450498800001</v>
      </c>
      <c r="AL52" s="12">
        <f t="shared" si="15"/>
        <v>112.68493358130544</v>
      </c>
      <c r="AO52" s="10">
        <f t="shared" si="45"/>
        <v>2.9599999998936255E-2</v>
      </c>
      <c r="AP52" s="10">
        <f t="shared" si="46"/>
        <v>0</v>
      </c>
      <c r="AQ52" s="10">
        <f t="shared" si="47"/>
        <v>0</v>
      </c>
      <c r="AR52" s="10">
        <f t="shared" si="48"/>
        <v>0</v>
      </c>
      <c r="AS52" s="10">
        <f t="shared" si="49"/>
        <v>-2.536719999898196E-2</v>
      </c>
      <c r="AT52" s="10">
        <f t="shared" si="50"/>
        <v>0</v>
      </c>
      <c r="AU52" s="10">
        <f t="shared" si="51"/>
        <v>-2.5367199998072465E-2</v>
      </c>
      <c r="AV52" s="10">
        <f t="shared" si="52"/>
        <v>2.6654057913333418E-4</v>
      </c>
      <c r="AY52" s="10"/>
      <c r="AZ52" s="10"/>
      <c r="BA52" s="10"/>
      <c r="BB52" s="10"/>
      <c r="BC52" s="10"/>
      <c r="BD52" s="10"/>
      <c r="BE52" s="10"/>
      <c r="BF52" s="10"/>
      <c r="BG52" s="10"/>
    </row>
    <row r="53" spans="2:59" hidden="1" x14ac:dyDescent="0.2">
      <c r="B53" s="2" t="s">
        <v>49</v>
      </c>
      <c r="C53" s="2" t="s">
        <v>17</v>
      </c>
      <c r="D53" s="2" t="s">
        <v>14</v>
      </c>
      <c r="E53" s="2">
        <v>220</v>
      </c>
      <c r="F53" s="2" t="s">
        <v>52</v>
      </c>
      <c r="G53" s="1" t="s">
        <v>68</v>
      </c>
      <c r="H53" s="20">
        <v>42736</v>
      </c>
      <c r="I53" s="20">
        <v>50040</v>
      </c>
      <c r="J53" s="1" t="str">
        <f t="shared" si="3"/>
        <v>Barro Blanco 220</v>
      </c>
      <c r="K53" s="10">
        <f t="shared" si="4"/>
        <v>5834.0699999999988</v>
      </c>
      <c r="L53" s="10">
        <f t="shared" si="5"/>
        <v>60.93399999999999</v>
      </c>
      <c r="M53" s="9">
        <f t="shared" si="6"/>
        <v>0.55900000000000005</v>
      </c>
      <c r="N53" s="9">
        <f t="shared" si="7"/>
        <v>72.665999999999997</v>
      </c>
      <c r="O53" s="11">
        <f t="shared" si="8"/>
        <v>7689.0751739999996</v>
      </c>
      <c r="P53" s="11">
        <f t="shared" si="9"/>
        <v>105.813931880109</v>
      </c>
      <c r="S53" s="12">
        <f t="shared" ref="S53:S58" si="62">+IFERROR(W53/U53,0)</f>
        <v>5834.0699999999988</v>
      </c>
      <c r="T53" s="12">
        <f t="shared" ref="T53:T58" si="63">+IFERROR(X53/V53,0)</f>
        <v>60.93399999999999</v>
      </c>
      <c r="U53" s="12">
        <v>0.55900000000000005</v>
      </c>
      <c r="V53" s="12">
        <v>72.665999999999997</v>
      </c>
      <c r="W53" s="12">
        <v>3261.2451299999998</v>
      </c>
      <c r="X53" s="12">
        <v>4427.8300439999994</v>
      </c>
      <c r="Y53" s="12">
        <v>0.68899999999999995</v>
      </c>
      <c r="Z53" s="12">
        <f t="shared" ref="Z53:Z58" si="64">+S53*U53+T53*V53</f>
        <v>7689.0751739999996</v>
      </c>
      <c r="AA53" s="12">
        <f t="shared" si="13"/>
        <v>105.813931880109</v>
      </c>
      <c r="AD53" s="10">
        <v>5834.0982000000004</v>
      </c>
      <c r="AE53" s="10">
        <v>60.933999999999997</v>
      </c>
      <c r="AF53" s="21">
        <f t="shared" si="40"/>
        <v>0.55900000000000005</v>
      </c>
      <c r="AG53" s="21">
        <f t="shared" si="41"/>
        <v>72.665999999999997</v>
      </c>
      <c r="AH53" s="21">
        <f t="shared" si="42"/>
        <v>3261.2608938000003</v>
      </c>
      <c r="AI53" s="21">
        <f t="shared" si="43"/>
        <v>4427.8300439999994</v>
      </c>
      <c r="AJ53" s="21"/>
      <c r="AK53" s="22">
        <f t="shared" si="44"/>
        <v>7689.0909377999997</v>
      </c>
      <c r="AL53" s="12">
        <f t="shared" si="15"/>
        <v>105.81414881512674</v>
      </c>
      <c r="AO53" s="10">
        <f t="shared" si="45"/>
        <v>-2.8200000001561421E-2</v>
      </c>
      <c r="AP53" s="10">
        <f t="shared" si="46"/>
        <v>0</v>
      </c>
      <c r="AQ53" s="10">
        <f t="shared" si="47"/>
        <v>0</v>
      </c>
      <c r="AR53" s="10">
        <f t="shared" si="48"/>
        <v>0</v>
      </c>
      <c r="AS53" s="10">
        <f t="shared" si="49"/>
        <v>1.5763800000513584E-2</v>
      </c>
      <c r="AT53" s="10">
        <f t="shared" si="50"/>
        <v>0</v>
      </c>
      <c r="AU53" s="10">
        <f t="shared" si="51"/>
        <v>1.5763800000058836E-2</v>
      </c>
      <c r="AV53" s="10">
        <f t="shared" si="52"/>
        <v>-2.169350177467777E-4</v>
      </c>
      <c r="AY53" s="10"/>
      <c r="AZ53" s="10"/>
      <c r="BA53" s="10"/>
      <c r="BB53" s="10"/>
      <c r="BC53" s="10"/>
      <c r="BD53" s="10"/>
      <c r="BE53" s="10"/>
      <c r="BF53" s="10"/>
      <c r="BG53" s="10"/>
    </row>
    <row r="54" spans="2:59" hidden="1" x14ac:dyDescent="0.2">
      <c r="B54" s="2" t="s">
        <v>49</v>
      </c>
      <c r="C54" s="2" t="s">
        <v>17</v>
      </c>
      <c r="D54" s="2" t="s">
        <v>15</v>
      </c>
      <c r="E54" s="2">
        <v>220</v>
      </c>
      <c r="F54" s="2" t="s">
        <v>52</v>
      </c>
      <c r="G54" s="1" t="s">
        <v>68</v>
      </c>
      <c r="H54" s="20">
        <v>42736</v>
      </c>
      <c r="I54" s="20">
        <v>50040</v>
      </c>
      <c r="J54" s="1" t="str">
        <f t="shared" si="3"/>
        <v>Puerto Montt 220</v>
      </c>
      <c r="K54" s="10">
        <f t="shared" si="4"/>
        <v>5921.369999999999</v>
      </c>
      <c r="L54" s="10">
        <f t="shared" si="5"/>
        <v>61.276000000000003</v>
      </c>
      <c r="M54" s="9">
        <f t="shared" si="6"/>
        <v>1.4550000000000001</v>
      </c>
      <c r="N54" s="9">
        <f t="shared" si="7"/>
        <v>207.76</v>
      </c>
      <c r="O54" s="11">
        <f t="shared" si="8"/>
        <v>21346.295109999999</v>
      </c>
      <c r="P54" s="11">
        <f t="shared" si="9"/>
        <v>102.74497068733153</v>
      </c>
      <c r="S54" s="12">
        <f t="shared" si="62"/>
        <v>5921.369999999999</v>
      </c>
      <c r="T54" s="12">
        <f t="shared" si="63"/>
        <v>61.276000000000003</v>
      </c>
      <c r="U54" s="12">
        <v>1.4550000000000001</v>
      </c>
      <c r="V54" s="12">
        <v>207.76</v>
      </c>
      <c r="W54" s="12">
        <v>8615.5933499999992</v>
      </c>
      <c r="X54" s="12">
        <v>12730.70176</v>
      </c>
      <c r="Y54" s="12">
        <v>0</v>
      </c>
      <c r="Z54" s="12">
        <f t="shared" si="64"/>
        <v>21346.295109999999</v>
      </c>
      <c r="AA54" s="12">
        <f t="shared" si="13"/>
        <v>102.74497068733153</v>
      </c>
      <c r="AD54" s="10">
        <v>5921.3765999999996</v>
      </c>
      <c r="AE54" s="10">
        <v>61.277000000000001</v>
      </c>
      <c r="AF54" s="21">
        <f t="shared" si="40"/>
        <v>1.4550000000000001</v>
      </c>
      <c r="AG54" s="21">
        <f t="shared" si="41"/>
        <v>207.76</v>
      </c>
      <c r="AH54" s="21">
        <f t="shared" si="42"/>
        <v>8615.6029529999996</v>
      </c>
      <c r="AI54" s="21">
        <f t="shared" si="43"/>
        <v>12730.909519999999</v>
      </c>
      <c r="AJ54" s="21"/>
      <c r="AK54" s="22">
        <f t="shared" si="44"/>
        <v>21346.512472999999</v>
      </c>
      <c r="AL54" s="12">
        <f t="shared" si="15"/>
        <v>102.74601690893338</v>
      </c>
      <c r="AO54" s="10">
        <f t="shared" si="45"/>
        <v>-6.6000000006170012E-3</v>
      </c>
      <c r="AP54" s="10">
        <f t="shared" si="46"/>
        <v>-9.9999999999766942E-4</v>
      </c>
      <c r="AQ54" s="10">
        <f t="shared" si="47"/>
        <v>0</v>
      </c>
      <c r="AR54" s="10">
        <f t="shared" si="48"/>
        <v>0</v>
      </c>
      <c r="AS54" s="10">
        <f t="shared" si="49"/>
        <v>9.6030000004247995E-3</v>
      </c>
      <c r="AT54" s="10">
        <f t="shared" si="50"/>
        <v>0.20775999999932537</v>
      </c>
      <c r="AU54" s="10">
        <f t="shared" si="51"/>
        <v>0.21736299999975017</v>
      </c>
      <c r="AV54" s="10">
        <f t="shared" si="52"/>
        <v>-1.0462216018538584E-3</v>
      </c>
      <c r="AY54" s="10"/>
      <c r="AZ54" s="10"/>
      <c r="BA54" s="10"/>
      <c r="BB54" s="10"/>
      <c r="BC54" s="10"/>
      <c r="BD54" s="10"/>
      <c r="BE54" s="10"/>
      <c r="BF54" s="10"/>
      <c r="BG54" s="10"/>
    </row>
    <row r="55" spans="2:59" hidden="1" x14ac:dyDescent="0.2">
      <c r="B55" s="2" t="s">
        <v>49</v>
      </c>
      <c r="C55" s="2" t="s">
        <v>17</v>
      </c>
      <c r="D55" s="2" t="s">
        <v>9</v>
      </c>
      <c r="E55" s="2">
        <v>220</v>
      </c>
      <c r="F55" s="2" t="s">
        <v>52</v>
      </c>
      <c r="G55" s="1" t="s">
        <v>68</v>
      </c>
      <c r="H55" s="20">
        <v>42736</v>
      </c>
      <c r="I55" s="20">
        <v>50040</v>
      </c>
      <c r="J55" s="1" t="str">
        <f t="shared" si="3"/>
        <v>Charrua 220</v>
      </c>
      <c r="K55" s="10">
        <f t="shared" si="4"/>
        <v>5282.65</v>
      </c>
      <c r="L55" s="10">
        <f t="shared" si="5"/>
        <v>50.876000000000005</v>
      </c>
      <c r="M55" s="9">
        <f t="shared" si="6"/>
        <v>7.0000000000000001E-3</v>
      </c>
      <c r="N55" s="9">
        <f t="shared" si="7"/>
        <v>0.81399999999999995</v>
      </c>
      <c r="O55" s="11">
        <f t="shared" si="8"/>
        <v>78.391614000000004</v>
      </c>
      <c r="P55" s="11">
        <f t="shared" si="9"/>
        <v>96.304194103194121</v>
      </c>
      <c r="S55" s="12">
        <f t="shared" si="62"/>
        <v>5282.65</v>
      </c>
      <c r="T55" s="12">
        <f t="shared" si="63"/>
        <v>50.876000000000005</v>
      </c>
      <c r="U55" s="12">
        <v>7.0000000000000001E-3</v>
      </c>
      <c r="V55" s="12">
        <v>0.81399999999999995</v>
      </c>
      <c r="W55" s="12">
        <v>36.978549999999998</v>
      </c>
      <c r="X55" s="12">
        <v>41.413063999999999</v>
      </c>
      <c r="Y55" s="12">
        <v>1E-3</v>
      </c>
      <c r="Z55" s="12">
        <f t="shared" si="64"/>
        <v>78.391614000000004</v>
      </c>
      <c r="AA55" s="12">
        <f t="shared" si="13"/>
        <v>96.304194103194121</v>
      </c>
      <c r="AD55" s="10">
        <v>5282.6574000000001</v>
      </c>
      <c r="AE55" s="10">
        <v>50.875999999999998</v>
      </c>
      <c r="AF55" s="21">
        <f t="shared" si="40"/>
        <v>7.0000000000000001E-3</v>
      </c>
      <c r="AG55" s="21">
        <f t="shared" si="41"/>
        <v>0.81399999999999995</v>
      </c>
      <c r="AH55" s="21">
        <f t="shared" si="42"/>
        <v>36.9786018</v>
      </c>
      <c r="AI55" s="21">
        <f t="shared" si="43"/>
        <v>41.413063999999999</v>
      </c>
      <c r="AJ55" s="21"/>
      <c r="AK55" s="22">
        <f t="shared" si="44"/>
        <v>78.391665799999998</v>
      </c>
      <c r="AL55" s="12">
        <f t="shared" si="15"/>
        <v>96.304257739557741</v>
      </c>
      <c r="AO55" s="10">
        <f t="shared" si="45"/>
        <v>-7.4000000004161848E-3</v>
      </c>
      <c r="AP55" s="10">
        <f t="shared" si="46"/>
        <v>0</v>
      </c>
      <c r="AQ55" s="10">
        <f t="shared" si="47"/>
        <v>0</v>
      </c>
      <c r="AR55" s="10">
        <f t="shared" si="48"/>
        <v>0</v>
      </c>
      <c r="AS55" s="10">
        <f t="shared" si="49"/>
        <v>5.1800000001378521E-5</v>
      </c>
      <c r="AT55" s="10">
        <f t="shared" si="50"/>
        <v>0</v>
      </c>
      <c r="AU55" s="10">
        <f t="shared" si="51"/>
        <v>5.1799999994273094E-5</v>
      </c>
      <c r="AV55" s="10">
        <f t="shared" si="52"/>
        <v>-6.3636363620389602E-5</v>
      </c>
      <c r="AY55" s="10"/>
      <c r="AZ55" s="10"/>
      <c r="BA55" s="10"/>
      <c r="BB55" s="10"/>
      <c r="BC55" s="10"/>
      <c r="BD55" s="10"/>
      <c r="BE55" s="10"/>
      <c r="BF55" s="10"/>
      <c r="BG55" s="10"/>
    </row>
    <row r="56" spans="2:59" hidden="1" x14ac:dyDescent="0.2">
      <c r="B56" s="2" t="s">
        <v>49</v>
      </c>
      <c r="C56" s="2" t="s">
        <v>17</v>
      </c>
      <c r="D56" s="2" t="s">
        <v>10</v>
      </c>
      <c r="E56" s="2">
        <v>220</v>
      </c>
      <c r="F56" s="2" t="s">
        <v>52</v>
      </c>
      <c r="G56" s="1" t="s">
        <v>68</v>
      </c>
      <c r="H56" s="20">
        <v>42736</v>
      </c>
      <c r="I56" s="20">
        <v>50040</v>
      </c>
      <c r="J56" s="1" t="str">
        <f t="shared" si="3"/>
        <v>Temuco 220</v>
      </c>
      <c r="K56" s="10">
        <f t="shared" si="4"/>
        <v>5410.51</v>
      </c>
      <c r="L56" s="10">
        <f t="shared" si="5"/>
        <v>52.249000000000002</v>
      </c>
      <c r="M56" s="9">
        <f t="shared" si="6"/>
        <v>6.9000000000000006E-2</v>
      </c>
      <c r="N56" s="9">
        <f t="shared" si="7"/>
        <v>7.819</v>
      </c>
      <c r="O56" s="11">
        <f t="shared" si="8"/>
        <v>781.86012100000005</v>
      </c>
      <c r="P56" s="11">
        <f t="shared" si="9"/>
        <v>99.994899731423459</v>
      </c>
      <c r="S56" s="12">
        <f t="shared" si="62"/>
        <v>5410.51</v>
      </c>
      <c r="T56" s="12">
        <f t="shared" si="63"/>
        <v>52.249000000000002</v>
      </c>
      <c r="U56" s="12">
        <v>6.9000000000000006E-2</v>
      </c>
      <c r="V56" s="12">
        <v>7.819</v>
      </c>
      <c r="W56" s="12">
        <v>373.32519000000002</v>
      </c>
      <c r="X56" s="12">
        <v>408.53493100000003</v>
      </c>
      <c r="Y56" s="12">
        <v>1.2999999999999999E-2</v>
      </c>
      <c r="Z56" s="12">
        <f t="shared" si="64"/>
        <v>781.86012100000005</v>
      </c>
      <c r="AA56" s="12">
        <f t="shared" si="13"/>
        <v>99.994899731423459</v>
      </c>
      <c r="AD56" s="10">
        <v>5410.5334999999995</v>
      </c>
      <c r="AE56" s="10">
        <v>52.249000000000002</v>
      </c>
      <c r="AF56" s="21">
        <f t="shared" si="40"/>
        <v>6.9000000000000006E-2</v>
      </c>
      <c r="AG56" s="21">
        <f t="shared" si="41"/>
        <v>7.819</v>
      </c>
      <c r="AH56" s="21">
        <f t="shared" si="42"/>
        <v>373.32681150000002</v>
      </c>
      <c r="AI56" s="21">
        <f t="shared" si="43"/>
        <v>408.53493100000003</v>
      </c>
      <c r="AJ56" s="21"/>
      <c r="AK56" s="22">
        <f t="shared" si="44"/>
        <v>781.86174249999999</v>
      </c>
      <c r="AL56" s="12">
        <f t="shared" si="15"/>
        <v>99.995107110883751</v>
      </c>
      <c r="AO56" s="10">
        <f t="shared" si="45"/>
        <v>-2.3499999999330612E-2</v>
      </c>
      <c r="AP56" s="10">
        <f t="shared" si="46"/>
        <v>0</v>
      </c>
      <c r="AQ56" s="10">
        <f t="shared" si="47"/>
        <v>0</v>
      </c>
      <c r="AR56" s="10">
        <f t="shared" si="48"/>
        <v>0</v>
      </c>
      <c r="AS56" s="10">
        <f t="shared" si="49"/>
        <v>1.6214999999988322E-3</v>
      </c>
      <c r="AT56" s="10">
        <f t="shared" si="50"/>
        <v>0</v>
      </c>
      <c r="AU56" s="10">
        <f t="shared" si="51"/>
        <v>1.6214999999419888E-3</v>
      </c>
      <c r="AV56" s="10">
        <f t="shared" si="52"/>
        <v>-2.0737946029214527E-4</v>
      </c>
      <c r="AY56" s="10"/>
      <c r="AZ56" s="10"/>
      <c r="BA56" s="10"/>
      <c r="BB56" s="10"/>
      <c r="BC56" s="10"/>
      <c r="BD56" s="10"/>
      <c r="BE56" s="10"/>
      <c r="BF56" s="10"/>
      <c r="BG56" s="10"/>
    </row>
    <row r="57" spans="2:59" hidden="1" x14ac:dyDescent="0.2">
      <c r="B57" s="2" t="s">
        <v>49</v>
      </c>
      <c r="C57" s="2" t="s">
        <v>17</v>
      </c>
      <c r="D57" s="2" t="s">
        <v>63</v>
      </c>
      <c r="E57" s="2">
        <v>220</v>
      </c>
      <c r="F57" s="2" t="s">
        <v>52</v>
      </c>
      <c r="G57" s="1" t="s">
        <v>68</v>
      </c>
      <c r="H57" s="20">
        <v>42736</v>
      </c>
      <c r="I57" s="20">
        <v>50040</v>
      </c>
      <c r="J57" s="1" t="str">
        <f t="shared" si="3"/>
        <v>Los Ciruelos 220</v>
      </c>
      <c r="K57" s="10">
        <f t="shared" si="4"/>
        <v>5733.25</v>
      </c>
      <c r="L57" s="10">
        <f t="shared" si="5"/>
        <v>58.845000000000006</v>
      </c>
      <c r="M57" s="9">
        <f t="shared" si="6"/>
        <v>3.6999999999999998E-2</v>
      </c>
      <c r="N57" s="9">
        <f t="shared" si="7"/>
        <v>4.2309999999999999</v>
      </c>
      <c r="O57" s="11">
        <f t="shared" si="8"/>
        <v>461.10344499999997</v>
      </c>
      <c r="P57" s="11">
        <f t="shared" si="9"/>
        <v>108.98214251949894</v>
      </c>
      <c r="S57" s="12">
        <f t="shared" si="62"/>
        <v>5733.25</v>
      </c>
      <c r="T57" s="12">
        <f t="shared" si="63"/>
        <v>58.845000000000006</v>
      </c>
      <c r="U57" s="12">
        <v>3.6999999999999998E-2</v>
      </c>
      <c r="V57" s="12">
        <v>4.2309999999999999</v>
      </c>
      <c r="W57" s="12">
        <v>212.13024999999999</v>
      </c>
      <c r="X57" s="12">
        <v>248.973195</v>
      </c>
      <c r="Y57" s="12">
        <v>0</v>
      </c>
      <c r="Z57" s="12">
        <f t="shared" si="64"/>
        <v>461.10344499999997</v>
      </c>
      <c r="AA57" s="12">
        <f t="shared" si="13"/>
        <v>108.98214251949894</v>
      </c>
      <c r="AD57" s="10">
        <v>5733.2651999999998</v>
      </c>
      <c r="AE57" s="10">
        <v>58.844999999999999</v>
      </c>
      <c r="AF57" s="21">
        <f t="shared" si="40"/>
        <v>3.6999999999999998E-2</v>
      </c>
      <c r="AG57" s="21">
        <f t="shared" si="41"/>
        <v>4.2309999999999999</v>
      </c>
      <c r="AH57" s="21">
        <f t="shared" si="42"/>
        <v>212.1308124</v>
      </c>
      <c r="AI57" s="21">
        <f t="shared" si="43"/>
        <v>248.97319499999998</v>
      </c>
      <c r="AJ57" s="21"/>
      <c r="AK57" s="22">
        <f t="shared" si="44"/>
        <v>461.1040074</v>
      </c>
      <c r="AL57" s="12">
        <f t="shared" si="15"/>
        <v>108.98227544315765</v>
      </c>
      <c r="AO57" s="10">
        <f>+K57-AD57</f>
        <v>-1.5199999999822467E-2</v>
      </c>
      <c r="AP57" s="10">
        <f t="shared" si="46"/>
        <v>0</v>
      </c>
      <c r="AQ57" s="10">
        <f t="shared" si="47"/>
        <v>0</v>
      </c>
      <c r="AR57" s="10">
        <f t="shared" si="48"/>
        <v>0</v>
      </c>
      <c r="AS57" s="10">
        <f t="shared" si="49"/>
        <v>5.6240000000684631E-4</v>
      </c>
      <c r="AT57" s="10">
        <f t="shared" si="50"/>
        <v>0</v>
      </c>
      <c r="AU57" s="10">
        <f t="shared" si="51"/>
        <v>5.6240000003526802E-4</v>
      </c>
      <c r="AV57" s="10">
        <f t="shared" si="52"/>
        <v>-1.3292365871109268E-4</v>
      </c>
      <c r="AY57" s="10"/>
      <c r="AZ57" s="10"/>
      <c r="BA57" s="10"/>
      <c r="BB57" s="10"/>
      <c r="BC57" s="10"/>
      <c r="BD57" s="10"/>
      <c r="BE57" s="10"/>
      <c r="BF57" s="10"/>
      <c r="BG57" s="10"/>
    </row>
    <row r="58" spans="2:59" hidden="1" x14ac:dyDescent="0.2">
      <c r="B58" s="2" t="s">
        <v>49</v>
      </c>
      <c r="C58" s="2" t="s">
        <v>17</v>
      </c>
      <c r="D58" s="2" t="s">
        <v>4</v>
      </c>
      <c r="E58" s="2">
        <v>220</v>
      </c>
      <c r="F58" s="2" t="s">
        <v>52</v>
      </c>
      <c r="G58" s="1" t="s">
        <v>68</v>
      </c>
      <c r="H58" s="20">
        <v>42736</v>
      </c>
      <c r="I58" s="20">
        <v>50040</v>
      </c>
      <c r="J58" s="1" t="s">
        <v>4</v>
      </c>
      <c r="K58" s="10">
        <f t="shared" ref="K58" si="65">+S58</f>
        <v>0</v>
      </c>
      <c r="L58" s="10">
        <f t="shared" ref="L58" si="66">+T58</f>
        <v>47.295000000000009</v>
      </c>
      <c r="M58" s="9">
        <f t="shared" ref="M58" si="67">+U58</f>
        <v>0</v>
      </c>
      <c r="N58" s="9">
        <f t="shared" ref="N58" si="68">+V58</f>
        <v>1.603</v>
      </c>
      <c r="O58" s="11">
        <f t="shared" ref="O58" si="69">+Z58</f>
        <v>75.813885000000013</v>
      </c>
      <c r="P58" s="11">
        <f t="shared" ref="P58" si="70">+AA58</f>
        <v>47.295000000000009</v>
      </c>
      <c r="S58" s="12">
        <f t="shared" si="62"/>
        <v>0</v>
      </c>
      <c r="T58" s="12">
        <f t="shared" si="63"/>
        <v>47.295000000000009</v>
      </c>
      <c r="U58" s="12">
        <v>0</v>
      </c>
      <c r="V58" s="12">
        <v>1.603</v>
      </c>
      <c r="W58" s="12">
        <v>0</v>
      </c>
      <c r="X58" s="12">
        <v>75.813885000000013</v>
      </c>
      <c r="Y58" s="12">
        <v>0</v>
      </c>
      <c r="Z58" s="12">
        <f t="shared" si="64"/>
        <v>75.813885000000013</v>
      </c>
      <c r="AA58" s="12">
        <f t="shared" si="13"/>
        <v>47.295000000000009</v>
      </c>
      <c r="AD58" s="10">
        <v>5665.6243999999997</v>
      </c>
      <c r="AE58" s="10">
        <v>47.295000000000002</v>
      </c>
      <c r="AF58" s="21">
        <f t="shared" si="40"/>
        <v>0</v>
      </c>
      <c r="AG58" s="21">
        <f t="shared" si="41"/>
        <v>1.603</v>
      </c>
      <c r="AH58" s="21">
        <f t="shared" si="42"/>
        <v>0</v>
      </c>
      <c r="AI58" s="21">
        <f t="shared" si="43"/>
        <v>75.813884999999999</v>
      </c>
      <c r="AJ58" s="21"/>
      <c r="AK58" s="22">
        <f t="shared" si="44"/>
        <v>75.813884999999999</v>
      </c>
      <c r="AL58" s="12">
        <f t="shared" si="15"/>
        <v>47.295000000000002</v>
      </c>
      <c r="AO58" s="10">
        <f t="shared" si="45"/>
        <v>-5665.6243999999997</v>
      </c>
      <c r="AP58" s="10">
        <f t="shared" si="46"/>
        <v>0</v>
      </c>
      <c r="AQ58" s="10">
        <f t="shared" si="47"/>
        <v>0</v>
      </c>
      <c r="AR58" s="10">
        <f t="shared" si="48"/>
        <v>0</v>
      </c>
      <c r="AS58" s="10">
        <f t="shared" si="49"/>
        <v>0</v>
      </c>
      <c r="AT58" s="10">
        <f t="shared" si="50"/>
        <v>0</v>
      </c>
      <c r="AU58" s="10">
        <f t="shared" si="51"/>
        <v>0</v>
      </c>
      <c r="AV58" s="10">
        <f t="shared" si="52"/>
        <v>0</v>
      </c>
      <c r="AY58" s="10"/>
      <c r="AZ58" s="10"/>
      <c r="BA58" s="10"/>
      <c r="BB58" s="10"/>
      <c r="BC58" s="10"/>
      <c r="BD58" s="10"/>
      <c r="BE58" s="10"/>
      <c r="BF58" s="10"/>
      <c r="BG58" s="10"/>
    </row>
    <row r="59" spans="2:59" hidden="1" x14ac:dyDescent="0.2">
      <c r="B59" s="2" t="s">
        <v>49</v>
      </c>
      <c r="C59" s="2" t="s">
        <v>12</v>
      </c>
      <c r="D59" s="2" t="s">
        <v>9</v>
      </c>
      <c r="E59" s="2">
        <v>220</v>
      </c>
      <c r="F59" s="2" t="s">
        <v>52</v>
      </c>
      <c r="G59" s="1" t="s">
        <v>66</v>
      </c>
      <c r="H59" s="20">
        <v>42736</v>
      </c>
      <c r="I59" s="20">
        <v>50040</v>
      </c>
      <c r="J59" s="1" t="str">
        <f t="shared" si="3"/>
        <v>Charrua 220</v>
      </c>
      <c r="K59" s="10">
        <f t="shared" si="4"/>
        <v>0</v>
      </c>
      <c r="L59" s="10">
        <f t="shared" si="5"/>
        <v>0</v>
      </c>
      <c r="M59" s="9">
        <f t="shared" si="6"/>
        <v>0</v>
      </c>
      <c r="N59" s="9">
        <f t="shared" si="7"/>
        <v>0</v>
      </c>
      <c r="O59" s="11">
        <f t="shared" si="8"/>
        <v>0</v>
      </c>
      <c r="P59" s="11">
        <f t="shared" si="9"/>
        <v>0</v>
      </c>
      <c r="S59" s="12">
        <f t="shared" si="10"/>
        <v>0</v>
      </c>
      <c r="T59" s="12">
        <f t="shared" si="11"/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f t="shared" si="12"/>
        <v>0</v>
      </c>
      <c r="AA59" s="12">
        <f t="shared" si="13"/>
        <v>0</v>
      </c>
      <c r="AD59" s="10">
        <v>5282.6574000000001</v>
      </c>
      <c r="AE59" s="10">
        <v>50.875999999999998</v>
      </c>
      <c r="AF59" s="21">
        <f t="shared" si="20"/>
        <v>0</v>
      </c>
      <c r="AG59" s="21">
        <f t="shared" si="21"/>
        <v>0</v>
      </c>
      <c r="AH59" s="21">
        <f t="shared" si="22"/>
        <v>0</v>
      </c>
      <c r="AI59" s="21">
        <f t="shared" si="23"/>
        <v>0</v>
      </c>
      <c r="AJ59" s="21"/>
      <c r="AK59" s="22">
        <f t="shared" si="24"/>
        <v>0</v>
      </c>
      <c r="AL59" s="12">
        <f t="shared" si="15"/>
        <v>0</v>
      </c>
      <c r="AO59" s="10">
        <f t="shared" si="25"/>
        <v>-5282.6574000000001</v>
      </c>
      <c r="AP59" s="10">
        <f t="shared" si="26"/>
        <v>-50.875999999999998</v>
      </c>
      <c r="AQ59" s="10">
        <f t="shared" si="27"/>
        <v>0</v>
      </c>
      <c r="AR59" s="10">
        <f t="shared" si="28"/>
        <v>0</v>
      </c>
      <c r="AS59" s="10">
        <f t="shared" si="29"/>
        <v>0</v>
      </c>
      <c r="AT59" s="10">
        <f t="shared" si="30"/>
        <v>0</v>
      </c>
      <c r="AU59" s="10">
        <f t="shared" si="31"/>
        <v>0</v>
      </c>
      <c r="AV59" s="10">
        <f t="shared" si="32"/>
        <v>0</v>
      </c>
      <c r="AY59" s="10"/>
      <c r="AZ59" s="10"/>
      <c r="BA59" s="10"/>
      <c r="BB59" s="10"/>
      <c r="BC59" s="10"/>
      <c r="BD59" s="10">
        <v>0</v>
      </c>
      <c r="BE59" s="10">
        <v>0</v>
      </c>
      <c r="BF59" s="10"/>
      <c r="BG59" s="10"/>
    </row>
    <row r="60" spans="2:59" hidden="1" x14ac:dyDescent="0.2">
      <c r="B60" s="2" t="s">
        <v>49</v>
      </c>
      <c r="C60" s="2" t="s">
        <v>12</v>
      </c>
      <c r="D60" s="2" t="s">
        <v>10</v>
      </c>
      <c r="E60" s="2">
        <v>220</v>
      </c>
      <c r="F60" s="2" t="s">
        <v>52</v>
      </c>
      <c r="G60" s="1" t="s">
        <v>66</v>
      </c>
      <c r="H60" s="20">
        <v>42736</v>
      </c>
      <c r="I60" s="20">
        <v>50040</v>
      </c>
      <c r="J60" s="1" t="str">
        <f t="shared" si="3"/>
        <v>Temuco 220</v>
      </c>
      <c r="K60" s="10">
        <f t="shared" si="4"/>
        <v>0</v>
      </c>
      <c r="L60" s="10">
        <f t="shared" si="5"/>
        <v>0</v>
      </c>
      <c r="M60" s="9">
        <f t="shared" si="6"/>
        <v>0</v>
      </c>
      <c r="N60" s="9">
        <f t="shared" si="7"/>
        <v>0</v>
      </c>
      <c r="O60" s="11">
        <f t="shared" si="8"/>
        <v>0</v>
      </c>
      <c r="P60" s="11">
        <f t="shared" si="9"/>
        <v>0</v>
      </c>
      <c r="S60" s="12">
        <f t="shared" si="10"/>
        <v>0</v>
      </c>
      <c r="T60" s="12">
        <f t="shared" si="11"/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f t="shared" si="12"/>
        <v>0</v>
      </c>
      <c r="AA60" s="12">
        <f t="shared" si="13"/>
        <v>0</v>
      </c>
      <c r="AD60" s="10">
        <v>5410.5334999999995</v>
      </c>
      <c r="AE60" s="10">
        <v>52.249000000000002</v>
      </c>
      <c r="AF60" s="21">
        <f t="shared" si="20"/>
        <v>0</v>
      </c>
      <c r="AG60" s="21">
        <f t="shared" si="21"/>
        <v>0</v>
      </c>
      <c r="AH60" s="21">
        <f t="shared" si="22"/>
        <v>0</v>
      </c>
      <c r="AI60" s="21">
        <f t="shared" si="23"/>
        <v>0</v>
      </c>
      <c r="AJ60" s="21"/>
      <c r="AK60" s="22">
        <f t="shared" si="24"/>
        <v>0</v>
      </c>
      <c r="AL60" s="12">
        <f t="shared" si="15"/>
        <v>0</v>
      </c>
      <c r="AO60" s="10">
        <f t="shared" si="25"/>
        <v>-5410.5334999999995</v>
      </c>
      <c r="AP60" s="10">
        <f t="shared" si="26"/>
        <v>-52.249000000000002</v>
      </c>
      <c r="AQ60" s="10">
        <f t="shared" si="27"/>
        <v>0</v>
      </c>
      <c r="AR60" s="10">
        <f t="shared" si="28"/>
        <v>0</v>
      </c>
      <c r="AS60" s="10">
        <f t="shared" si="29"/>
        <v>0</v>
      </c>
      <c r="AT60" s="10">
        <f t="shared" si="30"/>
        <v>0</v>
      </c>
      <c r="AU60" s="10">
        <f t="shared" si="31"/>
        <v>0</v>
      </c>
      <c r="AV60" s="10">
        <f t="shared" si="32"/>
        <v>0</v>
      </c>
      <c r="AY60" s="10"/>
      <c r="AZ60" s="10"/>
      <c r="BA60" s="10"/>
      <c r="BB60" s="10"/>
      <c r="BC60" s="10"/>
      <c r="BD60" s="25">
        <v>0</v>
      </c>
      <c r="BE60" s="10"/>
      <c r="BF60" s="10"/>
      <c r="BG60" s="10"/>
    </row>
    <row r="61" spans="2:59" hidden="1" x14ac:dyDescent="0.2">
      <c r="B61" s="2" t="s">
        <v>49</v>
      </c>
      <c r="C61" s="2" t="s">
        <v>12</v>
      </c>
      <c r="D61" s="2" t="s">
        <v>9</v>
      </c>
      <c r="E61" s="2">
        <v>220</v>
      </c>
      <c r="F61" s="2" t="s">
        <v>52</v>
      </c>
      <c r="G61" s="1" t="s">
        <v>67</v>
      </c>
      <c r="H61" s="20">
        <v>42736</v>
      </c>
      <c r="I61" s="20">
        <v>50040</v>
      </c>
      <c r="J61" s="1" t="str">
        <f t="shared" si="3"/>
        <v>Charrua 220</v>
      </c>
      <c r="K61" s="10">
        <f t="shared" si="4"/>
        <v>0</v>
      </c>
      <c r="L61" s="10">
        <f t="shared" si="5"/>
        <v>50.875999999999998</v>
      </c>
      <c r="M61" s="9">
        <f t="shared" si="6"/>
        <v>0</v>
      </c>
      <c r="N61" s="9">
        <f t="shared" si="7"/>
        <v>4.3879999999999999</v>
      </c>
      <c r="O61" s="11">
        <f t="shared" si="8"/>
        <v>223.243888</v>
      </c>
      <c r="P61" s="11">
        <f t="shared" si="9"/>
        <v>50.875999999999998</v>
      </c>
      <c r="S61" s="12">
        <f t="shared" si="10"/>
        <v>0</v>
      </c>
      <c r="T61" s="12">
        <f t="shared" si="11"/>
        <v>50.875999999999998</v>
      </c>
      <c r="U61" s="12">
        <v>0</v>
      </c>
      <c r="V61" s="12">
        <v>4.3879999999999999</v>
      </c>
      <c r="W61" s="12">
        <v>0</v>
      </c>
      <c r="X61" s="12">
        <v>223.24388799999997</v>
      </c>
      <c r="Y61" s="12">
        <v>0</v>
      </c>
      <c r="Z61" s="12">
        <f t="shared" si="12"/>
        <v>223.243888</v>
      </c>
      <c r="AA61" s="12">
        <f t="shared" si="13"/>
        <v>50.875999999999998</v>
      </c>
      <c r="AD61" s="10">
        <v>5282.6574000000001</v>
      </c>
      <c r="AE61" s="10">
        <v>50.875999999999998</v>
      </c>
      <c r="AF61" s="21">
        <f t="shared" si="20"/>
        <v>0</v>
      </c>
      <c r="AG61" s="21">
        <f t="shared" si="21"/>
        <v>4.3879999999999999</v>
      </c>
      <c r="AH61" s="21">
        <f t="shared" si="22"/>
        <v>0</v>
      </c>
      <c r="AI61" s="21">
        <f t="shared" si="23"/>
        <v>223.243888</v>
      </c>
      <c r="AJ61" s="21"/>
      <c r="AK61" s="22">
        <f t="shared" si="24"/>
        <v>223.243888</v>
      </c>
      <c r="AL61" s="12">
        <f t="shared" si="15"/>
        <v>50.875999999999998</v>
      </c>
      <c r="AO61" s="10">
        <f t="shared" si="25"/>
        <v>-5282.6574000000001</v>
      </c>
      <c r="AP61" s="10">
        <f t="shared" si="26"/>
        <v>0</v>
      </c>
      <c r="AQ61" s="10">
        <f t="shared" si="27"/>
        <v>0</v>
      </c>
      <c r="AR61" s="10">
        <f t="shared" si="28"/>
        <v>0</v>
      </c>
      <c r="AS61" s="10">
        <f t="shared" si="29"/>
        <v>0</v>
      </c>
      <c r="AT61" s="10">
        <f t="shared" si="30"/>
        <v>0</v>
      </c>
      <c r="AU61" s="10">
        <f t="shared" si="31"/>
        <v>0</v>
      </c>
      <c r="AV61" s="10">
        <f t="shared" si="32"/>
        <v>0</v>
      </c>
      <c r="AY61" s="10"/>
      <c r="AZ61" s="10"/>
      <c r="BA61" s="10"/>
      <c r="BB61" s="10"/>
      <c r="BC61" s="10"/>
      <c r="BD61" s="10">
        <v>4.4770879999999886</v>
      </c>
      <c r="BE61" s="10">
        <v>7.1316668960873353E-2</v>
      </c>
      <c r="BF61" s="10"/>
      <c r="BG61" s="10"/>
    </row>
    <row r="62" spans="2:59" hidden="1" x14ac:dyDescent="0.2">
      <c r="B62" s="2" t="s">
        <v>49</v>
      </c>
      <c r="C62" s="2" t="s">
        <v>12</v>
      </c>
      <c r="D62" s="2" t="s">
        <v>10</v>
      </c>
      <c r="E62" s="2">
        <v>220</v>
      </c>
      <c r="F62" s="2" t="s">
        <v>52</v>
      </c>
      <c r="G62" s="1" t="s">
        <v>67</v>
      </c>
      <c r="H62" s="20">
        <v>42736</v>
      </c>
      <c r="I62" s="20">
        <v>50040</v>
      </c>
      <c r="J62" s="1" t="str">
        <f t="shared" si="3"/>
        <v>Temuco 220</v>
      </c>
      <c r="K62" s="10">
        <f t="shared" si="4"/>
        <v>0</v>
      </c>
      <c r="L62" s="10">
        <f t="shared" si="5"/>
        <v>52.249000000000009</v>
      </c>
      <c r="M62" s="9">
        <f t="shared" si="6"/>
        <v>0</v>
      </c>
      <c r="N62" s="9">
        <f t="shared" si="7"/>
        <v>36.33</v>
      </c>
      <c r="O62" s="11">
        <f t="shared" si="8"/>
        <v>1898.2061700000002</v>
      </c>
      <c r="P62" s="11">
        <f t="shared" si="9"/>
        <v>52.249000000000009</v>
      </c>
      <c r="S62" s="12">
        <f t="shared" si="10"/>
        <v>0</v>
      </c>
      <c r="T62" s="12">
        <f t="shared" si="11"/>
        <v>52.249000000000009</v>
      </c>
      <c r="U62" s="12">
        <v>0</v>
      </c>
      <c r="V62" s="12">
        <v>36.33</v>
      </c>
      <c r="W62" s="12">
        <v>0</v>
      </c>
      <c r="X62" s="12">
        <v>1898.2061700000002</v>
      </c>
      <c r="Y62" s="12">
        <v>2.5353042161735941</v>
      </c>
      <c r="Z62" s="12">
        <f t="shared" si="12"/>
        <v>1898.2061700000002</v>
      </c>
      <c r="AA62" s="12">
        <f t="shared" si="13"/>
        <v>52.249000000000009</v>
      </c>
      <c r="AD62" s="10">
        <v>5410.5334999999995</v>
      </c>
      <c r="AE62" s="10">
        <v>52.249000000000002</v>
      </c>
      <c r="AF62" s="21">
        <f t="shared" si="20"/>
        <v>0</v>
      </c>
      <c r="AG62" s="21">
        <f t="shared" si="21"/>
        <v>36.33</v>
      </c>
      <c r="AH62" s="21">
        <f t="shared" si="22"/>
        <v>0</v>
      </c>
      <c r="AI62" s="21">
        <f t="shared" si="23"/>
        <v>1898.2061699999999</v>
      </c>
      <c r="AJ62" s="21"/>
      <c r="AK62" s="22">
        <f t="shared" si="24"/>
        <v>1898.2061699999999</v>
      </c>
      <c r="AL62" s="12">
        <f t="shared" si="15"/>
        <v>52.249000000000002</v>
      </c>
      <c r="AO62" s="10">
        <f t="shared" si="25"/>
        <v>-5410.5334999999995</v>
      </c>
      <c r="AP62" s="10">
        <f t="shared" si="26"/>
        <v>0</v>
      </c>
      <c r="AQ62" s="10">
        <f t="shared" si="27"/>
        <v>0</v>
      </c>
      <c r="AR62" s="10">
        <f t="shared" si="28"/>
        <v>0</v>
      </c>
      <c r="AS62" s="10">
        <f t="shared" si="29"/>
        <v>0</v>
      </c>
      <c r="AT62" s="10">
        <f t="shared" si="30"/>
        <v>0</v>
      </c>
      <c r="AU62" s="10">
        <f t="shared" si="31"/>
        <v>0</v>
      </c>
      <c r="AV62" s="10">
        <f t="shared" si="32"/>
        <v>0</v>
      </c>
      <c r="AY62" s="10"/>
      <c r="AZ62" s="10"/>
      <c r="BA62" s="10"/>
      <c r="BB62" s="10"/>
      <c r="BC62" s="10"/>
      <c r="BD62" s="10">
        <v>38.246267999999226</v>
      </c>
      <c r="BE62" s="10"/>
      <c r="BF62" s="10"/>
      <c r="BG62" s="10"/>
    </row>
    <row r="63" spans="2:59" hidden="1" x14ac:dyDescent="0.2">
      <c r="B63" s="2" t="s">
        <v>49</v>
      </c>
      <c r="C63" s="2" t="s">
        <v>12</v>
      </c>
      <c r="D63" s="2" t="s">
        <v>9</v>
      </c>
      <c r="E63" s="2">
        <v>220</v>
      </c>
      <c r="F63" s="2" t="s">
        <v>52</v>
      </c>
      <c r="G63" s="1" t="s">
        <v>68</v>
      </c>
      <c r="H63" s="20">
        <v>42736</v>
      </c>
      <c r="I63" s="20">
        <v>50040</v>
      </c>
      <c r="J63" s="1" t="str">
        <f t="shared" si="3"/>
        <v>Charrua 220</v>
      </c>
      <c r="K63" s="10">
        <f t="shared" si="4"/>
        <v>5282.6519999999991</v>
      </c>
      <c r="L63" s="10">
        <f t="shared" si="5"/>
        <v>50.875999999999998</v>
      </c>
      <c r="M63" s="9">
        <f t="shared" si="6"/>
        <v>1.4282236106556882E-2</v>
      </c>
      <c r="N63" s="9">
        <f t="shared" si="7"/>
        <v>10.034000000000001</v>
      </c>
      <c r="O63" s="11">
        <f t="shared" si="8"/>
        <v>585.93786713277495</v>
      </c>
      <c r="P63" s="11">
        <f t="shared" si="9"/>
        <v>58.395242887460128</v>
      </c>
      <c r="S63" s="12">
        <f t="shared" si="10"/>
        <v>5282.6519999999991</v>
      </c>
      <c r="T63" s="12">
        <f t="shared" si="11"/>
        <v>50.875999999999998</v>
      </c>
      <c r="U63" s="12">
        <v>1.4282236106556882E-2</v>
      </c>
      <c r="V63" s="12">
        <v>10.034000000000001</v>
      </c>
      <c r="W63" s="12">
        <v>75.448083132774912</v>
      </c>
      <c r="X63" s="12">
        <v>510.48978399999999</v>
      </c>
      <c r="Y63" s="12">
        <v>0</v>
      </c>
      <c r="Z63" s="12">
        <f t="shared" si="12"/>
        <v>585.93786713277495</v>
      </c>
      <c r="AA63" s="12">
        <f t="shared" si="13"/>
        <v>58.395242887460128</v>
      </c>
      <c r="AD63" s="10">
        <v>5282.6574000000001</v>
      </c>
      <c r="AE63" s="10">
        <v>50.875999999999998</v>
      </c>
      <c r="AF63" s="21">
        <f t="shared" si="20"/>
        <v>1.4282236106556882E-2</v>
      </c>
      <c r="AG63" s="21">
        <f t="shared" si="21"/>
        <v>10.034000000000001</v>
      </c>
      <c r="AH63" s="21">
        <f t="shared" si="22"/>
        <v>75.448160256849903</v>
      </c>
      <c r="AI63" s="21">
        <f t="shared" si="23"/>
        <v>510.48978399999999</v>
      </c>
      <c r="AJ63" s="21"/>
      <c r="AK63" s="22">
        <f t="shared" si="24"/>
        <v>585.93794425684985</v>
      </c>
      <c r="AL63" s="12">
        <f t="shared" si="15"/>
        <v>58.395250573734288</v>
      </c>
      <c r="AO63" s="10">
        <f t="shared" si="25"/>
        <v>-5.4000000009182259E-3</v>
      </c>
      <c r="AP63" s="10">
        <f t="shared" si="26"/>
        <v>0</v>
      </c>
      <c r="AQ63" s="10">
        <f t="shared" si="27"/>
        <v>0</v>
      </c>
      <c r="AR63" s="10">
        <f t="shared" si="28"/>
        <v>0</v>
      </c>
      <c r="AS63" s="10">
        <f t="shared" si="29"/>
        <v>7.7124074991274938E-5</v>
      </c>
      <c r="AT63" s="10">
        <f t="shared" si="30"/>
        <v>0</v>
      </c>
      <c r="AU63" s="10">
        <f t="shared" si="31"/>
        <v>7.7124074891798955E-5</v>
      </c>
      <c r="AV63" s="10">
        <f t="shared" si="32"/>
        <v>-7.6862741593686223E-6</v>
      </c>
      <c r="AY63" s="10"/>
      <c r="AZ63" s="10"/>
      <c r="BA63" s="10"/>
      <c r="BB63" s="10"/>
      <c r="BC63" s="10">
        <v>0.16475913786291493</v>
      </c>
      <c r="BD63" s="10">
        <v>1.2719000000000233</v>
      </c>
      <c r="BE63" s="10">
        <v>2.5903738393737514E-2</v>
      </c>
      <c r="BF63" s="10"/>
      <c r="BG63" s="10"/>
    </row>
    <row r="64" spans="2:59" hidden="1" x14ac:dyDescent="0.2">
      <c r="B64" s="2" t="s">
        <v>49</v>
      </c>
      <c r="C64" s="2" t="s">
        <v>12</v>
      </c>
      <c r="D64" s="2" t="s">
        <v>10</v>
      </c>
      <c r="E64" s="2">
        <v>220</v>
      </c>
      <c r="F64" s="2" t="s">
        <v>52</v>
      </c>
      <c r="G64" s="1" t="s">
        <v>68</v>
      </c>
      <c r="H64" s="20">
        <v>42736</v>
      </c>
      <c r="I64" s="20">
        <v>50040</v>
      </c>
      <c r="J64" s="1" t="str">
        <f t="shared" si="3"/>
        <v>Temuco 220</v>
      </c>
      <c r="K64" s="10">
        <f t="shared" si="4"/>
        <v>5410.5080000000007</v>
      </c>
      <c r="L64" s="10">
        <f t="shared" si="5"/>
        <v>52.249000000000009</v>
      </c>
      <c r="M64" s="9">
        <f t="shared" si="6"/>
        <v>0.11808938024879213</v>
      </c>
      <c r="N64" s="9">
        <f t="shared" si="7"/>
        <v>82.957999999999998</v>
      </c>
      <c r="O64" s="11">
        <f t="shared" si="8"/>
        <v>4973.3960785511326</v>
      </c>
      <c r="P64" s="11">
        <f t="shared" si="9"/>
        <v>59.950771216171226</v>
      </c>
      <c r="S64" s="12">
        <f t="shared" si="10"/>
        <v>5410.5080000000007</v>
      </c>
      <c r="T64" s="12">
        <f t="shared" si="11"/>
        <v>52.249000000000009</v>
      </c>
      <c r="U64" s="12">
        <v>0.11808938024879213</v>
      </c>
      <c r="V64" s="12">
        <v>82.957999999999998</v>
      </c>
      <c r="W64" s="12">
        <v>638.92353655113186</v>
      </c>
      <c r="X64" s="12">
        <v>4334.4725420000004</v>
      </c>
      <c r="Y64" s="12">
        <v>8.3223907547235587</v>
      </c>
      <c r="Z64" s="12">
        <f t="shared" si="12"/>
        <v>4973.3960785511326</v>
      </c>
      <c r="AA64" s="12">
        <f t="shared" si="13"/>
        <v>59.950771216171226</v>
      </c>
      <c r="AD64" s="10">
        <v>5410.5334999999995</v>
      </c>
      <c r="AE64" s="10">
        <v>52.249000000000002</v>
      </c>
      <c r="AF64" s="21">
        <f t="shared" si="20"/>
        <v>0.11808938024879213</v>
      </c>
      <c r="AG64" s="21">
        <f t="shared" si="21"/>
        <v>82.957999999999998</v>
      </c>
      <c r="AH64" s="21">
        <f t="shared" si="22"/>
        <v>638.9265478303281</v>
      </c>
      <c r="AI64" s="21">
        <f t="shared" si="23"/>
        <v>4334.4725420000004</v>
      </c>
      <c r="AJ64" s="21"/>
      <c r="AK64" s="22">
        <f t="shared" si="24"/>
        <v>4973.3990898303282</v>
      </c>
      <c r="AL64" s="12">
        <f t="shared" si="15"/>
        <v>59.950807515011554</v>
      </c>
      <c r="AO64" s="10">
        <f t="shared" si="25"/>
        <v>-2.5499999998828571E-2</v>
      </c>
      <c r="AP64" s="10">
        <f t="shared" si="26"/>
        <v>0</v>
      </c>
      <c r="AQ64" s="10">
        <f t="shared" si="27"/>
        <v>0</v>
      </c>
      <c r="AR64" s="10">
        <f t="shared" si="28"/>
        <v>0</v>
      </c>
      <c r="AS64" s="10">
        <f t="shared" si="29"/>
        <v>3.0112791962437768E-3</v>
      </c>
      <c r="AT64" s="10">
        <f t="shared" si="30"/>
        <v>0</v>
      </c>
      <c r="AU64" s="10">
        <f t="shared" si="31"/>
        <v>3.0112791955616558E-3</v>
      </c>
      <c r="AV64" s="10">
        <f t="shared" si="32"/>
        <v>-3.6298840328186088E-5</v>
      </c>
      <c r="AY64" s="10"/>
      <c r="AZ64" s="10"/>
      <c r="BA64" s="10"/>
      <c r="BB64" s="10"/>
      <c r="BC64" s="10">
        <v>1.3652343978162389</v>
      </c>
      <c r="BD64" s="10">
        <v>10.554298000000417</v>
      </c>
      <c r="BE64" s="10"/>
      <c r="BF64" s="10"/>
      <c r="BG64" s="10"/>
    </row>
    <row r="65" spans="2:59" hidden="1" x14ac:dyDescent="0.2">
      <c r="B65" s="2" t="s">
        <v>49</v>
      </c>
      <c r="C65" s="2" t="s">
        <v>16</v>
      </c>
      <c r="D65" s="2" t="s">
        <v>9</v>
      </c>
      <c r="E65" s="2">
        <v>220</v>
      </c>
      <c r="F65" s="2" t="s">
        <v>52</v>
      </c>
      <c r="G65" s="1" t="s">
        <v>66</v>
      </c>
      <c r="H65" s="20">
        <v>42736</v>
      </c>
      <c r="I65" s="20">
        <v>50040</v>
      </c>
      <c r="J65" s="1" t="str">
        <f t="shared" si="3"/>
        <v>Charrua 220</v>
      </c>
      <c r="K65" s="10">
        <f t="shared" si="4"/>
        <v>0</v>
      </c>
      <c r="L65" s="10">
        <f t="shared" si="5"/>
        <v>50.875999999999998</v>
      </c>
      <c r="M65" s="9">
        <f t="shared" si="6"/>
        <v>0</v>
      </c>
      <c r="N65" s="9">
        <f t="shared" si="7"/>
        <v>457.12682554174779</v>
      </c>
      <c r="O65" s="11">
        <f t="shared" si="8"/>
        <v>23256.78437626196</v>
      </c>
      <c r="P65" s="11">
        <f t="shared" si="9"/>
        <v>50.875999999999998</v>
      </c>
      <c r="S65" s="12">
        <f t="shared" si="10"/>
        <v>0</v>
      </c>
      <c r="T65" s="12">
        <f t="shared" si="11"/>
        <v>50.875999999999998</v>
      </c>
      <c r="U65" s="12">
        <v>0</v>
      </c>
      <c r="V65" s="12">
        <v>457.12682554174779</v>
      </c>
      <c r="W65" s="12">
        <v>0</v>
      </c>
      <c r="X65" s="12">
        <v>23256.78437626196</v>
      </c>
      <c r="Y65" s="12">
        <v>33.212346656027918</v>
      </c>
      <c r="Z65" s="12">
        <f t="shared" si="12"/>
        <v>23256.78437626196</v>
      </c>
      <c r="AA65" s="12">
        <f t="shared" si="13"/>
        <v>50.875999999999998</v>
      </c>
      <c r="AD65" s="10">
        <v>5282.6574000000001</v>
      </c>
      <c r="AE65" s="10">
        <v>50.875999999999998</v>
      </c>
      <c r="AF65" s="21">
        <f t="shared" si="20"/>
        <v>0</v>
      </c>
      <c r="AG65" s="21">
        <f t="shared" si="21"/>
        <v>457.12682554174779</v>
      </c>
      <c r="AH65" s="21">
        <f t="shared" si="22"/>
        <v>0</v>
      </c>
      <c r="AI65" s="21">
        <f t="shared" si="23"/>
        <v>23256.78437626196</v>
      </c>
      <c r="AJ65" s="21"/>
      <c r="AK65" s="22">
        <f t="shared" si="24"/>
        <v>23256.78437626196</v>
      </c>
      <c r="AL65" s="12">
        <f t="shared" si="15"/>
        <v>50.875999999999998</v>
      </c>
      <c r="AO65" s="10">
        <f t="shared" si="25"/>
        <v>-5282.6574000000001</v>
      </c>
      <c r="AP65" s="10">
        <f t="shared" si="26"/>
        <v>0</v>
      </c>
      <c r="AQ65" s="10">
        <f t="shared" si="27"/>
        <v>0</v>
      </c>
      <c r="AR65" s="10">
        <f t="shared" si="28"/>
        <v>0</v>
      </c>
      <c r="AS65" s="10">
        <f t="shared" si="29"/>
        <v>0</v>
      </c>
      <c r="AT65" s="10">
        <f t="shared" si="30"/>
        <v>0</v>
      </c>
      <c r="AU65" s="10">
        <f t="shared" si="31"/>
        <v>0</v>
      </c>
      <c r="AV65" s="10">
        <f t="shared" si="32"/>
        <v>0</v>
      </c>
      <c r="AY65" s="10"/>
      <c r="AZ65" s="10"/>
      <c r="BA65" s="10"/>
      <c r="BB65" s="10"/>
      <c r="BC65" s="10"/>
      <c r="BD65" s="10"/>
      <c r="BE65" s="10"/>
      <c r="BF65" s="10"/>
      <c r="BG65" s="10"/>
    </row>
    <row r="66" spans="2:59" hidden="1" x14ac:dyDescent="0.2">
      <c r="B66" s="2" t="s">
        <v>49</v>
      </c>
      <c r="C66" s="2" t="s">
        <v>16</v>
      </c>
      <c r="D66" s="2" t="s">
        <v>10</v>
      </c>
      <c r="E66" s="2">
        <v>220</v>
      </c>
      <c r="F66" s="2" t="s">
        <v>52</v>
      </c>
      <c r="G66" s="1" t="s">
        <v>66</v>
      </c>
      <c r="H66" s="20">
        <v>42736</v>
      </c>
      <c r="I66" s="20">
        <v>50040</v>
      </c>
      <c r="J66" s="1" t="str">
        <f t="shared" si="3"/>
        <v>Temuco 220</v>
      </c>
      <c r="K66" s="10">
        <f t="shared" si="4"/>
        <v>0</v>
      </c>
      <c r="L66" s="10">
        <f t="shared" si="5"/>
        <v>52.249000000000009</v>
      </c>
      <c r="M66" s="9">
        <f t="shared" si="6"/>
        <v>0</v>
      </c>
      <c r="N66" s="9">
        <f t="shared" si="7"/>
        <v>302.04185534073963</v>
      </c>
      <c r="O66" s="11">
        <f t="shared" si="8"/>
        <v>15781.384899698307</v>
      </c>
      <c r="P66" s="11">
        <f t="shared" si="9"/>
        <v>52.249000000000009</v>
      </c>
      <c r="S66" s="12">
        <f t="shared" si="10"/>
        <v>0</v>
      </c>
      <c r="T66" s="12">
        <f t="shared" si="11"/>
        <v>52.249000000000009</v>
      </c>
      <c r="U66" s="12">
        <v>0</v>
      </c>
      <c r="V66" s="12">
        <v>302.04185534073963</v>
      </c>
      <c r="W66" s="12">
        <v>0</v>
      </c>
      <c r="X66" s="12">
        <v>15781.384899698307</v>
      </c>
      <c r="Y66" s="12">
        <v>6.6282810852372975</v>
      </c>
      <c r="Z66" s="12">
        <f t="shared" si="12"/>
        <v>15781.384899698307</v>
      </c>
      <c r="AA66" s="12">
        <f t="shared" si="13"/>
        <v>52.249000000000009</v>
      </c>
      <c r="AD66" s="10">
        <v>5410.5334999999995</v>
      </c>
      <c r="AE66" s="10">
        <v>52.249000000000002</v>
      </c>
      <c r="AF66" s="21">
        <f t="shared" si="20"/>
        <v>0</v>
      </c>
      <c r="AG66" s="21">
        <f t="shared" si="21"/>
        <v>302.04185534073963</v>
      </c>
      <c r="AH66" s="21">
        <f t="shared" si="22"/>
        <v>0</v>
      </c>
      <c r="AI66" s="21">
        <f t="shared" si="23"/>
        <v>15781.384899698305</v>
      </c>
      <c r="AJ66" s="21"/>
      <c r="AK66" s="22">
        <f t="shared" si="24"/>
        <v>15781.384899698305</v>
      </c>
      <c r="AL66" s="12">
        <f t="shared" si="15"/>
        <v>52.249000000000002</v>
      </c>
      <c r="AO66" s="10">
        <f t="shared" si="25"/>
        <v>-5410.5334999999995</v>
      </c>
      <c r="AP66" s="10">
        <f t="shared" si="26"/>
        <v>0</v>
      </c>
      <c r="AQ66" s="10">
        <f t="shared" si="27"/>
        <v>0</v>
      </c>
      <c r="AR66" s="10">
        <f t="shared" si="28"/>
        <v>0</v>
      </c>
      <c r="AS66" s="10">
        <f t="shared" si="29"/>
        <v>0</v>
      </c>
      <c r="AT66" s="10">
        <f t="shared" si="30"/>
        <v>0</v>
      </c>
      <c r="AU66" s="10">
        <f t="shared" si="31"/>
        <v>0</v>
      </c>
      <c r="AV66" s="10">
        <f t="shared" si="32"/>
        <v>0</v>
      </c>
      <c r="AY66" s="10"/>
      <c r="AZ66" s="10"/>
      <c r="BA66" s="10"/>
      <c r="BB66" s="10"/>
      <c r="BC66" s="10"/>
      <c r="BD66" s="10"/>
      <c r="BE66" s="10"/>
      <c r="BF66" s="10"/>
      <c r="BG66" s="10"/>
    </row>
    <row r="67" spans="2:59" hidden="1" x14ac:dyDescent="0.2">
      <c r="B67" s="2" t="s">
        <v>49</v>
      </c>
      <c r="C67" s="2" t="s">
        <v>16</v>
      </c>
      <c r="D67" s="2" t="s">
        <v>51</v>
      </c>
      <c r="E67" s="2">
        <v>220</v>
      </c>
      <c r="F67" s="2" t="s">
        <v>52</v>
      </c>
      <c r="G67" s="1" t="s">
        <v>66</v>
      </c>
      <c r="H67" s="20">
        <v>42736</v>
      </c>
      <c r="I67" s="20">
        <v>50040</v>
      </c>
      <c r="J67" s="1" t="str">
        <f t="shared" si="3"/>
        <v>Hualpen 220</v>
      </c>
      <c r="K67" s="10">
        <f t="shared" si="4"/>
        <v>0</v>
      </c>
      <c r="L67" s="10">
        <f t="shared" si="5"/>
        <v>50.320000000000007</v>
      </c>
      <c r="M67" s="9">
        <f t="shared" si="6"/>
        <v>0</v>
      </c>
      <c r="N67" s="9">
        <f t="shared" si="7"/>
        <v>6.0359815023081724</v>
      </c>
      <c r="O67" s="11">
        <f t="shared" si="8"/>
        <v>303.73058919614726</v>
      </c>
      <c r="P67" s="11">
        <f t="shared" si="9"/>
        <v>50.320000000000007</v>
      </c>
      <c r="S67" s="12">
        <f t="shared" si="10"/>
        <v>0</v>
      </c>
      <c r="T67" s="12">
        <f t="shared" si="11"/>
        <v>50.320000000000007</v>
      </c>
      <c r="U67" s="12">
        <v>0</v>
      </c>
      <c r="V67" s="12">
        <v>6.0359815023081724</v>
      </c>
      <c r="W67" s="12">
        <v>0</v>
      </c>
      <c r="X67" s="12">
        <v>303.73058919614726</v>
      </c>
      <c r="Y67" s="12">
        <v>9.6259345643958008E-2</v>
      </c>
      <c r="Z67" s="12">
        <f t="shared" si="12"/>
        <v>303.73058919614726</v>
      </c>
      <c r="AA67" s="12">
        <f t="shared" si="13"/>
        <v>50.320000000000007</v>
      </c>
      <c r="AD67" s="10">
        <v>5317.5688</v>
      </c>
      <c r="AE67" s="10">
        <v>50.32</v>
      </c>
      <c r="AF67" s="21">
        <f t="shared" si="20"/>
        <v>0</v>
      </c>
      <c r="AG67" s="21">
        <f t="shared" si="21"/>
        <v>6.0359815023081724</v>
      </c>
      <c r="AH67" s="21">
        <f t="shared" si="22"/>
        <v>0</v>
      </c>
      <c r="AI67" s="21">
        <f t="shared" si="23"/>
        <v>303.73058919614726</v>
      </c>
      <c r="AJ67" s="21"/>
      <c r="AK67" s="22">
        <f t="shared" si="24"/>
        <v>303.73058919614726</v>
      </c>
      <c r="AL67" s="12">
        <f t="shared" si="15"/>
        <v>50.320000000000007</v>
      </c>
      <c r="AO67" s="10">
        <f t="shared" si="25"/>
        <v>-5317.5688</v>
      </c>
      <c r="AP67" s="10">
        <f t="shared" si="26"/>
        <v>0</v>
      </c>
      <c r="AQ67" s="10">
        <f t="shared" si="27"/>
        <v>0</v>
      </c>
      <c r="AR67" s="10">
        <f t="shared" si="28"/>
        <v>0</v>
      </c>
      <c r="AS67" s="10">
        <f t="shared" si="29"/>
        <v>0</v>
      </c>
      <c r="AT67" s="10">
        <f t="shared" si="30"/>
        <v>0</v>
      </c>
      <c r="AU67" s="10">
        <f t="shared" si="31"/>
        <v>0</v>
      </c>
      <c r="AV67" s="10">
        <f t="shared" si="32"/>
        <v>0</v>
      </c>
      <c r="AY67" s="10"/>
      <c r="AZ67" s="10"/>
      <c r="BA67" s="10"/>
      <c r="BB67" s="10"/>
      <c r="BC67" s="10"/>
      <c r="BD67" s="10"/>
      <c r="BE67" s="10"/>
      <c r="BF67" s="10"/>
      <c r="BG67" s="10"/>
    </row>
    <row r="68" spans="2:59" hidden="1" x14ac:dyDescent="0.2">
      <c r="B68" s="2" t="s">
        <v>49</v>
      </c>
      <c r="C68" s="2" t="s">
        <v>16</v>
      </c>
      <c r="D68" s="2" t="s">
        <v>46</v>
      </c>
      <c r="E68" s="2">
        <v>220</v>
      </c>
      <c r="F68" s="2" t="s">
        <v>52</v>
      </c>
      <c r="G68" s="1" t="s">
        <v>66</v>
      </c>
      <c r="H68" s="20">
        <v>42736</v>
      </c>
      <c r="I68" s="20">
        <v>50040</v>
      </c>
      <c r="J68" s="1" t="str">
        <f t="shared" si="3"/>
        <v>Lagunillas 220</v>
      </c>
      <c r="K68" s="10">
        <f t="shared" si="4"/>
        <v>0</v>
      </c>
      <c r="L68" s="10">
        <f t="shared" si="5"/>
        <v>50.063000000000009</v>
      </c>
      <c r="M68" s="9">
        <f t="shared" si="6"/>
        <v>0</v>
      </c>
      <c r="N68" s="9">
        <f t="shared" si="7"/>
        <v>162.80436100466642</v>
      </c>
      <c r="O68" s="11">
        <f t="shared" si="8"/>
        <v>8150.474724976616</v>
      </c>
      <c r="P68" s="11">
        <f t="shared" si="9"/>
        <v>50.063000000000009</v>
      </c>
      <c r="S68" s="12">
        <f t="shared" si="10"/>
        <v>0</v>
      </c>
      <c r="T68" s="12">
        <f t="shared" si="11"/>
        <v>50.063000000000009</v>
      </c>
      <c r="U68" s="12">
        <v>0</v>
      </c>
      <c r="V68" s="12">
        <v>162.80436100466642</v>
      </c>
      <c r="W68" s="12">
        <v>0</v>
      </c>
      <c r="X68" s="12">
        <v>8150.474724976616</v>
      </c>
      <c r="Y68" s="12">
        <v>3.3557940936386994</v>
      </c>
      <c r="Z68" s="12">
        <f t="shared" si="12"/>
        <v>8150.474724976616</v>
      </c>
      <c r="AA68" s="12">
        <f t="shared" si="13"/>
        <v>50.063000000000009</v>
      </c>
      <c r="AD68" s="10">
        <v>5344.6117999999997</v>
      </c>
      <c r="AE68" s="10">
        <v>50.063000000000002</v>
      </c>
      <c r="AF68" s="21">
        <f t="shared" si="20"/>
        <v>0</v>
      </c>
      <c r="AG68" s="21">
        <f t="shared" si="21"/>
        <v>162.80436100466642</v>
      </c>
      <c r="AH68" s="21">
        <f t="shared" si="22"/>
        <v>0</v>
      </c>
      <c r="AI68" s="21">
        <f t="shared" si="23"/>
        <v>8150.4747249766151</v>
      </c>
      <c r="AJ68" s="21"/>
      <c r="AK68" s="22">
        <f t="shared" si="24"/>
        <v>8150.4747249766151</v>
      </c>
      <c r="AL68" s="12">
        <f t="shared" si="15"/>
        <v>50.063000000000002</v>
      </c>
      <c r="AO68" s="10">
        <f t="shared" si="25"/>
        <v>-5344.6117999999997</v>
      </c>
      <c r="AP68" s="10">
        <f t="shared" si="26"/>
        <v>0</v>
      </c>
      <c r="AQ68" s="10">
        <f t="shared" si="27"/>
        <v>0</v>
      </c>
      <c r="AR68" s="10">
        <f t="shared" si="28"/>
        <v>0</v>
      </c>
      <c r="AS68" s="10">
        <f t="shared" si="29"/>
        <v>0</v>
      </c>
      <c r="AT68" s="10">
        <f t="shared" si="30"/>
        <v>0</v>
      </c>
      <c r="AU68" s="10">
        <f t="shared" si="31"/>
        <v>0</v>
      </c>
      <c r="AV68" s="10">
        <f t="shared" si="32"/>
        <v>0</v>
      </c>
      <c r="AY68" s="10"/>
      <c r="AZ68" s="10"/>
      <c r="BA68" s="10"/>
      <c r="BB68" s="10"/>
      <c r="BC68" s="10"/>
      <c r="BD68" s="10"/>
      <c r="BE68" s="10"/>
      <c r="BF68" s="10"/>
      <c r="BG68" s="10"/>
    </row>
    <row r="69" spans="2:59" hidden="1" x14ac:dyDescent="0.2">
      <c r="B69" s="2" t="s">
        <v>49</v>
      </c>
      <c r="C69" s="2" t="s">
        <v>16</v>
      </c>
      <c r="D69" s="2" t="s">
        <v>9</v>
      </c>
      <c r="E69" s="2">
        <v>220</v>
      </c>
      <c r="F69" s="2" t="s">
        <v>52</v>
      </c>
      <c r="G69" s="1" t="s">
        <v>67</v>
      </c>
      <c r="H69" s="20">
        <v>42736</v>
      </c>
      <c r="I69" s="20">
        <v>50040</v>
      </c>
      <c r="J69" s="1" t="str">
        <f t="shared" si="3"/>
        <v>Charrua 220</v>
      </c>
      <c r="K69" s="10">
        <f t="shared" si="4"/>
        <v>0</v>
      </c>
      <c r="L69" s="10">
        <f t="shared" si="5"/>
        <v>50.875999999999998</v>
      </c>
      <c r="M69" s="9">
        <f t="shared" si="6"/>
        <v>0</v>
      </c>
      <c r="N69" s="9">
        <f t="shared" si="7"/>
        <v>636.96314272138966</v>
      </c>
      <c r="O69" s="11">
        <f t="shared" si="8"/>
        <v>32406.136849093418</v>
      </c>
      <c r="P69" s="11">
        <f t="shared" si="9"/>
        <v>50.875999999999998</v>
      </c>
      <c r="S69" s="12">
        <f t="shared" si="10"/>
        <v>0</v>
      </c>
      <c r="T69" s="12">
        <f t="shared" si="11"/>
        <v>50.875999999999998</v>
      </c>
      <c r="U69" s="12">
        <v>0</v>
      </c>
      <c r="V69" s="12">
        <v>636.96314272138966</v>
      </c>
      <c r="W69" s="12">
        <v>0</v>
      </c>
      <c r="X69" s="12">
        <v>32406.136849093418</v>
      </c>
      <c r="Y69" s="12">
        <v>46.278274476901736</v>
      </c>
      <c r="Z69" s="12">
        <f t="shared" si="12"/>
        <v>32406.136849093418</v>
      </c>
      <c r="AA69" s="12">
        <f t="shared" si="13"/>
        <v>50.875999999999998</v>
      </c>
      <c r="AD69" s="10">
        <v>5282.6574000000001</v>
      </c>
      <c r="AE69" s="10">
        <v>50.875999999999998</v>
      </c>
      <c r="AF69" s="21">
        <f t="shared" si="20"/>
        <v>0</v>
      </c>
      <c r="AG69" s="21">
        <f t="shared" si="21"/>
        <v>636.96314272138966</v>
      </c>
      <c r="AH69" s="21">
        <f t="shared" si="22"/>
        <v>0</v>
      </c>
      <c r="AI69" s="21">
        <f t="shared" si="23"/>
        <v>32406.136849093418</v>
      </c>
      <c r="AJ69" s="21"/>
      <c r="AK69" s="22">
        <f t="shared" si="24"/>
        <v>32406.136849093418</v>
      </c>
      <c r="AL69" s="12">
        <f t="shared" si="15"/>
        <v>50.875999999999998</v>
      </c>
      <c r="AO69" s="10">
        <f t="shared" si="25"/>
        <v>-5282.6574000000001</v>
      </c>
      <c r="AP69" s="10">
        <f t="shared" si="26"/>
        <v>0</v>
      </c>
      <c r="AQ69" s="10">
        <f t="shared" si="27"/>
        <v>0</v>
      </c>
      <c r="AR69" s="10">
        <f t="shared" si="28"/>
        <v>0</v>
      </c>
      <c r="AS69" s="10">
        <f t="shared" si="29"/>
        <v>0</v>
      </c>
      <c r="AT69" s="10">
        <f t="shared" si="30"/>
        <v>0</v>
      </c>
      <c r="AU69" s="10">
        <f t="shared" si="31"/>
        <v>0</v>
      </c>
      <c r="AV69" s="10">
        <f t="shared" si="32"/>
        <v>0</v>
      </c>
      <c r="AY69" s="10"/>
      <c r="AZ69" s="10"/>
      <c r="BA69" s="10"/>
      <c r="BB69" s="10"/>
      <c r="BC69" s="10"/>
      <c r="BD69" s="10"/>
      <c r="BE69" s="10"/>
      <c r="BF69" s="10"/>
      <c r="BG69" s="10"/>
    </row>
    <row r="70" spans="2:59" hidden="1" x14ac:dyDescent="0.2">
      <c r="B70" s="2" t="s">
        <v>49</v>
      </c>
      <c r="C70" s="2" t="s">
        <v>16</v>
      </c>
      <c r="D70" s="2" t="s">
        <v>10</v>
      </c>
      <c r="E70" s="2">
        <v>220</v>
      </c>
      <c r="F70" s="2" t="s">
        <v>52</v>
      </c>
      <c r="G70" s="1" t="s">
        <v>67</v>
      </c>
      <c r="H70" s="20">
        <v>42736</v>
      </c>
      <c r="I70" s="20">
        <v>50040</v>
      </c>
      <c r="J70" s="1" t="str">
        <f t="shared" si="3"/>
        <v>Temuco 220</v>
      </c>
      <c r="K70" s="10">
        <f t="shared" si="4"/>
        <v>0</v>
      </c>
      <c r="L70" s="10">
        <f t="shared" si="5"/>
        <v>52.248999999999995</v>
      </c>
      <c r="M70" s="9">
        <f t="shared" si="6"/>
        <v>0</v>
      </c>
      <c r="N70" s="9">
        <f t="shared" si="7"/>
        <v>415.11349506695063</v>
      </c>
      <c r="O70" s="11">
        <f t="shared" si="8"/>
        <v>21689.265003753102</v>
      </c>
      <c r="P70" s="11">
        <f t="shared" si="9"/>
        <v>52.248999999999995</v>
      </c>
      <c r="S70" s="12">
        <f t="shared" si="10"/>
        <v>0</v>
      </c>
      <c r="T70" s="12">
        <f t="shared" si="11"/>
        <v>52.248999999999995</v>
      </c>
      <c r="U70" s="12">
        <v>0</v>
      </c>
      <c r="V70" s="12">
        <v>415.11349506695063</v>
      </c>
      <c r="W70" s="12">
        <v>0</v>
      </c>
      <c r="X70" s="12">
        <v>21689.265003753102</v>
      </c>
      <c r="Y70" s="12">
        <v>9.1096279503216646</v>
      </c>
      <c r="Z70" s="12">
        <f t="shared" si="12"/>
        <v>21689.265003753102</v>
      </c>
      <c r="AA70" s="12">
        <f t="shared" si="13"/>
        <v>52.248999999999995</v>
      </c>
      <c r="AD70" s="10">
        <v>5410.5334999999995</v>
      </c>
      <c r="AE70" s="10">
        <v>52.249000000000002</v>
      </c>
      <c r="AF70" s="21">
        <f t="shared" si="20"/>
        <v>0</v>
      </c>
      <c r="AG70" s="21">
        <f t="shared" si="21"/>
        <v>415.11349506695063</v>
      </c>
      <c r="AH70" s="21">
        <f t="shared" si="22"/>
        <v>0</v>
      </c>
      <c r="AI70" s="21">
        <f t="shared" si="23"/>
        <v>21689.265003753106</v>
      </c>
      <c r="AJ70" s="21"/>
      <c r="AK70" s="22">
        <f t="shared" si="24"/>
        <v>21689.265003753106</v>
      </c>
      <c r="AL70" s="12">
        <f t="shared" si="15"/>
        <v>52.249000000000002</v>
      </c>
      <c r="AO70" s="10">
        <f t="shared" si="25"/>
        <v>-5410.5334999999995</v>
      </c>
      <c r="AP70" s="10">
        <f t="shared" si="26"/>
        <v>0</v>
      </c>
      <c r="AQ70" s="10">
        <f t="shared" si="27"/>
        <v>0</v>
      </c>
      <c r="AR70" s="10">
        <f t="shared" si="28"/>
        <v>0</v>
      </c>
      <c r="AS70" s="10">
        <f t="shared" si="29"/>
        <v>0</v>
      </c>
      <c r="AT70" s="10">
        <f t="shared" si="30"/>
        <v>0</v>
      </c>
      <c r="AU70" s="10">
        <f t="shared" si="31"/>
        <v>0</v>
      </c>
      <c r="AV70" s="10">
        <f t="shared" si="32"/>
        <v>0</v>
      </c>
      <c r="AY70" s="10"/>
      <c r="AZ70" s="10"/>
      <c r="BA70" s="10"/>
      <c r="BB70" s="10"/>
      <c r="BC70" s="10"/>
      <c r="BD70" s="10"/>
      <c r="BE70" s="10"/>
      <c r="BF70" s="10"/>
      <c r="BG70" s="10"/>
    </row>
    <row r="71" spans="2:59" hidden="1" x14ac:dyDescent="0.2">
      <c r="B71" s="2" t="s">
        <v>49</v>
      </c>
      <c r="C71" s="2" t="s">
        <v>16</v>
      </c>
      <c r="D71" s="2" t="s">
        <v>51</v>
      </c>
      <c r="E71" s="2">
        <v>220</v>
      </c>
      <c r="F71" s="2" t="s">
        <v>52</v>
      </c>
      <c r="G71" s="1" t="s">
        <v>67</v>
      </c>
      <c r="H71" s="20">
        <v>42736</v>
      </c>
      <c r="I71" s="20">
        <v>50040</v>
      </c>
      <c r="J71" s="1" t="str">
        <f t="shared" si="3"/>
        <v>Hualpen 220</v>
      </c>
      <c r="K71" s="10">
        <f t="shared" si="4"/>
        <v>0</v>
      </c>
      <c r="L71" s="10">
        <f t="shared" si="5"/>
        <v>50.32</v>
      </c>
      <c r="M71" s="9">
        <f t="shared" si="6"/>
        <v>0</v>
      </c>
      <c r="N71" s="9">
        <f t="shared" si="7"/>
        <v>7.7762886445316965</v>
      </c>
      <c r="O71" s="11">
        <f t="shared" si="8"/>
        <v>391.30284459283496</v>
      </c>
      <c r="P71" s="11">
        <f t="shared" si="9"/>
        <v>50.32</v>
      </c>
      <c r="S71" s="12">
        <f t="shared" si="10"/>
        <v>0</v>
      </c>
      <c r="T71" s="12">
        <f t="shared" si="11"/>
        <v>50.32</v>
      </c>
      <c r="U71" s="12">
        <v>0</v>
      </c>
      <c r="V71" s="12">
        <v>7.7762886445316965</v>
      </c>
      <c r="W71" s="12">
        <v>0</v>
      </c>
      <c r="X71" s="12">
        <v>391.30284459283496</v>
      </c>
      <c r="Y71" s="12">
        <v>0.12401304678864883</v>
      </c>
      <c r="Z71" s="12">
        <f t="shared" si="12"/>
        <v>391.30284459283496</v>
      </c>
      <c r="AA71" s="12">
        <f t="shared" si="13"/>
        <v>50.32</v>
      </c>
      <c r="AD71" s="10">
        <v>5317.5688</v>
      </c>
      <c r="AE71" s="10">
        <v>50.32</v>
      </c>
      <c r="AF71" s="21">
        <f t="shared" si="20"/>
        <v>0</v>
      </c>
      <c r="AG71" s="21">
        <f t="shared" si="21"/>
        <v>7.7762886445316965</v>
      </c>
      <c r="AH71" s="21">
        <f t="shared" si="22"/>
        <v>0</v>
      </c>
      <c r="AI71" s="21">
        <f t="shared" si="23"/>
        <v>391.30284459283496</v>
      </c>
      <c r="AJ71" s="21"/>
      <c r="AK71" s="22">
        <f t="shared" si="24"/>
        <v>391.30284459283496</v>
      </c>
      <c r="AL71" s="12">
        <f t="shared" si="15"/>
        <v>50.32</v>
      </c>
      <c r="AO71" s="10">
        <f t="shared" si="25"/>
        <v>-5317.5688</v>
      </c>
      <c r="AP71" s="10">
        <f t="shared" si="26"/>
        <v>0</v>
      </c>
      <c r="AQ71" s="10">
        <f t="shared" si="27"/>
        <v>0</v>
      </c>
      <c r="AR71" s="10">
        <f t="shared" si="28"/>
        <v>0</v>
      </c>
      <c r="AS71" s="10">
        <f t="shared" si="29"/>
        <v>0</v>
      </c>
      <c r="AT71" s="10">
        <f t="shared" si="30"/>
        <v>0</v>
      </c>
      <c r="AU71" s="10">
        <f t="shared" si="31"/>
        <v>0</v>
      </c>
      <c r="AV71" s="10">
        <f t="shared" si="32"/>
        <v>0</v>
      </c>
      <c r="AY71" s="10"/>
      <c r="AZ71" s="10"/>
      <c r="BA71" s="10"/>
      <c r="BB71" s="10"/>
      <c r="BC71" s="10"/>
      <c r="BD71" s="10"/>
      <c r="BE71" s="10"/>
      <c r="BF71" s="10"/>
      <c r="BG71" s="10"/>
    </row>
    <row r="72" spans="2:59" hidden="1" x14ac:dyDescent="0.2">
      <c r="B72" s="2" t="s">
        <v>49</v>
      </c>
      <c r="C72" s="2" t="s">
        <v>16</v>
      </c>
      <c r="D72" s="2" t="s">
        <v>46</v>
      </c>
      <c r="E72" s="2">
        <v>220</v>
      </c>
      <c r="F72" s="2" t="s">
        <v>52</v>
      </c>
      <c r="G72" s="1" t="s">
        <v>67</v>
      </c>
      <c r="H72" s="20">
        <v>42736</v>
      </c>
      <c r="I72" s="20">
        <v>50040</v>
      </c>
      <c r="J72" s="1" t="str">
        <f t="shared" si="3"/>
        <v>Lagunillas 220</v>
      </c>
      <c r="K72" s="10">
        <f t="shared" si="4"/>
        <v>0</v>
      </c>
      <c r="L72" s="10">
        <f t="shared" si="5"/>
        <v>50.063000000000009</v>
      </c>
      <c r="M72" s="9">
        <f t="shared" si="6"/>
        <v>0</v>
      </c>
      <c r="N72" s="9">
        <f t="shared" si="7"/>
        <v>216.44565867317721</v>
      </c>
      <c r="O72" s="11">
        <f t="shared" si="8"/>
        <v>10835.919010155272</v>
      </c>
      <c r="P72" s="11">
        <f t="shared" si="9"/>
        <v>50.063000000000009</v>
      </c>
      <c r="S72" s="12">
        <f t="shared" si="10"/>
        <v>0</v>
      </c>
      <c r="T72" s="12">
        <f t="shared" si="11"/>
        <v>50.063000000000009</v>
      </c>
      <c r="U72" s="12">
        <v>0</v>
      </c>
      <c r="V72" s="12">
        <v>216.44565867317721</v>
      </c>
      <c r="W72" s="12">
        <v>0</v>
      </c>
      <c r="X72" s="12">
        <v>10835.919010155272</v>
      </c>
      <c r="Y72" s="12">
        <v>4.4614717842132432</v>
      </c>
      <c r="Z72" s="12">
        <f t="shared" si="12"/>
        <v>10835.919010155272</v>
      </c>
      <c r="AA72" s="12">
        <f t="shared" si="13"/>
        <v>50.063000000000009</v>
      </c>
      <c r="AD72" s="10">
        <v>5344.6117999999997</v>
      </c>
      <c r="AE72" s="10">
        <v>50.063000000000002</v>
      </c>
      <c r="AF72" s="21">
        <f t="shared" si="20"/>
        <v>0</v>
      </c>
      <c r="AG72" s="21">
        <f t="shared" si="21"/>
        <v>216.44565867317721</v>
      </c>
      <c r="AH72" s="21">
        <f t="shared" si="22"/>
        <v>0</v>
      </c>
      <c r="AI72" s="21">
        <f t="shared" si="23"/>
        <v>10835.91901015527</v>
      </c>
      <c r="AJ72" s="21"/>
      <c r="AK72" s="22">
        <f t="shared" si="24"/>
        <v>10835.91901015527</v>
      </c>
      <c r="AL72" s="12">
        <f t="shared" si="15"/>
        <v>50.063000000000002</v>
      </c>
      <c r="AO72" s="10">
        <f t="shared" si="25"/>
        <v>-5344.6117999999997</v>
      </c>
      <c r="AP72" s="10">
        <f t="shared" si="26"/>
        <v>0</v>
      </c>
      <c r="AQ72" s="10">
        <f t="shared" si="27"/>
        <v>0</v>
      </c>
      <c r="AR72" s="10">
        <f t="shared" si="28"/>
        <v>0</v>
      </c>
      <c r="AS72" s="10">
        <f t="shared" si="29"/>
        <v>0</v>
      </c>
      <c r="AT72" s="10">
        <f t="shared" si="30"/>
        <v>0</v>
      </c>
      <c r="AU72" s="10">
        <f t="shared" si="31"/>
        <v>0</v>
      </c>
      <c r="AV72" s="10">
        <f t="shared" si="32"/>
        <v>0</v>
      </c>
      <c r="AY72" s="10"/>
      <c r="AZ72" s="10"/>
      <c r="BA72" s="10"/>
      <c r="BB72" s="10"/>
      <c r="BC72" s="10"/>
      <c r="BD72" s="10"/>
      <c r="BE72" s="10"/>
      <c r="BF72" s="10"/>
      <c r="BG72" s="10"/>
    </row>
    <row r="73" spans="2:59" hidden="1" x14ac:dyDescent="0.2">
      <c r="B73" s="2" t="s">
        <v>49</v>
      </c>
      <c r="C73" s="2" t="s">
        <v>16</v>
      </c>
      <c r="D73" s="2" t="s">
        <v>9</v>
      </c>
      <c r="E73" s="2">
        <v>220</v>
      </c>
      <c r="F73" s="2" t="s">
        <v>52</v>
      </c>
      <c r="G73" s="1" t="s">
        <v>68</v>
      </c>
      <c r="H73" s="20">
        <v>42736</v>
      </c>
      <c r="I73" s="20">
        <v>50040</v>
      </c>
      <c r="J73" s="1" t="str">
        <f t="shared" si="3"/>
        <v>Charrua 220</v>
      </c>
      <c r="K73" s="10">
        <f t="shared" si="4"/>
        <v>5282.65</v>
      </c>
      <c r="L73" s="10">
        <f t="shared" si="5"/>
        <v>50.875999999999998</v>
      </c>
      <c r="M73" s="9">
        <f t="shared" si="6"/>
        <v>2.3756453156239634</v>
      </c>
      <c r="N73" s="9">
        <f t="shared" si="7"/>
        <v>356.65481840855728</v>
      </c>
      <c r="O73" s="11">
        <f t="shared" si="8"/>
        <v>30694.87326793469</v>
      </c>
      <c r="P73" s="11">
        <f t="shared" si="9"/>
        <v>86.063251310887722</v>
      </c>
      <c r="S73" s="12">
        <f t="shared" si="10"/>
        <v>5282.65</v>
      </c>
      <c r="T73" s="12">
        <f t="shared" si="11"/>
        <v>50.875999999999998</v>
      </c>
      <c r="U73" s="12">
        <v>2.3756453156239634</v>
      </c>
      <c r="V73" s="12">
        <v>356.65481840855728</v>
      </c>
      <c r="W73" s="12">
        <v>12549.70272658093</v>
      </c>
      <c r="X73" s="12">
        <v>18145.17054135376</v>
      </c>
      <c r="Y73" s="12">
        <v>25.91259756302772</v>
      </c>
      <c r="Z73" s="12">
        <f t="shared" si="12"/>
        <v>30694.87326793469</v>
      </c>
      <c r="AA73" s="12">
        <f t="shared" ref="AA73:AA127" si="71">+IF(V73=0,0,Z73/V73)</f>
        <v>86.063251310887722</v>
      </c>
      <c r="AD73" s="10">
        <v>5282.6574000000001</v>
      </c>
      <c r="AE73" s="10">
        <v>50.875999999999998</v>
      </c>
      <c r="AF73" s="21">
        <f t="shared" si="20"/>
        <v>2.3756453156239634</v>
      </c>
      <c r="AG73" s="21">
        <f t="shared" si="21"/>
        <v>356.65481840855728</v>
      </c>
      <c r="AH73" s="21">
        <f t="shared" si="22"/>
        <v>12549.720306356267</v>
      </c>
      <c r="AI73" s="21">
        <f t="shared" si="23"/>
        <v>18145.17054135376</v>
      </c>
      <c r="AJ73" s="21"/>
      <c r="AK73" s="22">
        <f t="shared" si="24"/>
        <v>30694.890847710027</v>
      </c>
      <c r="AL73" s="12">
        <f t="shared" ref="AL73:AL127" si="72">+IF(AG73=0,0,AK73/AG73)</f>
        <v>86.063300601614856</v>
      </c>
      <c r="AO73" s="10">
        <f t="shared" si="25"/>
        <v>-7.4000000004161848E-3</v>
      </c>
      <c r="AP73" s="10">
        <f t="shared" si="26"/>
        <v>0</v>
      </c>
      <c r="AQ73" s="10">
        <f t="shared" si="27"/>
        <v>0</v>
      </c>
      <c r="AR73" s="10">
        <f t="shared" si="28"/>
        <v>0</v>
      </c>
      <c r="AS73" s="10">
        <f t="shared" si="29"/>
        <v>1.7579775336344028E-2</v>
      </c>
      <c r="AT73" s="10">
        <f t="shared" si="30"/>
        <v>0</v>
      </c>
      <c r="AU73" s="10">
        <f t="shared" si="31"/>
        <v>1.7579775336344028E-2</v>
      </c>
      <c r="AV73" s="10">
        <f t="shared" si="32"/>
        <v>-4.9290727133666223E-5</v>
      </c>
      <c r="AY73" s="10"/>
      <c r="AZ73" s="10"/>
      <c r="BA73" s="10"/>
      <c r="BB73" s="10"/>
      <c r="BC73" s="10"/>
      <c r="BD73" s="10"/>
      <c r="BE73" s="10"/>
      <c r="BF73" s="10"/>
      <c r="BG73" s="10"/>
    </row>
    <row r="74" spans="2:59" hidden="1" x14ac:dyDescent="0.2">
      <c r="B74" s="2" t="s">
        <v>49</v>
      </c>
      <c r="C74" s="2" t="s">
        <v>16</v>
      </c>
      <c r="D74" s="2" t="s">
        <v>10</v>
      </c>
      <c r="E74" s="2">
        <v>220</v>
      </c>
      <c r="F74" s="2" t="s">
        <v>52</v>
      </c>
      <c r="G74" s="1" t="s">
        <v>68</v>
      </c>
      <c r="H74" s="20">
        <v>42736</v>
      </c>
      <c r="I74" s="20">
        <v>50040</v>
      </c>
      <c r="J74" s="1" t="str">
        <f t="shared" si="3"/>
        <v>Temuco 220</v>
      </c>
      <c r="K74" s="10">
        <f t="shared" si="4"/>
        <v>5410.51</v>
      </c>
      <c r="L74" s="10">
        <f t="shared" si="5"/>
        <v>52.249000000000002</v>
      </c>
      <c r="M74" s="9">
        <f t="shared" si="6"/>
        <v>1.8647120028668764</v>
      </c>
      <c r="N74" s="9">
        <f t="shared" si="7"/>
        <v>226.51996612112285</v>
      </c>
      <c r="O74" s="11">
        <f t="shared" si="8"/>
        <v>21924.484648493813</v>
      </c>
      <c r="P74" s="11">
        <f t="shared" si="9"/>
        <v>96.788309763257416</v>
      </c>
      <c r="S74" s="12">
        <f t="shared" si="10"/>
        <v>5410.51</v>
      </c>
      <c r="T74" s="12">
        <f t="shared" si="11"/>
        <v>52.249000000000002</v>
      </c>
      <c r="U74" s="12">
        <v>1.8647120028668764</v>
      </c>
      <c r="V74" s="12">
        <v>226.51996612112285</v>
      </c>
      <c r="W74" s="12">
        <v>10089.042938631264</v>
      </c>
      <c r="X74" s="12">
        <v>11835.441709862549</v>
      </c>
      <c r="Y74" s="12">
        <v>4.970960084904223</v>
      </c>
      <c r="Z74" s="12">
        <f t="shared" si="12"/>
        <v>21924.484648493813</v>
      </c>
      <c r="AA74" s="12">
        <f t="shared" si="71"/>
        <v>96.788309763257416</v>
      </c>
      <c r="AD74" s="10">
        <v>5410.5334999999995</v>
      </c>
      <c r="AE74" s="10">
        <v>52.249000000000002</v>
      </c>
      <c r="AF74" s="21">
        <f t="shared" si="20"/>
        <v>1.8647120028668764</v>
      </c>
      <c r="AG74" s="21">
        <f t="shared" si="21"/>
        <v>226.51996612112285</v>
      </c>
      <c r="AH74" s="21">
        <f t="shared" si="22"/>
        <v>10089.08675936333</v>
      </c>
      <c r="AI74" s="21">
        <f t="shared" si="23"/>
        <v>11835.441709862549</v>
      </c>
      <c r="AJ74" s="21"/>
      <c r="AK74" s="22">
        <f t="shared" si="24"/>
        <v>21924.528469225879</v>
      </c>
      <c r="AL74" s="12">
        <f t="shared" si="72"/>
        <v>96.788503215220246</v>
      </c>
      <c r="AO74" s="10">
        <f t="shared" si="25"/>
        <v>-2.3499999999330612E-2</v>
      </c>
      <c r="AP74" s="10">
        <f t="shared" si="26"/>
        <v>0</v>
      </c>
      <c r="AQ74" s="10">
        <f t="shared" si="27"/>
        <v>0</v>
      </c>
      <c r="AR74" s="10">
        <f t="shared" si="28"/>
        <v>0</v>
      </c>
      <c r="AS74" s="10">
        <f t="shared" si="29"/>
        <v>4.3820732065796619E-2</v>
      </c>
      <c r="AT74" s="10">
        <f t="shared" si="30"/>
        <v>0</v>
      </c>
      <c r="AU74" s="10">
        <f t="shared" si="31"/>
        <v>4.3820732065796619E-2</v>
      </c>
      <c r="AV74" s="10">
        <f t="shared" si="32"/>
        <v>-1.9345196282927191E-4</v>
      </c>
      <c r="AY74" s="10"/>
      <c r="AZ74" s="10"/>
      <c r="BA74" s="10"/>
      <c r="BB74" s="10"/>
      <c r="BC74" s="10"/>
      <c r="BD74" s="10"/>
      <c r="BE74" s="10"/>
      <c r="BF74" s="10"/>
      <c r="BG74" s="10"/>
    </row>
    <row r="75" spans="2:59" hidden="1" x14ac:dyDescent="0.2">
      <c r="B75" s="2" t="s">
        <v>49</v>
      </c>
      <c r="C75" s="2" t="s">
        <v>16</v>
      </c>
      <c r="D75" s="2" t="s">
        <v>51</v>
      </c>
      <c r="E75" s="2">
        <v>220</v>
      </c>
      <c r="F75" s="2" t="s">
        <v>52</v>
      </c>
      <c r="G75" s="1" t="s">
        <v>68</v>
      </c>
      <c r="H75" s="20">
        <v>42736</v>
      </c>
      <c r="I75" s="20">
        <v>50040</v>
      </c>
      <c r="J75" s="1" t="str">
        <f t="shared" si="3"/>
        <v>Hualpen 220</v>
      </c>
      <c r="K75" s="10">
        <f t="shared" si="4"/>
        <v>5317.57</v>
      </c>
      <c r="L75" s="10">
        <f t="shared" si="5"/>
        <v>50.32</v>
      </c>
      <c r="M75" s="9">
        <f t="shared" si="6"/>
        <v>3.5770211584450075E-2</v>
      </c>
      <c r="N75" s="9">
        <f t="shared" si="7"/>
        <v>4.213519249805092</v>
      </c>
      <c r="O75" s="11">
        <f t="shared" si="8"/>
        <v>402.23489266531641</v>
      </c>
      <c r="P75" s="11">
        <f t="shared" si="9"/>
        <v>95.462929873625924</v>
      </c>
      <c r="S75" s="12">
        <f t="shared" si="10"/>
        <v>5317.57</v>
      </c>
      <c r="T75" s="12">
        <f t="shared" si="11"/>
        <v>50.32</v>
      </c>
      <c r="U75" s="12">
        <v>3.5770211584450075E-2</v>
      </c>
      <c r="V75" s="12">
        <v>4.213519249805092</v>
      </c>
      <c r="W75" s="12">
        <v>190.21060401512418</v>
      </c>
      <c r="X75" s="12">
        <v>212.02428865019223</v>
      </c>
      <c r="Y75" s="12">
        <v>6.7195468655654469E-2</v>
      </c>
      <c r="Z75" s="12">
        <f t="shared" si="12"/>
        <v>402.23489266531641</v>
      </c>
      <c r="AA75" s="12">
        <f t="shared" si="71"/>
        <v>95.462929873625924</v>
      </c>
      <c r="AD75" s="10">
        <v>5317.5688</v>
      </c>
      <c r="AE75" s="10">
        <v>50.32</v>
      </c>
      <c r="AF75" s="21">
        <f t="shared" si="20"/>
        <v>3.5770211584450075E-2</v>
      </c>
      <c r="AG75" s="21">
        <f t="shared" si="21"/>
        <v>4.213519249805092</v>
      </c>
      <c r="AH75" s="21">
        <f t="shared" si="22"/>
        <v>190.21056109087027</v>
      </c>
      <c r="AI75" s="21">
        <f t="shared" si="23"/>
        <v>212.02428865019223</v>
      </c>
      <c r="AJ75" s="21"/>
      <c r="AK75" s="22">
        <f t="shared" si="24"/>
        <v>402.23484974106248</v>
      </c>
      <c r="AL75" s="12">
        <f t="shared" si="72"/>
        <v>95.462919686356955</v>
      </c>
      <c r="AO75" s="10">
        <f t="shared" si="25"/>
        <v>1.1999999996987754E-3</v>
      </c>
      <c r="AP75" s="10">
        <f t="shared" si="26"/>
        <v>0</v>
      </c>
      <c r="AQ75" s="10">
        <f t="shared" si="27"/>
        <v>0</v>
      </c>
      <c r="AR75" s="10">
        <f t="shared" si="28"/>
        <v>0</v>
      </c>
      <c r="AS75" s="10">
        <f t="shared" si="29"/>
        <v>-4.2924253904175202E-5</v>
      </c>
      <c r="AT75" s="10">
        <f t="shared" si="30"/>
        <v>0</v>
      </c>
      <c r="AU75" s="10">
        <f t="shared" si="31"/>
        <v>-4.2924253932596912E-5</v>
      </c>
      <c r="AV75" s="10">
        <f t="shared" si="32"/>
        <v>1.0187268969730212E-5</v>
      </c>
      <c r="AY75" s="10"/>
      <c r="AZ75" s="10"/>
      <c r="BA75" s="10"/>
      <c r="BB75" s="10"/>
      <c r="BC75" s="10"/>
      <c r="BD75" s="10"/>
      <c r="BE75" s="10"/>
      <c r="BF75" s="10"/>
      <c r="BG75" s="10"/>
    </row>
    <row r="76" spans="2:59" hidden="1" x14ac:dyDescent="0.2">
      <c r="B76" s="2" t="s">
        <v>49</v>
      </c>
      <c r="C76" s="2" t="s">
        <v>16</v>
      </c>
      <c r="D76" s="2" t="s">
        <v>46</v>
      </c>
      <c r="E76" s="2">
        <v>220</v>
      </c>
      <c r="F76" s="2" t="s">
        <v>52</v>
      </c>
      <c r="G76" s="1" t="s">
        <v>68</v>
      </c>
      <c r="H76" s="20">
        <v>42736</v>
      </c>
      <c r="I76" s="20">
        <v>50040</v>
      </c>
      <c r="J76" s="1" t="str">
        <f t="shared" ref="J76:J127" si="73">+D76</f>
        <v>Lagunillas 220</v>
      </c>
      <c r="K76" s="10">
        <f t="shared" ref="K76:K98" si="74">+S76</f>
        <v>5344.6099999999988</v>
      </c>
      <c r="L76" s="10">
        <f t="shared" ref="L76:L98" si="75">+T76</f>
        <v>50.062999999999995</v>
      </c>
      <c r="M76" s="9">
        <f t="shared" ref="M76:M98" si="76">+U76</f>
        <v>1.185208458584381</v>
      </c>
      <c r="N76" s="9">
        <f t="shared" ref="N76:N84" si="77">+V76</f>
        <v>129.47121971475715</v>
      </c>
      <c r="O76" s="11">
        <f t="shared" ref="O76:O98" si="78">+Z76</f>
        <v>12816.194652414553</v>
      </c>
      <c r="P76" s="11">
        <f t="shared" ref="P76:P98" si="79">+AA76</f>
        <v>98.988753490160875</v>
      </c>
      <c r="S76" s="12">
        <f t="shared" ref="S76:S125" si="80">+IFERROR(W76/U76,0)</f>
        <v>5344.6099999999988</v>
      </c>
      <c r="T76" s="12">
        <f>+IFERROR(X76/V76,0)</f>
        <v>50.062999999999995</v>
      </c>
      <c r="U76" s="12">
        <v>1.185208458584381</v>
      </c>
      <c r="V76" s="12">
        <v>129.47121971475715</v>
      </c>
      <c r="W76" s="12">
        <v>6334.476979834667</v>
      </c>
      <c r="X76" s="12">
        <v>6481.7176725798872</v>
      </c>
      <c r="Y76" s="12">
        <v>2.668716929533153</v>
      </c>
      <c r="Z76" s="12">
        <f t="shared" ref="Z76:Z127" si="81">+S76*U76+T76*V76</f>
        <v>12816.194652414553</v>
      </c>
      <c r="AA76" s="12">
        <f t="shared" si="71"/>
        <v>98.988753490160875</v>
      </c>
      <c r="AD76" s="10">
        <v>5344.6117999999997</v>
      </c>
      <c r="AE76" s="10">
        <v>50.063000000000002</v>
      </c>
      <c r="AF76" s="21">
        <f t="shared" si="20"/>
        <v>1.185208458584381</v>
      </c>
      <c r="AG76" s="21">
        <f t="shared" si="21"/>
        <v>129.47121971475715</v>
      </c>
      <c r="AH76" s="21">
        <f t="shared" si="22"/>
        <v>6334.4791132098935</v>
      </c>
      <c r="AI76" s="21">
        <f t="shared" si="23"/>
        <v>6481.7176725798881</v>
      </c>
      <c r="AJ76" s="21"/>
      <c r="AK76" s="22">
        <f t="shared" si="24"/>
        <v>12816.196785789782</v>
      </c>
      <c r="AL76" s="12">
        <f t="shared" si="72"/>
        <v>98.988769967762877</v>
      </c>
      <c r="AO76" s="10">
        <f t="shared" si="25"/>
        <v>-1.8000000009124051E-3</v>
      </c>
      <c r="AP76" s="10">
        <f t="shared" si="26"/>
        <v>0</v>
      </c>
      <c r="AQ76" s="10">
        <f t="shared" si="27"/>
        <v>0</v>
      </c>
      <c r="AR76" s="10">
        <f t="shared" si="28"/>
        <v>0</v>
      </c>
      <c r="AS76" s="10">
        <f t="shared" si="29"/>
        <v>2.1333752265491057E-3</v>
      </c>
      <c r="AT76" s="10">
        <f t="shared" si="30"/>
        <v>0</v>
      </c>
      <c r="AU76" s="10">
        <f t="shared" si="31"/>
        <v>2.1333752283680951E-3</v>
      </c>
      <c r="AV76" s="10">
        <f t="shared" si="32"/>
        <v>-1.6477602002851199E-5</v>
      </c>
      <c r="AY76" s="10"/>
      <c r="AZ76" s="10"/>
      <c r="BA76" s="10"/>
      <c r="BB76" s="10"/>
      <c r="BC76" s="10"/>
      <c r="BD76" s="10"/>
      <c r="BE76" s="10"/>
      <c r="BF76" s="10"/>
      <c r="BG76" s="10"/>
    </row>
    <row r="77" spans="2:59" hidden="1" x14ac:dyDescent="0.2">
      <c r="B77" s="2" t="s">
        <v>49</v>
      </c>
      <c r="C77" s="2" t="s">
        <v>13</v>
      </c>
      <c r="D77" s="2" t="s">
        <v>9</v>
      </c>
      <c r="E77" s="2">
        <v>220</v>
      </c>
      <c r="F77" s="2" t="s">
        <v>52</v>
      </c>
      <c r="G77" s="1" t="s">
        <v>66</v>
      </c>
      <c r="H77" s="20">
        <v>42736</v>
      </c>
      <c r="I77" s="20">
        <v>50040</v>
      </c>
      <c r="J77" s="1" t="str">
        <f t="shared" si="73"/>
        <v>Charrua 220</v>
      </c>
      <c r="K77" s="10">
        <f t="shared" si="74"/>
        <v>0</v>
      </c>
      <c r="L77" s="10">
        <f t="shared" si="75"/>
        <v>50.875999999999998</v>
      </c>
      <c r="M77" s="9">
        <f t="shared" si="76"/>
        <v>0</v>
      </c>
      <c r="N77" s="9">
        <f t="shared" si="77"/>
        <v>138.92530499999998</v>
      </c>
      <c r="O77" s="11">
        <f t="shared" si="78"/>
        <v>7067.9638171799988</v>
      </c>
      <c r="P77" s="11">
        <f t="shared" si="79"/>
        <v>50.875999999999998</v>
      </c>
      <c r="S77" s="12">
        <f t="shared" si="80"/>
        <v>0</v>
      </c>
      <c r="T77" s="12">
        <v>50.875999999999998</v>
      </c>
      <c r="U77" s="12">
        <v>0</v>
      </c>
      <c r="V77" s="12">
        <v>138.92530499999998</v>
      </c>
      <c r="W77" s="12">
        <v>0</v>
      </c>
      <c r="X77" s="12">
        <f t="shared" ref="X77:X82" si="82">+T77*V77</f>
        <v>7067.9638171799988</v>
      </c>
      <c r="Y77" s="12">
        <v>0</v>
      </c>
      <c r="Z77" s="12">
        <f t="shared" si="81"/>
        <v>7067.9638171799988</v>
      </c>
      <c r="AA77" s="12">
        <f t="shared" si="71"/>
        <v>50.875999999999998</v>
      </c>
      <c r="AD77" s="10">
        <v>5282.6574000000001</v>
      </c>
      <c r="AE77" s="10">
        <v>50.875999999999998</v>
      </c>
      <c r="AF77" s="21">
        <f t="shared" si="20"/>
        <v>0</v>
      </c>
      <c r="AG77" s="21">
        <f t="shared" si="21"/>
        <v>138.92530499999998</v>
      </c>
      <c r="AH77" s="21">
        <f t="shared" si="22"/>
        <v>0</v>
      </c>
      <c r="AI77" s="21">
        <f t="shared" si="23"/>
        <v>7067.9638171799988</v>
      </c>
      <c r="AJ77" s="21"/>
      <c r="AK77" s="22">
        <f t="shared" si="24"/>
        <v>7067.9638171799988</v>
      </c>
      <c r="AL77" s="12">
        <f t="shared" si="72"/>
        <v>50.875999999999998</v>
      </c>
      <c r="AO77" s="10">
        <f t="shared" si="25"/>
        <v>-5282.6574000000001</v>
      </c>
      <c r="AP77" s="10">
        <f t="shared" si="26"/>
        <v>0</v>
      </c>
      <c r="AQ77" s="10">
        <f t="shared" si="27"/>
        <v>0</v>
      </c>
      <c r="AR77" s="10">
        <f t="shared" si="28"/>
        <v>0</v>
      </c>
      <c r="AS77" s="10">
        <f t="shared" si="29"/>
        <v>0</v>
      </c>
      <c r="AT77" s="10">
        <f t="shared" si="30"/>
        <v>0</v>
      </c>
      <c r="AU77" s="10">
        <f t="shared" si="31"/>
        <v>0</v>
      </c>
      <c r="AV77" s="10">
        <f t="shared" si="32"/>
        <v>0</v>
      </c>
      <c r="AY77" s="10"/>
      <c r="AZ77" s="10"/>
      <c r="BA77" s="10"/>
      <c r="BB77" s="21">
        <v>0.20324843999999576</v>
      </c>
      <c r="BC77" s="10"/>
      <c r="BD77" s="10">
        <f>+BB77*T77</f>
        <v>10.340467633439784</v>
      </c>
      <c r="BE77" s="10"/>
      <c r="BF77" s="10"/>
      <c r="BG77" s="10"/>
    </row>
    <row r="78" spans="2:59" hidden="1" x14ac:dyDescent="0.2">
      <c r="B78" s="2" t="s">
        <v>49</v>
      </c>
      <c r="C78" s="2" t="s">
        <v>13</v>
      </c>
      <c r="D78" s="2" t="s">
        <v>51</v>
      </c>
      <c r="E78" s="2">
        <v>220</v>
      </c>
      <c r="F78" s="2" t="s">
        <v>52</v>
      </c>
      <c r="G78" s="1" t="s">
        <v>66</v>
      </c>
      <c r="H78" s="20">
        <v>42736</v>
      </c>
      <c r="I78" s="20">
        <v>50040</v>
      </c>
      <c r="J78" s="1" t="str">
        <f t="shared" si="73"/>
        <v>Hualpen 220</v>
      </c>
      <c r="K78" s="10">
        <f t="shared" si="74"/>
        <v>0</v>
      </c>
      <c r="L78" s="10">
        <f t="shared" si="75"/>
        <v>50.32</v>
      </c>
      <c r="M78" s="9">
        <f t="shared" si="76"/>
        <v>0</v>
      </c>
      <c r="N78" s="9">
        <f t="shared" si="77"/>
        <v>1.3939325200000001</v>
      </c>
      <c r="O78" s="11">
        <f t="shared" si="78"/>
        <v>70.142684406400008</v>
      </c>
      <c r="P78" s="11">
        <f t="shared" si="79"/>
        <v>50.32</v>
      </c>
      <c r="S78" s="12">
        <f t="shared" si="80"/>
        <v>0</v>
      </c>
      <c r="T78" s="12">
        <v>50.32</v>
      </c>
      <c r="U78" s="12">
        <v>0</v>
      </c>
      <c r="V78" s="12">
        <v>1.3939325200000001</v>
      </c>
      <c r="W78" s="12">
        <v>0</v>
      </c>
      <c r="X78" s="12">
        <f t="shared" si="82"/>
        <v>70.142684406400008</v>
      </c>
      <c r="Y78" s="12">
        <v>0</v>
      </c>
      <c r="Z78" s="12">
        <f t="shared" si="81"/>
        <v>70.142684406400008</v>
      </c>
      <c r="AA78" s="12">
        <f t="shared" si="71"/>
        <v>50.32</v>
      </c>
      <c r="AD78" s="10">
        <v>5317.5688</v>
      </c>
      <c r="AE78" s="10">
        <v>50.32</v>
      </c>
      <c r="AF78" s="21">
        <f t="shared" si="20"/>
        <v>0</v>
      </c>
      <c r="AG78" s="21">
        <f t="shared" si="21"/>
        <v>1.3939325200000001</v>
      </c>
      <c r="AH78" s="21">
        <f t="shared" si="22"/>
        <v>0</v>
      </c>
      <c r="AI78" s="21">
        <f t="shared" si="23"/>
        <v>70.142684406400008</v>
      </c>
      <c r="AJ78" s="21"/>
      <c r="AK78" s="22">
        <f t="shared" si="24"/>
        <v>70.142684406400008</v>
      </c>
      <c r="AL78" s="12">
        <f t="shared" si="72"/>
        <v>50.32</v>
      </c>
      <c r="AO78" s="10">
        <f t="shared" si="25"/>
        <v>-5317.5688</v>
      </c>
      <c r="AP78" s="10">
        <f t="shared" si="26"/>
        <v>0</v>
      </c>
      <c r="AQ78" s="10">
        <f t="shared" si="27"/>
        <v>0</v>
      </c>
      <c r="AR78" s="10">
        <f t="shared" si="28"/>
        <v>0</v>
      </c>
      <c r="AS78" s="10">
        <f t="shared" si="29"/>
        <v>0</v>
      </c>
      <c r="AT78" s="10">
        <f t="shared" si="30"/>
        <v>0</v>
      </c>
      <c r="AU78" s="10">
        <f t="shared" si="31"/>
        <v>0</v>
      </c>
      <c r="AV78" s="10">
        <f t="shared" si="32"/>
        <v>0</v>
      </c>
      <c r="AY78" s="10"/>
      <c r="AZ78" s="10"/>
      <c r="BA78" s="10"/>
      <c r="BB78" s="23">
        <v>2.3003600000001826E-3</v>
      </c>
      <c r="BC78" s="10"/>
      <c r="BD78" s="10">
        <f t="shared" ref="BD78:BD82" si="83">+BB78*T78</f>
        <v>0.11575411520000919</v>
      </c>
      <c r="BE78" s="10"/>
      <c r="BF78" s="10"/>
      <c r="BG78" s="10"/>
    </row>
    <row r="79" spans="2:59" hidden="1" x14ac:dyDescent="0.2">
      <c r="B79" s="2" t="s">
        <v>49</v>
      </c>
      <c r="C79" s="2" t="s">
        <v>13</v>
      </c>
      <c r="D79" s="2" t="s">
        <v>9</v>
      </c>
      <c r="E79" s="2">
        <v>220</v>
      </c>
      <c r="F79" s="2" t="s">
        <v>52</v>
      </c>
      <c r="G79" s="1" t="s">
        <v>67</v>
      </c>
      <c r="H79" s="20">
        <v>42736</v>
      </c>
      <c r="I79" s="20">
        <v>50040</v>
      </c>
      <c r="J79" s="1" t="str">
        <f t="shared" si="73"/>
        <v>Charrua 220</v>
      </c>
      <c r="K79" s="10">
        <f t="shared" si="74"/>
        <v>0</v>
      </c>
      <c r="L79" s="10">
        <f t="shared" si="75"/>
        <v>50.875999999999998</v>
      </c>
      <c r="M79" s="9">
        <f t="shared" si="76"/>
        <v>0</v>
      </c>
      <c r="N79" s="9">
        <f t="shared" si="77"/>
        <v>450.88915612</v>
      </c>
      <c r="O79" s="11">
        <f t="shared" si="78"/>
        <v>22939.43670676112</v>
      </c>
      <c r="P79" s="11">
        <f t="shared" si="79"/>
        <v>50.875999999999998</v>
      </c>
      <c r="S79" s="12">
        <f t="shared" si="80"/>
        <v>0</v>
      </c>
      <c r="T79" s="12">
        <v>50.875999999999998</v>
      </c>
      <c r="U79" s="12">
        <v>0</v>
      </c>
      <c r="V79" s="12">
        <v>450.88915612</v>
      </c>
      <c r="W79" s="12">
        <v>0</v>
      </c>
      <c r="X79" s="12">
        <f t="shared" si="82"/>
        <v>22939.43670676112</v>
      </c>
      <c r="Y79" s="12">
        <v>0</v>
      </c>
      <c r="Z79" s="12">
        <f t="shared" si="81"/>
        <v>22939.43670676112</v>
      </c>
      <c r="AA79" s="12">
        <f t="shared" si="71"/>
        <v>50.875999999999998</v>
      </c>
      <c r="AD79" s="10">
        <v>5282.6574000000001</v>
      </c>
      <c r="AE79" s="10">
        <v>50.875999999999998</v>
      </c>
      <c r="AF79" s="21">
        <f t="shared" si="20"/>
        <v>0</v>
      </c>
      <c r="AG79" s="21">
        <f t="shared" si="21"/>
        <v>450.88915612</v>
      </c>
      <c r="AH79" s="21">
        <f t="shared" si="22"/>
        <v>0</v>
      </c>
      <c r="AI79" s="21">
        <f t="shared" si="23"/>
        <v>22939.43670676112</v>
      </c>
      <c r="AJ79" s="21"/>
      <c r="AK79" s="22">
        <f t="shared" si="24"/>
        <v>22939.43670676112</v>
      </c>
      <c r="AL79" s="12">
        <f t="shared" si="72"/>
        <v>50.875999999999998</v>
      </c>
      <c r="AO79" s="10">
        <f t="shared" si="25"/>
        <v>-5282.6574000000001</v>
      </c>
      <c r="AP79" s="10">
        <f t="shared" si="26"/>
        <v>0</v>
      </c>
      <c r="AQ79" s="10">
        <f t="shared" si="27"/>
        <v>0</v>
      </c>
      <c r="AR79" s="10">
        <f t="shared" si="28"/>
        <v>0</v>
      </c>
      <c r="AS79" s="10">
        <f t="shared" si="29"/>
        <v>0</v>
      </c>
      <c r="AT79" s="10">
        <f t="shared" si="30"/>
        <v>0</v>
      </c>
      <c r="AU79" s="10">
        <f t="shared" si="31"/>
        <v>0</v>
      </c>
      <c r="AV79" s="10">
        <f t="shared" si="32"/>
        <v>0</v>
      </c>
      <c r="AY79" s="10"/>
      <c r="AZ79" s="10"/>
      <c r="BA79" s="10"/>
      <c r="BB79" s="21">
        <v>0.28443148999998813</v>
      </c>
      <c r="BC79" s="10"/>
      <c r="BD79" s="10">
        <f t="shared" si="83"/>
        <v>14.470736485239396</v>
      </c>
      <c r="BE79" s="10"/>
      <c r="BF79" s="10"/>
      <c r="BG79" s="10"/>
    </row>
    <row r="80" spans="2:59" hidden="1" x14ac:dyDescent="0.2">
      <c r="B80" s="2" t="s">
        <v>49</v>
      </c>
      <c r="C80" s="2" t="s">
        <v>13</v>
      </c>
      <c r="D80" s="2" t="s">
        <v>51</v>
      </c>
      <c r="E80" s="2">
        <v>220</v>
      </c>
      <c r="F80" s="2" t="s">
        <v>52</v>
      </c>
      <c r="G80" s="1" t="s">
        <v>67</v>
      </c>
      <c r="H80" s="20">
        <v>42736</v>
      </c>
      <c r="I80" s="20">
        <v>50040</v>
      </c>
      <c r="J80" s="1" t="str">
        <f t="shared" si="73"/>
        <v>Hualpen 220</v>
      </c>
      <c r="K80" s="10">
        <f t="shared" si="74"/>
        <v>0</v>
      </c>
      <c r="L80" s="10">
        <f t="shared" si="75"/>
        <v>50.32</v>
      </c>
      <c r="M80" s="9">
        <f t="shared" si="76"/>
        <v>0</v>
      </c>
      <c r="N80" s="9">
        <f t="shared" si="77"/>
        <v>4.2553562400000002</v>
      </c>
      <c r="O80" s="11">
        <f t="shared" si="78"/>
        <v>214.12952599680003</v>
      </c>
      <c r="P80" s="11">
        <f t="shared" si="79"/>
        <v>50.32</v>
      </c>
      <c r="S80" s="12">
        <f t="shared" si="80"/>
        <v>0</v>
      </c>
      <c r="T80" s="12">
        <v>50.32</v>
      </c>
      <c r="U80" s="12">
        <v>0</v>
      </c>
      <c r="V80" s="12">
        <v>4.2553562400000002</v>
      </c>
      <c r="W80" s="12">
        <v>0</v>
      </c>
      <c r="X80" s="12">
        <f t="shared" si="82"/>
        <v>214.12952599680003</v>
      </c>
      <c r="Y80" s="12">
        <v>0</v>
      </c>
      <c r="Z80" s="12">
        <f t="shared" si="81"/>
        <v>214.12952599680003</v>
      </c>
      <c r="AA80" s="12">
        <f t="shared" si="71"/>
        <v>50.32</v>
      </c>
      <c r="AD80" s="10">
        <v>5317.5688</v>
      </c>
      <c r="AE80" s="10">
        <v>50.32</v>
      </c>
      <c r="AF80" s="21">
        <f t="shared" ref="AF80:AF127" si="84">+M80</f>
        <v>0</v>
      </c>
      <c r="AG80" s="21">
        <f t="shared" ref="AG80:AG127" si="85">+N80</f>
        <v>4.2553562400000002</v>
      </c>
      <c r="AH80" s="21">
        <f t="shared" ref="AH80:AH127" si="86">+AD80*AF80</f>
        <v>0</v>
      </c>
      <c r="AI80" s="21">
        <f t="shared" ref="AI80:AI127" si="87">+AE80*AG80</f>
        <v>214.12952599680003</v>
      </c>
      <c r="AJ80" s="21"/>
      <c r="AK80" s="22">
        <f t="shared" ref="AK80:AK127" si="88">+AD80*AF80+AE80*AG80</f>
        <v>214.12952599680003</v>
      </c>
      <c r="AL80" s="12">
        <f t="shared" si="72"/>
        <v>50.32</v>
      </c>
      <c r="AO80" s="10">
        <f t="shared" si="25"/>
        <v>-5317.5688</v>
      </c>
      <c r="AP80" s="10">
        <f t="shared" si="26"/>
        <v>0</v>
      </c>
      <c r="AQ80" s="10">
        <f t="shared" si="27"/>
        <v>0</v>
      </c>
      <c r="AR80" s="10">
        <f t="shared" si="28"/>
        <v>0</v>
      </c>
      <c r="AS80" s="10">
        <f t="shared" si="29"/>
        <v>0</v>
      </c>
      <c r="AT80" s="10">
        <f t="shared" si="30"/>
        <v>0</v>
      </c>
      <c r="AU80" s="10">
        <f t="shared" si="31"/>
        <v>0</v>
      </c>
      <c r="AV80" s="10">
        <f t="shared" si="32"/>
        <v>0</v>
      </c>
      <c r="AY80" s="10"/>
      <c r="AZ80" s="10"/>
      <c r="BA80" s="10"/>
      <c r="BB80" s="23">
        <v>3.016160000000127E-3</v>
      </c>
      <c r="BC80" s="10"/>
      <c r="BD80" s="10">
        <f t="shared" si="83"/>
        <v>0.15177317120000638</v>
      </c>
      <c r="BE80" s="10"/>
      <c r="BF80" s="10"/>
      <c r="BG80" s="10"/>
    </row>
    <row r="81" spans="2:59" hidden="1" x14ac:dyDescent="0.2">
      <c r="B81" s="2" t="s">
        <v>49</v>
      </c>
      <c r="C81" s="2" t="s">
        <v>13</v>
      </c>
      <c r="D81" s="2" t="s">
        <v>9</v>
      </c>
      <c r="E81" s="2">
        <v>220</v>
      </c>
      <c r="F81" s="2" t="s">
        <v>52</v>
      </c>
      <c r="G81" s="1" t="s">
        <v>68</v>
      </c>
      <c r="H81" s="20">
        <v>42736</v>
      </c>
      <c r="I81" s="20">
        <v>50040</v>
      </c>
      <c r="J81" s="1" t="str">
        <f t="shared" si="73"/>
        <v>Charrua 220</v>
      </c>
      <c r="K81" s="10">
        <f t="shared" si="74"/>
        <v>5282.6574000000001</v>
      </c>
      <c r="L81" s="10">
        <f t="shared" si="75"/>
        <v>50.875999999999998</v>
      </c>
      <c r="M81" s="9">
        <f t="shared" si="76"/>
        <v>0.43175773088799624</v>
      </c>
      <c r="N81" s="9">
        <f t="shared" si="77"/>
        <v>76.451718909999997</v>
      </c>
      <c r="O81" s="11">
        <f t="shared" si="78"/>
        <v>6170.3858233478413</v>
      </c>
      <c r="P81" s="11">
        <f t="shared" si="79"/>
        <v>80.709576073910171</v>
      </c>
      <c r="S81" s="24">
        <v>5282.6574000000001</v>
      </c>
      <c r="T81" s="12">
        <v>50.875999999999998</v>
      </c>
      <c r="U81" s="12">
        <v>0.43175773088799624</v>
      </c>
      <c r="V81" s="12">
        <v>76.451718909999997</v>
      </c>
      <c r="W81" s="12">
        <f>+S81*U81</f>
        <v>2280.8281720826817</v>
      </c>
      <c r="X81" s="12">
        <f t="shared" si="82"/>
        <v>3889.5576512651596</v>
      </c>
      <c r="Y81" s="12">
        <v>0</v>
      </c>
      <c r="Z81" s="12">
        <f t="shared" si="81"/>
        <v>6170.3858233478413</v>
      </c>
      <c r="AA81" s="12">
        <f t="shared" si="71"/>
        <v>80.709576073910171</v>
      </c>
      <c r="AD81" s="10">
        <v>5282.6574000000001</v>
      </c>
      <c r="AE81" s="10">
        <v>50.875999999999998</v>
      </c>
      <c r="AF81" s="21">
        <f t="shared" si="84"/>
        <v>0.43175773088799624</v>
      </c>
      <c r="AG81" s="21">
        <f t="shared" si="85"/>
        <v>76.451718909999997</v>
      </c>
      <c r="AH81" s="21">
        <f t="shared" si="86"/>
        <v>2280.8281720826817</v>
      </c>
      <c r="AI81" s="21">
        <f t="shared" si="87"/>
        <v>3889.5576512651596</v>
      </c>
      <c r="AJ81" s="21"/>
      <c r="AK81" s="22">
        <f t="shared" si="88"/>
        <v>6170.3858233478413</v>
      </c>
      <c r="AL81" s="12">
        <f t="shared" si="72"/>
        <v>80.709576073910171</v>
      </c>
      <c r="AO81" s="10">
        <f t="shared" ref="AO81:AO127" si="89">+K81-AD81</f>
        <v>0</v>
      </c>
      <c r="AP81" s="10">
        <f t="shared" ref="AP81:AP127" si="90">+L81-AE81</f>
        <v>0</v>
      </c>
      <c r="AQ81" s="10">
        <f t="shared" ref="AQ81:AQ127" si="91">+M81-AF81</f>
        <v>0</v>
      </c>
      <c r="AR81" s="10">
        <f t="shared" ref="AR81:AR127" si="92">+N81-AG81</f>
        <v>0</v>
      </c>
      <c r="AS81" s="10">
        <f t="shared" ref="AS81:AS127" si="93">-K81*M81+AD81*AF81</f>
        <v>0</v>
      </c>
      <c r="AT81" s="10">
        <f t="shared" ref="AT81:AT127" si="94">-L81*N81+AE81*AG81</f>
        <v>0</v>
      </c>
      <c r="AU81" s="10">
        <f t="shared" ref="AU81:AU127" si="95">-O81+AK81</f>
        <v>0</v>
      </c>
      <c r="AV81" s="10">
        <f t="shared" ref="AV81:AV127" si="96">+P81-AL81</f>
        <v>0</v>
      </c>
      <c r="AY81" s="10"/>
      <c r="AZ81" s="10"/>
      <c r="BA81" s="10">
        <v>6.3698149416360652E-4</v>
      </c>
      <c r="BB81" s="21">
        <v>0.15635000000000582</v>
      </c>
      <c r="BC81" s="10">
        <f>+BA81*S81</f>
        <v>3.3649550038064326</v>
      </c>
      <c r="BD81" s="10">
        <f t="shared" si="83"/>
        <v>7.954462600000296</v>
      </c>
      <c r="BE81" s="10"/>
      <c r="BF81" s="10"/>
      <c r="BG81" s="10"/>
    </row>
    <row r="82" spans="2:59" hidden="1" x14ac:dyDescent="0.2">
      <c r="B82" s="2" t="s">
        <v>49</v>
      </c>
      <c r="C82" s="2" t="s">
        <v>13</v>
      </c>
      <c r="D82" s="2" t="s">
        <v>51</v>
      </c>
      <c r="E82" s="2">
        <v>220</v>
      </c>
      <c r="F82" s="2" t="s">
        <v>52</v>
      </c>
      <c r="G82" s="1" t="s">
        <v>68</v>
      </c>
      <c r="H82" s="20">
        <v>42736</v>
      </c>
      <c r="I82" s="20">
        <v>50040</v>
      </c>
      <c r="J82" s="1" t="str">
        <f t="shared" si="73"/>
        <v>Hualpen 220</v>
      </c>
      <c r="K82" s="10">
        <f t="shared" si="74"/>
        <v>5317.5688</v>
      </c>
      <c r="L82" s="10">
        <f t="shared" si="75"/>
        <v>50.32</v>
      </c>
      <c r="M82" s="9">
        <f t="shared" si="76"/>
        <v>4.0389608549612419E-3</v>
      </c>
      <c r="N82" s="9">
        <f t="shared" si="77"/>
        <v>0.71518232999999998</v>
      </c>
      <c r="O82" s="11">
        <f t="shared" si="78"/>
        <v>57.465427072363227</v>
      </c>
      <c r="P82" s="11">
        <f t="shared" si="79"/>
        <v>80.350736674888523</v>
      </c>
      <c r="S82" s="24">
        <v>5317.5688</v>
      </c>
      <c r="T82" s="12">
        <v>50.32</v>
      </c>
      <c r="U82" s="12">
        <v>4.0389608549612419E-3</v>
      </c>
      <c r="V82" s="12">
        <v>0.71518232999999998</v>
      </c>
      <c r="W82" s="12">
        <f>+S82*U82</f>
        <v>21.477452226763226</v>
      </c>
      <c r="X82" s="12">
        <f t="shared" si="82"/>
        <v>35.9879748456</v>
      </c>
      <c r="Y82" s="12">
        <v>0</v>
      </c>
      <c r="Z82" s="12">
        <f t="shared" si="81"/>
        <v>57.465427072363227</v>
      </c>
      <c r="AA82" s="12">
        <f t="shared" si="71"/>
        <v>80.350736674888523</v>
      </c>
      <c r="AD82" s="10">
        <v>5317.5688</v>
      </c>
      <c r="AE82" s="10">
        <v>50.32</v>
      </c>
      <c r="AF82" s="21">
        <f t="shared" si="84"/>
        <v>4.0389608549612419E-3</v>
      </c>
      <c r="AG82" s="21">
        <f t="shared" si="85"/>
        <v>0.71518232999999998</v>
      </c>
      <c r="AH82" s="21">
        <f t="shared" si="86"/>
        <v>21.477452226763226</v>
      </c>
      <c r="AI82" s="21">
        <f t="shared" si="87"/>
        <v>35.9879748456</v>
      </c>
      <c r="AJ82" s="21"/>
      <c r="AK82" s="22">
        <f t="shared" si="88"/>
        <v>57.465427072363227</v>
      </c>
      <c r="AL82" s="12">
        <f t="shared" si="72"/>
        <v>80.350736674888523</v>
      </c>
      <c r="AO82" s="10">
        <f t="shared" si="89"/>
        <v>0</v>
      </c>
      <c r="AP82" s="10">
        <f t="shared" si="90"/>
        <v>0</v>
      </c>
      <c r="AQ82" s="10">
        <f t="shared" si="91"/>
        <v>0</v>
      </c>
      <c r="AR82" s="10">
        <f t="shared" si="92"/>
        <v>0</v>
      </c>
      <c r="AS82" s="10">
        <f t="shared" si="93"/>
        <v>0</v>
      </c>
      <c r="AT82" s="10">
        <f t="shared" si="94"/>
        <v>0</v>
      </c>
      <c r="AU82" s="10">
        <f t="shared" si="95"/>
        <v>0</v>
      </c>
      <c r="AV82" s="10">
        <f t="shared" si="96"/>
        <v>0</v>
      </c>
      <c r="AY82" s="10"/>
      <c r="AZ82" s="10"/>
      <c r="BA82" s="10"/>
      <c r="BB82" s="21">
        <v>1.6587900000001809E-3</v>
      </c>
      <c r="BC82" s="10"/>
      <c r="BD82" s="10">
        <f t="shared" si="83"/>
        <v>8.3470312800009105E-2</v>
      </c>
      <c r="BE82" s="10"/>
      <c r="BF82" s="10"/>
      <c r="BG82" s="10"/>
    </row>
    <row r="83" spans="2:59" hidden="1" x14ac:dyDescent="0.2">
      <c r="B83" s="2" t="s">
        <v>49</v>
      </c>
      <c r="C83" s="26" t="s">
        <v>64</v>
      </c>
      <c r="D83" s="2" t="s">
        <v>8</v>
      </c>
      <c r="E83" s="2">
        <v>220</v>
      </c>
      <c r="F83" s="2" t="s">
        <v>52</v>
      </c>
      <c r="G83" s="1" t="s">
        <v>66</v>
      </c>
      <c r="H83" s="20">
        <v>42736</v>
      </c>
      <c r="I83" s="20">
        <v>50040</v>
      </c>
      <c r="J83" s="1" t="str">
        <f t="shared" si="73"/>
        <v>Ancoa 220</v>
      </c>
      <c r="K83" s="10">
        <f t="shared" si="74"/>
        <v>0</v>
      </c>
      <c r="L83" s="10">
        <f t="shared" si="75"/>
        <v>53.087999999999994</v>
      </c>
      <c r="M83" s="9">
        <f t="shared" si="76"/>
        <v>0</v>
      </c>
      <c r="N83" s="9">
        <f t="shared" si="77"/>
        <v>66.740343602354088</v>
      </c>
      <c r="O83" s="11">
        <f t="shared" si="78"/>
        <v>3543.1113611617734</v>
      </c>
      <c r="P83" s="11">
        <f t="shared" si="79"/>
        <v>53.087999999999994</v>
      </c>
      <c r="S83" s="12">
        <f t="shared" si="80"/>
        <v>0</v>
      </c>
      <c r="T83" s="12">
        <f t="shared" ref="T83:T100" si="97">+IFERROR(X83/V83,0)</f>
        <v>53.087999999999994</v>
      </c>
      <c r="U83" s="12">
        <v>0</v>
      </c>
      <c r="V83" s="12">
        <v>66.740343602354088</v>
      </c>
      <c r="W83" s="12">
        <v>0</v>
      </c>
      <c r="X83" s="12">
        <v>3543.1113611617734</v>
      </c>
      <c r="Y83" s="12">
        <v>0</v>
      </c>
      <c r="Z83" s="12">
        <f t="shared" si="81"/>
        <v>3543.1113611617734</v>
      </c>
      <c r="AA83" s="12">
        <f t="shared" si="71"/>
        <v>53.087999999999994</v>
      </c>
      <c r="AD83" s="10">
        <v>5478.6370999999999</v>
      </c>
      <c r="AE83" s="10">
        <v>53.088000000000001</v>
      </c>
      <c r="AF83" s="21">
        <f t="shared" si="84"/>
        <v>0</v>
      </c>
      <c r="AG83" s="21">
        <f t="shared" si="85"/>
        <v>66.740343602354088</v>
      </c>
      <c r="AH83" s="21">
        <f t="shared" si="86"/>
        <v>0</v>
      </c>
      <c r="AI83" s="21">
        <f t="shared" si="87"/>
        <v>3543.1113611617739</v>
      </c>
      <c r="AJ83" s="21"/>
      <c r="AK83" s="22">
        <f t="shared" si="88"/>
        <v>3543.1113611617739</v>
      </c>
      <c r="AL83" s="12">
        <f t="shared" si="72"/>
        <v>53.088000000000001</v>
      </c>
      <c r="AO83" s="10">
        <f t="shared" si="89"/>
        <v>-5478.6370999999999</v>
      </c>
      <c r="AP83" s="10">
        <f t="shared" si="90"/>
        <v>0</v>
      </c>
      <c r="AQ83" s="10">
        <f t="shared" si="91"/>
        <v>0</v>
      </c>
      <c r="AR83" s="10">
        <f t="shared" si="92"/>
        <v>0</v>
      </c>
      <c r="AS83" s="10">
        <f t="shared" si="93"/>
        <v>0</v>
      </c>
      <c r="AT83" s="10">
        <f t="shared" si="94"/>
        <v>0</v>
      </c>
      <c r="AU83" s="10">
        <f t="shared" si="95"/>
        <v>0</v>
      </c>
      <c r="AV83" s="10">
        <f t="shared" si="96"/>
        <v>0</v>
      </c>
      <c r="AY83" s="10"/>
      <c r="AZ83" s="10"/>
      <c r="BA83" s="10"/>
      <c r="BB83" s="10"/>
      <c r="BC83" s="10"/>
      <c r="BD83" s="10">
        <v>-68.997264980385083</v>
      </c>
      <c r="BE83" s="10"/>
      <c r="BF83" s="10"/>
      <c r="BG83" s="10"/>
    </row>
    <row r="84" spans="2:59" hidden="1" x14ac:dyDescent="0.2">
      <c r="B84" s="2" t="s">
        <v>49</v>
      </c>
      <c r="C84" s="26" t="s">
        <v>64</v>
      </c>
      <c r="D84" s="2" t="s">
        <v>9</v>
      </c>
      <c r="E84" s="2">
        <v>220</v>
      </c>
      <c r="F84" s="2" t="s">
        <v>52</v>
      </c>
      <c r="G84" s="1" t="s">
        <v>66</v>
      </c>
      <c r="H84" s="20">
        <v>42736</v>
      </c>
      <c r="I84" s="20">
        <v>50040</v>
      </c>
      <c r="J84" s="1" t="str">
        <f t="shared" si="73"/>
        <v>Charrua 220</v>
      </c>
      <c r="K84" s="10">
        <f t="shared" si="74"/>
        <v>0</v>
      </c>
      <c r="L84" s="10">
        <f t="shared" si="75"/>
        <v>50.875999999999983</v>
      </c>
      <c r="M84" s="9">
        <f t="shared" si="76"/>
        <v>0</v>
      </c>
      <c r="N84" s="9">
        <f t="shared" si="77"/>
        <v>51.517050077670476</v>
      </c>
      <c r="O84" s="11">
        <f t="shared" si="78"/>
        <v>2620.9814397515624</v>
      </c>
      <c r="P84" s="11">
        <f t="shared" si="79"/>
        <v>50.875999999999983</v>
      </c>
      <c r="S84" s="12">
        <f t="shared" si="80"/>
        <v>0</v>
      </c>
      <c r="T84" s="12">
        <f t="shared" si="97"/>
        <v>50.875999999999983</v>
      </c>
      <c r="U84" s="12">
        <v>0</v>
      </c>
      <c r="V84" s="12">
        <v>51.517050077670476</v>
      </c>
      <c r="W84" s="12">
        <v>0</v>
      </c>
      <c r="X84" s="12">
        <v>2620.9814397515624</v>
      </c>
      <c r="Y84" s="12">
        <v>0</v>
      </c>
      <c r="Z84" s="12">
        <f t="shared" si="81"/>
        <v>2620.9814397515624</v>
      </c>
      <c r="AA84" s="12">
        <f t="shared" si="71"/>
        <v>50.875999999999983</v>
      </c>
      <c r="AD84" s="10">
        <v>5282.6574000000001</v>
      </c>
      <c r="AE84" s="10">
        <v>50.875999999999998</v>
      </c>
      <c r="AF84" s="21">
        <f t="shared" si="84"/>
        <v>0</v>
      </c>
      <c r="AG84" s="21">
        <f t="shared" si="85"/>
        <v>51.517050077670476</v>
      </c>
      <c r="AH84" s="21">
        <f t="shared" si="86"/>
        <v>0</v>
      </c>
      <c r="AI84" s="21">
        <f t="shared" si="87"/>
        <v>2620.9814397515629</v>
      </c>
      <c r="AJ84" s="21"/>
      <c r="AK84" s="22">
        <f t="shared" si="88"/>
        <v>2620.9814397515629</v>
      </c>
      <c r="AL84" s="12">
        <f t="shared" si="72"/>
        <v>50.875999999999998</v>
      </c>
      <c r="AO84" s="10">
        <f t="shared" si="89"/>
        <v>-5282.6574000000001</v>
      </c>
      <c r="AP84" s="10">
        <f t="shared" si="90"/>
        <v>0</v>
      </c>
      <c r="AQ84" s="10">
        <f t="shared" si="91"/>
        <v>0</v>
      </c>
      <c r="AR84" s="10">
        <f t="shared" si="92"/>
        <v>0</v>
      </c>
      <c r="AS84" s="10">
        <f t="shared" si="93"/>
        <v>0</v>
      </c>
      <c r="AT84" s="10">
        <f t="shared" si="94"/>
        <v>0</v>
      </c>
      <c r="AU84" s="10">
        <f t="shared" si="95"/>
        <v>0</v>
      </c>
      <c r="AV84" s="10">
        <f t="shared" si="96"/>
        <v>0</v>
      </c>
      <c r="AY84" s="10"/>
      <c r="AZ84" s="10"/>
      <c r="BA84" s="10"/>
      <c r="BB84" s="10"/>
      <c r="BC84" s="10"/>
      <c r="BD84" s="10"/>
      <c r="BE84" s="10"/>
      <c r="BF84" s="10"/>
      <c r="BG84" s="10"/>
    </row>
    <row r="85" spans="2:59" hidden="1" x14ac:dyDescent="0.2">
      <c r="B85" s="2" t="s">
        <v>49</v>
      </c>
      <c r="C85" s="26" t="s">
        <v>64</v>
      </c>
      <c r="D85" s="2" t="s">
        <v>42</v>
      </c>
      <c r="E85" s="2">
        <v>220</v>
      </c>
      <c r="F85" s="2" t="s">
        <v>52</v>
      </c>
      <c r="G85" s="1" t="s">
        <v>66</v>
      </c>
      <c r="H85" s="20">
        <v>42736</v>
      </c>
      <c r="I85" s="20">
        <v>50040</v>
      </c>
      <c r="J85" s="1" t="str">
        <f t="shared" si="73"/>
        <v>Itahue 220</v>
      </c>
      <c r="K85" s="10">
        <f t="shared" si="74"/>
        <v>0</v>
      </c>
      <c r="L85" s="10">
        <f t="shared" si="75"/>
        <v>53.531999999999989</v>
      </c>
      <c r="M85" s="9">
        <f t="shared" si="76"/>
        <v>0</v>
      </c>
      <c r="N85" s="9">
        <f t="shared" ref="N85:N98" si="98">+V85</f>
        <v>24.94712275047587</v>
      </c>
      <c r="O85" s="11">
        <f t="shared" si="78"/>
        <v>1335.4693750784741</v>
      </c>
      <c r="P85" s="11">
        <f t="shared" si="79"/>
        <v>53.531999999999989</v>
      </c>
      <c r="S85" s="12">
        <f t="shared" si="80"/>
        <v>0</v>
      </c>
      <c r="T85" s="12">
        <f t="shared" si="97"/>
        <v>53.531999999999989</v>
      </c>
      <c r="U85" s="12">
        <v>0</v>
      </c>
      <c r="V85" s="12">
        <v>24.94712275047587</v>
      </c>
      <c r="W85" s="12">
        <v>0</v>
      </c>
      <c r="X85" s="12">
        <v>1335.4693750784741</v>
      </c>
      <c r="Y85" s="12">
        <v>8.2394276383415399E-2</v>
      </c>
      <c r="Z85" s="12">
        <f t="shared" si="81"/>
        <v>1335.4693750784741</v>
      </c>
      <c r="AA85" s="12">
        <f t="shared" si="71"/>
        <v>53.531999999999989</v>
      </c>
      <c r="AD85" s="10">
        <v>5581.7182000000003</v>
      </c>
      <c r="AE85" s="10">
        <v>53.531999999999996</v>
      </c>
      <c r="AF85" s="21">
        <f t="shared" si="84"/>
        <v>0</v>
      </c>
      <c r="AG85" s="21">
        <f t="shared" si="85"/>
        <v>24.94712275047587</v>
      </c>
      <c r="AH85" s="21">
        <f t="shared" si="86"/>
        <v>0</v>
      </c>
      <c r="AI85" s="21">
        <f t="shared" si="87"/>
        <v>1335.4693750784743</v>
      </c>
      <c r="AJ85" s="21"/>
      <c r="AK85" s="22">
        <f t="shared" si="88"/>
        <v>1335.4693750784743</v>
      </c>
      <c r="AL85" s="12">
        <f t="shared" si="72"/>
        <v>53.532000000000004</v>
      </c>
      <c r="AO85" s="10">
        <f t="shared" si="89"/>
        <v>-5581.7182000000003</v>
      </c>
      <c r="AP85" s="10">
        <f t="shared" si="90"/>
        <v>0</v>
      </c>
      <c r="AQ85" s="10">
        <f t="shared" si="91"/>
        <v>0</v>
      </c>
      <c r="AR85" s="10">
        <f t="shared" si="92"/>
        <v>0</v>
      </c>
      <c r="AS85" s="10">
        <f t="shared" si="93"/>
        <v>0</v>
      </c>
      <c r="AT85" s="10">
        <f t="shared" si="94"/>
        <v>0</v>
      </c>
      <c r="AU85" s="10">
        <f t="shared" si="95"/>
        <v>0</v>
      </c>
      <c r="AV85" s="10">
        <f t="shared" si="96"/>
        <v>0</v>
      </c>
      <c r="AY85" s="10"/>
      <c r="AZ85" s="10"/>
      <c r="BA85" s="10"/>
      <c r="BB85" s="10"/>
      <c r="BC85" s="10"/>
      <c r="BD85" s="10"/>
      <c r="BE85" s="10"/>
      <c r="BF85" s="10"/>
      <c r="BG85" s="10"/>
    </row>
    <row r="86" spans="2:59" hidden="1" x14ac:dyDescent="0.2">
      <c r="B86" s="2" t="s">
        <v>49</v>
      </c>
      <c r="C86" s="26" t="s">
        <v>64</v>
      </c>
      <c r="D86" s="2" t="s">
        <v>8</v>
      </c>
      <c r="E86" s="2">
        <v>220</v>
      </c>
      <c r="F86" s="2" t="s">
        <v>52</v>
      </c>
      <c r="G86" s="1" t="s">
        <v>67</v>
      </c>
      <c r="H86" s="20">
        <v>42736</v>
      </c>
      <c r="I86" s="20">
        <v>50040</v>
      </c>
      <c r="J86" s="1" t="str">
        <f t="shared" si="73"/>
        <v>Ancoa 220</v>
      </c>
      <c r="K86" s="10">
        <f t="shared" si="74"/>
        <v>0</v>
      </c>
      <c r="L86" s="10">
        <f t="shared" si="75"/>
        <v>53.088000000000001</v>
      </c>
      <c r="M86" s="9">
        <f t="shared" si="76"/>
        <v>0</v>
      </c>
      <c r="N86" s="9">
        <f t="shared" si="98"/>
        <v>107.7611873098645</v>
      </c>
      <c r="O86" s="11">
        <f t="shared" si="78"/>
        <v>5720.8259119060867</v>
      </c>
      <c r="P86" s="11">
        <f t="shared" si="79"/>
        <v>53.088000000000001</v>
      </c>
      <c r="S86" s="12">
        <f t="shared" si="80"/>
        <v>0</v>
      </c>
      <c r="T86" s="12">
        <f t="shared" si="97"/>
        <v>53.088000000000001</v>
      </c>
      <c r="U86" s="12">
        <v>0</v>
      </c>
      <c r="V86" s="12">
        <v>107.7611873098645</v>
      </c>
      <c r="W86" s="12">
        <v>0</v>
      </c>
      <c r="X86" s="12">
        <v>5720.8259119060867</v>
      </c>
      <c r="Y86" s="12">
        <v>0</v>
      </c>
      <c r="Z86" s="12">
        <f t="shared" si="81"/>
        <v>5720.8259119060867</v>
      </c>
      <c r="AA86" s="12">
        <f t="shared" si="71"/>
        <v>53.088000000000001</v>
      </c>
      <c r="AD86" s="10">
        <v>5478.6370999999999</v>
      </c>
      <c r="AE86" s="10">
        <v>53.088000000000001</v>
      </c>
      <c r="AF86" s="21">
        <f t="shared" si="84"/>
        <v>0</v>
      </c>
      <c r="AG86" s="21">
        <f t="shared" si="85"/>
        <v>107.7611873098645</v>
      </c>
      <c r="AH86" s="21">
        <f t="shared" si="86"/>
        <v>0</v>
      </c>
      <c r="AI86" s="21">
        <f t="shared" si="87"/>
        <v>5720.8259119060867</v>
      </c>
      <c r="AJ86" s="21"/>
      <c r="AK86" s="22">
        <f t="shared" si="88"/>
        <v>5720.8259119060867</v>
      </c>
      <c r="AL86" s="12">
        <f t="shared" si="72"/>
        <v>53.088000000000001</v>
      </c>
      <c r="AO86" s="10">
        <f t="shared" si="89"/>
        <v>-5478.6370999999999</v>
      </c>
      <c r="AP86" s="10">
        <f t="shared" si="90"/>
        <v>0</v>
      </c>
      <c r="AQ86" s="10">
        <f t="shared" si="91"/>
        <v>0</v>
      </c>
      <c r="AR86" s="10">
        <f t="shared" si="92"/>
        <v>0</v>
      </c>
      <c r="AS86" s="10">
        <f t="shared" si="93"/>
        <v>0</v>
      </c>
      <c r="AT86" s="10">
        <f t="shared" si="94"/>
        <v>0</v>
      </c>
      <c r="AU86" s="10">
        <f t="shared" si="95"/>
        <v>0</v>
      </c>
      <c r="AV86" s="10">
        <f t="shared" si="96"/>
        <v>0</v>
      </c>
      <c r="AY86" s="10"/>
      <c r="AZ86" s="10"/>
      <c r="BA86" s="10"/>
      <c r="BB86" s="10"/>
      <c r="BC86" s="10"/>
      <c r="BD86" s="10"/>
      <c r="BE86" s="10"/>
      <c r="BF86" s="10"/>
      <c r="BG86" s="10"/>
    </row>
    <row r="87" spans="2:59" hidden="1" x14ac:dyDescent="0.2">
      <c r="B87" s="2" t="s">
        <v>49</v>
      </c>
      <c r="C87" s="26" t="s">
        <v>64</v>
      </c>
      <c r="D87" s="2" t="s">
        <v>9</v>
      </c>
      <c r="E87" s="2">
        <v>220</v>
      </c>
      <c r="F87" s="2" t="s">
        <v>52</v>
      </c>
      <c r="G87" s="1" t="s">
        <v>67</v>
      </c>
      <c r="H87" s="20">
        <v>42736</v>
      </c>
      <c r="I87" s="20">
        <v>50040</v>
      </c>
      <c r="J87" s="1" t="str">
        <f t="shared" si="73"/>
        <v>Charrua 220</v>
      </c>
      <c r="K87" s="10">
        <f t="shared" si="74"/>
        <v>0</v>
      </c>
      <c r="L87" s="10">
        <f t="shared" si="75"/>
        <v>50.876000000000005</v>
      </c>
      <c r="M87" s="9">
        <f t="shared" si="76"/>
        <v>0</v>
      </c>
      <c r="N87" s="9">
        <f t="shared" si="98"/>
        <v>85.158489497729747</v>
      </c>
      <c r="O87" s="11">
        <f t="shared" si="78"/>
        <v>4332.5233116864993</v>
      </c>
      <c r="P87" s="11">
        <f t="shared" si="79"/>
        <v>50.876000000000005</v>
      </c>
      <c r="S87" s="12">
        <f t="shared" si="80"/>
        <v>0</v>
      </c>
      <c r="T87" s="12">
        <f t="shared" si="97"/>
        <v>50.876000000000005</v>
      </c>
      <c r="U87" s="12">
        <v>0</v>
      </c>
      <c r="V87" s="12">
        <v>85.158489497729747</v>
      </c>
      <c r="W87" s="12">
        <v>0</v>
      </c>
      <c r="X87" s="12">
        <v>4332.5233116864993</v>
      </c>
      <c r="Y87" s="12">
        <v>0</v>
      </c>
      <c r="Z87" s="12">
        <f t="shared" si="81"/>
        <v>4332.5233116864993</v>
      </c>
      <c r="AA87" s="12">
        <f t="shared" si="71"/>
        <v>50.876000000000005</v>
      </c>
      <c r="AD87" s="10">
        <v>5282.6574000000001</v>
      </c>
      <c r="AE87" s="10">
        <v>50.875999999999998</v>
      </c>
      <c r="AF87" s="21">
        <f t="shared" si="84"/>
        <v>0</v>
      </c>
      <c r="AG87" s="21">
        <f t="shared" si="85"/>
        <v>85.158489497729747</v>
      </c>
      <c r="AH87" s="21">
        <f t="shared" si="86"/>
        <v>0</v>
      </c>
      <c r="AI87" s="21">
        <f t="shared" si="87"/>
        <v>4332.5233116864983</v>
      </c>
      <c r="AJ87" s="21"/>
      <c r="AK87" s="22">
        <f t="shared" si="88"/>
        <v>4332.5233116864983</v>
      </c>
      <c r="AL87" s="12">
        <f t="shared" si="72"/>
        <v>50.875999999999998</v>
      </c>
      <c r="AO87" s="10">
        <f t="shared" si="89"/>
        <v>-5282.6574000000001</v>
      </c>
      <c r="AP87" s="10">
        <f t="shared" si="90"/>
        <v>0</v>
      </c>
      <c r="AQ87" s="10">
        <f t="shared" si="91"/>
        <v>0</v>
      </c>
      <c r="AR87" s="10">
        <f t="shared" si="92"/>
        <v>0</v>
      </c>
      <c r="AS87" s="10">
        <f t="shared" si="93"/>
        <v>0</v>
      </c>
      <c r="AT87" s="10">
        <f t="shared" si="94"/>
        <v>0</v>
      </c>
      <c r="AU87" s="10">
        <f t="shared" si="95"/>
        <v>0</v>
      </c>
      <c r="AV87" s="10">
        <f t="shared" si="96"/>
        <v>0</v>
      </c>
      <c r="AY87" s="10"/>
      <c r="AZ87" s="10"/>
      <c r="BA87" s="10"/>
      <c r="BB87" s="10"/>
      <c r="BC87" s="10"/>
      <c r="BD87" s="10"/>
      <c r="BE87" s="10"/>
      <c r="BF87" s="10"/>
      <c r="BG87" s="10"/>
    </row>
    <row r="88" spans="2:59" hidden="1" x14ac:dyDescent="0.2">
      <c r="B88" s="2" t="s">
        <v>49</v>
      </c>
      <c r="C88" s="26" t="s">
        <v>64</v>
      </c>
      <c r="D88" s="2" t="s">
        <v>42</v>
      </c>
      <c r="E88" s="2">
        <v>220</v>
      </c>
      <c r="F88" s="2" t="s">
        <v>52</v>
      </c>
      <c r="G88" s="1" t="s">
        <v>67</v>
      </c>
      <c r="H88" s="20">
        <v>42736</v>
      </c>
      <c r="I88" s="20">
        <v>50040</v>
      </c>
      <c r="J88" s="1" t="str">
        <f t="shared" si="73"/>
        <v>Itahue 220</v>
      </c>
      <c r="K88" s="10">
        <f t="shared" si="74"/>
        <v>0</v>
      </c>
      <c r="L88" s="10">
        <f t="shared" si="75"/>
        <v>53.531999999999989</v>
      </c>
      <c r="M88" s="9">
        <f t="shared" si="76"/>
        <v>0</v>
      </c>
      <c r="N88" s="9">
        <f t="shared" si="98"/>
        <v>39.296003870493848</v>
      </c>
      <c r="O88" s="11">
        <f t="shared" si="78"/>
        <v>2103.5936791952763</v>
      </c>
      <c r="P88" s="11">
        <f t="shared" si="79"/>
        <v>53.531999999999989</v>
      </c>
      <c r="S88" s="12">
        <f t="shared" si="80"/>
        <v>0</v>
      </c>
      <c r="T88" s="12">
        <f t="shared" si="97"/>
        <v>53.531999999999989</v>
      </c>
      <c r="U88" s="12">
        <v>0</v>
      </c>
      <c r="V88" s="12">
        <v>39.296003870493848</v>
      </c>
      <c r="W88" s="12">
        <v>0</v>
      </c>
      <c r="X88" s="12">
        <v>2103.5936791952763</v>
      </c>
      <c r="Y88" s="12">
        <v>0.12250384679568796</v>
      </c>
      <c r="Z88" s="12">
        <f t="shared" si="81"/>
        <v>2103.5936791952763</v>
      </c>
      <c r="AA88" s="12">
        <f t="shared" si="71"/>
        <v>53.531999999999989</v>
      </c>
      <c r="AD88" s="10">
        <v>5581.7182000000003</v>
      </c>
      <c r="AE88" s="10">
        <v>53.531999999999996</v>
      </c>
      <c r="AF88" s="21">
        <f t="shared" si="84"/>
        <v>0</v>
      </c>
      <c r="AG88" s="21">
        <f t="shared" si="85"/>
        <v>39.296003870493848</v>
      </c>
      <c r="AH88" s="21">
        <f t="shared" si="86"/>
        <v>0</v>
      </c>
      <c r="AI88" s="21">
        <f t="shared" si="87"/>
        <v>2103.5936791952768</v>
      </c>
      <c r="AJ88" s="21"/>
      <c r="AK88" s="22">
        <f t="shared" si="88"/>
        <v>2103.5936791952768</v>
      </c>
      <c r="AL88" s="12">
        <f t="shared" si="72"/>
        <v>53.532000000000004</v>
      </c>
      <c r="AO88" s="10">
        <f t="shared" si="89"/>
        <v>-5581.7182000000003</v>
      </c>
      <c r="AP88" s="10">
        <f t="shared" si="90"/>
        <v>0</v>
      </c>
      <c r="AQ88" s="10">
        <f t="shared" si="91"/>
        <v>0</v>
      </c>
      <c r="AR88" s="10">
        <f t="shared" si="92"/>
        <v>0</v>
      </c>
      <c r="AS88" s="10">
        <f t="shared" si="93"/>
        <v>0</v>
      </c>
      <c r="AT88" s="10">
        <f t="shared" si="94"/>
        <v>0</v>
      </c>
      <c r="AU88" s="10">
        <f t="shared" si="95"/>
        <v>0</v>
      </c>
      <c r="AV88" s="10">
        <f t="shared" si="96"/>
        <v>0</v>
      </c>
      <c r="AY88" s="10"/>
      <c r="AZ88" s="10"/>
      <c r="BA88" s="10"/>
      <c r="BB88" s="10"/>
      <c r="BC88" s="10"/>
      <c r="BD88" s="10"/>
      <c r="BE88" s="10"/>
      <c r="BF88" s="10"/>
      <c r="BG88" s="10"/>
    </row>
    <row r="89" spans="2:59" hidden="1" x14ac:dyDescent="0.2">
      <c r="B89" s="2" t="s">
        <v>49</v>
      </c>
      <c r="C89" s="26" t="s">
        <v>64</v>
      </c>
      <c r="D89" s="2" t="s">
        <v>8</v>
      </c>
      <c r="E89" s="2">
        <v>220</v>
      </c>
      <c r="F89" s="2" t="s">
        <v>52</v>
      </c>
      <c r="G89" s="1" t="s">
        <v>68</v>
      </c>
      <c r="H89" s="20">
        <v>42736</v>
      </c>
      <c r="I89" s="20">
        <v>50040</v>
      </c>
      <c r="J89" s="1" t="str">
        <f t="shared" si="73"/>
        <v>Ancoa 220</v>
      </c>
      <c r="K89" s="10">
        <f t="shared" si="74"/>
        <v>5478.6599999999989</v>
      </c>
      <c r="L89" s="10">
        <f t="shared" si="75"/>
        <v>53.088000000000001</v>
      </c>
      <c r="M89" s="9">
        <f t="shared" si="76"/>
        <v>6.4527492496452482E-2</v>
      </c>
      <c r="N89" s="9">
        <f t="shared" si="98"/>
        <v>50.86583924387719</v>
      </c>
      <c r="O89" s="11">
        <f t="shared" si="78"/>
        <v>3053.8898658195667</v>
      </c>
      <c r="P89" s="11">
        <f t="shared" si="79"/>
        <v>60.038129935842328</v>
      </c>
      <c r="S89" s="12">
        <f t="shared" si="80"/>
        <v>5478.6599999999989</v>
      </c>
      <c r="T89" s="12">
        <f t="shared" si="97"/>
        <v>53.088000000000001</v>
      </c>
      <c r="U89" s="12">
        <v>6.4527492496452482E-2</v>
      </c>
      <c r="V89" s="12">
        <v>50.86583924387719</v>
      </c>
      <c r="W89" s="12">
        <v>353.52419204061431</v>
      </c>
      <c r="X89" s="12">
        <v>2700.3656737789524</v>
      </c>
      <c r="Y89" s="12">
        <v>0</v>
      </c>
      <c r="Z89" s="12">
        <f t="shared" si="81"/>
        <v>3053.8898658195667</v>
      </c>
      <c r="AA89" s="12">
        <f t="shared" si="71"/>
        <v>60.038129935842328</v>
      </c>
      <c r="AD89" s="10">
        <v>5478.6370999999999</v>
      </c>
      <c r="AE89" s="10">
        <v>53.088000000000001</v>
      </c>
      <c r="AF89" s="21">
        <f t="shared" si="84"/>
        <v>6.4527492496452482E-2</v>
      </c>
      <c r="AG89" s="21">
        <f t="shared" si="85"/>
        <v>50.86583924387719</v>
      </c>
      <c r="AH89" s="21">
        <f t="shared" si="86"/>
        <v>353.52271436103621</v>
      </c>
      <c r="AI89" s="21">
        <f t="shared" si="87"/>
        <v>2700.3656737789524</v>
      </c>
      <c r="AJ89" s="21"/>
      <c r="AK89" s="22">
        <f t="shared" si="88"/>
        <v>3053.8883881399888</v>
      </c>
      <c r="AL89" s="12">
        <f t="shared" si="72"/>
        <v>60.038100885312545</v>
      </c>
      <c r="AO89" s="10">
        <f t="shared" si="89"/>
        <v>2.2899999999026477E-2</v>
      </c>
      <c r="AP89" s="10">
        <f t="shared" si="90"/>
        <v>0</v>
      </c>
      <c r="AQ89" s="10">
        <f t="shared" si="91"/>
        <v>0</v>
      </c>
      <c r="AR89" s="10">
        <f t="shared" si="92"/>
        <v>0</v>
      </c>
      <c r="AS89" s="10">
        <f t="shared" si="93"/>
        <v>-1.4776795781017427E-3</v>
      </c>
      <c r="AT89" s="10">
        <f t="shared" si="94"/>
        <v>0</v>
      </c>
      <c r="AU89" s="10">
        <f t="shared" si="95"/>
        <v>-1.477679577874369E-3</v>
      </c>
      <c r="AV89" s="10">
        <f t="shared" si="96"/>
        <v>2.9050529782637113E-5</v>
      </c>
      <c r="AY89" s="10"/>
      <c r="AZ89" s="10"/>
      <c r="BA89" s="10"/>
      <c r="BB89" s="10"/>
      <c r="BC89" s="10"/>
      <c r="BD89" s="10"/>
      <c r="BE89" s="10"/>
      <c r="BF89" s="10"/>
      <c r="BG89" s="10"/>
    </row>
    <row r="90" spans="2:59" hidden="1" x14ac:dyDescent="0.2">
      <c r="B90" s="2" t="s">
        <v>49</v>
      </c>
      <c r="C90" s="26" t="s">
        <v>64</v>
      </c>
      <c r="D90" s="2" t="s">
        <v>9</v>
      </c>
      <c r="E90" s="2">
        <v>220</v>
      </c>
      <c r="F90" s="2" t="s">
        <v>52</v>
      </c>
      <c r="G90" s="1" t="s">
        <v>68</v>
      </c>
      <c r="H90" s="20">
        <v>42736</v>
      </c>
      <c r="I90" s="20">
        <v>50040</v>
      </c>
      <c r="J90" s="1" t="str">
        <f t="shared" si="73"/>
        <v>Charrua 220</v>
      </c>
      <c r="K90" s="10">
        <f t="shared" si="74"/>
        <v>5282.65</v>
      </c>
      <c r="L90" s="10">
        <f t="shared" si="75"/>
        <v>50.875999999999991</v>
      </c>
      <c r="M90" s="9">
        <f t="shared" si="76"/>
        <v>5.3197039516603109E-2</v>
      </c>
      <c r="N90" s="9">
        <f t="shared" si="98"/>
        <v>41.934250900117945</v>
      </c>
      <c r="O90" s="11">
        <f t="shared" si="78"/>
        <v>2414.4682895967835</v>
      </c>
      <c r="P90" s="11">
        <f t="shared" si="79"/>
        <v>57.577475161002397</v>
      </c>
      <c r="S90" s="12">
        <f t="shared" si="80"/>
        <v>5282.65</v>
      </c>
      <c r="T90" s="12">
        <f t="shared" si="97"/>
        <v>50.875999999999991</v>
      </c>
      <c r="U90" s="12">
        <v>5.3197039516603109E-2</v>
      </c>
      <c r="V90" s="12">
        <v>41.934250900117945</v>
      </c>
      <c r="W90" s="12">
        <v>281.02134080238341</v>
      </c>
      <c r="X90" s="12">
        <v>2133.4469487944002</v>
      </c>
      <c r="Y90" s="12">
        <v>0</v>
      </c>
      <c r="Z90" s="12">
        <f t="shared" si="81"/>
        <v>2414.4682895967835</v>
      </c>
      <c r="AA90" s="12">
        <f t="shared" si="71"/>
        <v>57.577475161002397</v>
      </c>
      <c r="AD90" s="10">
        <v>5282.6574000000001</v>
      </c>
      <c r="AE90" s="10">
        <v>50.875999999999998</v>
      </c>
      <c r="AF90" s="21">
        <f t="shared" si="84"/>
        <v>5.3197039516603109E-2</v>
      </c>
      <c r="AG90" s="21">
        <f t="shared" si="85"/>
        <v>41.934250900117945</v>
      </c>
      <c r="AH90" s="21">
        <f t="shared" si="86"/>
        <v>281.02173446047584</v>
      </c>
      <c r="AI90" s="21">
        <f t="shared" si="87"/>
        <v>2133.4469487944007</v>
      </c>
      <c r="AJ90" s="21"/>
      <c r="AK90" s="22">
        <f t="shared" si="88"/>
        <v>2414.4686832548764</v>
      </c>
      <c r="AL90" s="12">
        <f t="shared" si="72"/>
        <v>57.577484548509851</v>
      </c>
      <c r="AO90" s="10">
        <f t="shared" si="89"/>
        <v>-7.4000000004161848E-3</v>
      </c>
      <c r="AP90" s="10">
        <f t="shared" si="90"/>
        <v>0</v>
      </c>
      <c r="AQ90" s="10">
        <f t="shared" si="91"/>
        <v>0</v>
      </c>
      <c r="AR90" s="10">
        <f t="shared" si="92"/>
        <v>0</v>
      </c>
      <c r="AS90" s="10">
        <f t="shared" si="93"/>
        <v>3.9365809243463445E-4</v>
      </c>
      <c r="AT90" s="10">
        <f t="shared" si="94"/>
        <v>0</v>
      </c>
      <c r="AU90" s="10">
        <f t="shared" si="95"/>
        <v>3.9365809288938181E-4</v>
      </c>
      <c r="AV90" s="10">
        <f t="shared" si="96"/>
        <v>-9.3875074540505921E-6</v>
      </c>
      <c r="AY90" s="10"/>
      <c r="AZ90" s="10"/>
      <c r="BA90" s="10"/>
      <c r="BB90" s="10"/>
      <c r="BC90" s="10"/>
      <c r="BD90" s="10"/>
      <c r="BE90" s="10"/>
      <c r="BF90" s="10"/>
      <c r="BG90" s="10"/>
    </row>
    <row r="91" spans="2:59" hidden="1" x14ac:dyDescent="0.2">
      <c r="B91" s="2" t="s">
        <v>49</v>
      </c>
      <c r="C91" s="26" t="s">
        <v>64</v>
      </c>
      <c r="D91" s="2" t="s">
        <v>42</v>
      </c>
      <c r="E91" s="2">
        <v>220</v>
      </c>
      <c r="F91" s="2" t="s">
        <v>52</v>
      </c>
      <c r="G91" s="1" t="s">
        <v>68</v>
      </c>
      <c r="H91" s="20">
        <v>42736</v>
      </c>
      <c r="I91" s="20">
        <v>50040</v>
      </c>
      <c r="J91" s="1" t="str">
        <f t="shared" si="73"/>
        <v>Itahue 220</v>
      </c>
      <c r="K91" s="10">
        <f t="shared" si="74"/>
        <v>5581.7299999999987</v>
      </c>
      <c r="L91" s="10">
        <f t="shared" si="75"/>
        <v>53.531999999999996</v>
      </c>
      <c r="M91" s="9">
        <f t="shared" si="76"/>
        <v>2.2453648934837162E-2</v>
      </c>
      <c r="N91" s="9">
        <f t="shared" si="98"/>
        <v>17.699799774811826</v>
      </c>
      <c r="O91" s="11">
        <f t="shared" si="78"/>
        <v>1072.8358874142752</v>
      </c>
      <c r="P91" s="11">
        <f t="shared" si="79"/>
        <v>60.612882691532086</v>
      </c>
      <c r="S91" s="12">
        <f t="shared" si="80"/>
        <v>5581.7299999999987</v>
      </c>
      <c r="T91" s="12">
        <f t="shared" si="97"/>
        <v>53.531999999999996</v>
      </c>
      <c r="U91" s="12">
        <v>2.2453648934837162E-2</v>
      </c>
      <c r="V91" s="12">
        <v>17.699799774811826</v>
      </c>
      <c r="W91" s="12">
        <v>125.33020586904861</v>
      </c>
      <c r="X91" s="12">
        <v>947.50568154522659</v>
      </c>
      <c r="Y91" s="12">
        <v>6.2382963468130062E-2</v>
      </c>
      <c r="Z91" s="12">
        <f t="shared" si="81"/>
        <v>1072.8358874142752</v>
      </c>
      <c r="AA91" s="12">
        <f t="shared" si="71"/>
        <v>60.612882691532086</v>
      </c>
      <c r="AD91" s="10">
        <v>5581.7182000000003</v>
      </c>
      <c r="AE91" s="10">
        <v>53.531999999999996</v>
      </c>
      <c r="AF91" s="21">
        <f t="shared" si="84"/>
        <v>2.2453648934837162E-2</v>
      </c>
      <c r="AG91" s="21">
        <f t="shared" si="85"/>
        <v>17.699799774811826</v>
      </c>
      <c r="AH91" s="21">
        <f t="shared" si="86"/>
        <v>125.3299409159912</v>
      </c>
      <c r="AI91" s="21">
        <f t="shared" si="87"/>
        <v>947.50568154522659</v>
      </c>
      <c r="AJ91" s="21"/>
      <c r="AK91" s="22">
        <f t="shared" si="88"/>
        <v>1072.8356224612178</v>
      </c>
      <c r="AL91" s="12">
        <f t="shared" si="72"/>
        <v>60.612867722263459</v>
      </c>
      <c r="AO91" s="10">
        <f t="shared" si="89"/>
        <v>1.17999999984022E-2</v>
      </c>
      <c r="AP91" s="10">
        <f t="shared" si="90"/>
        <v>0</v>
      </c>
      <c r="AQ91" s="10">
        <f t="shared" si="91"/>
        <v>0</v>
      </c>
      <c r="AR91" s="10">
        <f t="shared" si="92"/>
        <v>0</v>
      </c>
      <c r="AS91" s="10">
        <f t="shared" si="93"/>
        <v>-2.649530573961556E-4</v>
      </c>
      <c r="AT91" s="10">
        <f t="shared" si="94"/>
        <v>0</v>
      </c>
      <c r="AU91" s="10">
        <f t="shared" si="95"/>
        <v>-2.6495305746720987E-4</v>
      </c>
      <c r="AV91" s="10">
        <f t="shared" si="96"/>
        <v>1.4969268626430221E-5</v>
      </c>
      <c r="AY91" s="10"/>
      <c r="AZ91" s="10"/>
      <c r="BA91" s="10"/>
      <c r="BB91" s="10"/>
      <c r="BC91" s="10"/>
      <c r="BD91" s="10"/>
      <c r="BE91" s="10"/>
      <c r="BF91" s="10"/>
      <c r="BG91" s="10"/>
    </row>
    <row r="92" spans="2:59" hidden="1" x14ac:dyDescent="0.2">
      <c r="B92" s="2" t="s">
        <v>49</v>
      </c>
      <c r="C92" s="26" t="s">
        <v>65</v>
      </c>
      <c r="D92" s="2" t="s">
        <v>8</v>
      </c>
      <c r="E92" s="2">
        <v>220</v>
      </c>
      <c r="F92" s="2" t="s">
        <v>52</v>
      </c>
      <c r="G92" s="1" t="s">
        <v>66</v>
      </c>
      <c r="H92" s="20">
        <v>42736</v>
      </c>
      <c r="I92" s="20">
        <v>50040</v>
      </c>
      <c r="J92" s="1" t="str">
        <f t="shared" si="73"/>
        <v>Ancoa 220</v>
      </c>
      <c r="K92" s="10">
        <f t="shared" si="74"/>
        <v>0</v>
      </c>
      <c r="L92" s="10">
        <f t="shared" si="75"/>
        <v>53.088000000000001</v>
      </c>
      <c r="M92" s="9">
        <f t="shared" si="76"/>
        <v>0</v>
      </c>
      <c r="N92" s="9">
        <f t="shared" si="98"/>
        <v>5.7149441334414632</v>
      </c>
      <c r="O92" s="11">
        <f t="shared" si="78"/>
        <v>303.39495415614039</v>
      </c>
      <c r="P92" s="11">
        <f t="shared" si="79"/>
        <v>53.088000000000001</v>
      </c>
      <c r="S92" s="12">
        <f t="shared" si="80"/>
        <v>0</v>
      </c>
      <c r="T92" s="12">
        <f t="shared" si="97"/>
        <v>53.088000000000001</v>
      </c>
      <c r="U92" s="12">
        <v>0</v>
      </c>
      <c r="V92" s="12">
        <v>5.7149441334414632</v>
      </c>
      <c r="W92" s="12">
        <v>0</v>
      </c>
      <c r="X92" s="12">
        <v>303.39495415614039</v>
      </c>
      <c r="Y92" s="12">
        <v>0</v>
      </c>
      <c r="Z92" s="12">
        <f t="shared" si="81"/>
        <v>303.39495415614039</v>
      </c>
      <c r="AA92" s="12">
        <f t="shared" si="71"/>
        <v>53.088000000000001</v>
      </c>
      <c r="AD92" s="10">
        <v>5478.6370999999999</v>
      </c>
      <c r="AE92" s="10">
        <v>53.088000000000001</v>
      </c>
      <c r="AF92" s="21">
        <f t="shared" si="84"/>
        <v>0</v>
      </c>
      <c r="AG92" s="21">
        <f t="shared" si="85"/>
        <v>5.7149441334414632</v>
      </c>
      <c r="AH92" s="21">
        <f t="shared" si="86"/>
        <v>0</v>
      </c>
      <c r="AI92" s="21">
        <f t="shared" si="87"/>
        <v>303.39495415614039</v>
      </c>
      <c r="AJ92" s="21"/>
      <c r="AK92" s="22">
        <f t="shared" si="88"/>
        <v>303.39495415614039</v>
      </c>
      <c r="AL92" s="12">
        <f t="shared" si="72"/>
        <v>53.088000000000001</v>
      </c>
      <c r="AO92" s="10">
        <f t="shared" si="89"/>
        <v>-5478.6370999999999</v>
      </c>
      <c r="AP92" s="10">
        <f t="shared" si="90"/>
        <v>0</v>
      </c>
      <c r="AQ92" s="10">
        <f t="shared" si="91"/>
        <v>0</v>
      </c>
      <c r="AR92" s="10">
        <f t="shared" si="92"/>
        <v>0</v>
      </c>
      <c r="AS92" s="10">
        <f t="shared" si="93"/>
        <v>0</v>
      </c>
      <c r="AT92" s="10">
        <f t="shared" si="94"/>
        <v>0</v>
      </c>
      <c r="AU92" s="10">
        <f t="shared" si="95"/>
        <v>0</v>
      </c>
      <c r="AV92" s="10">
        <f t="shared" si="96"/>
        <v>0</v>
      </c>
      <c r="AY92" s="10"/>
      <c r="AZ92" s="10"/>
      <c r="BA92" s="10"/>
      <c r="BB92" s="10"/>
      <c r="BC92" s="10"/>
      <c r="BD92" s="10">
        <v>-9.3793524487754336</v>
      </c>
      <c r="BE92" s="10"/>
      <c r="BF92" s="10"/>
      <c r="BG92" s="10"/>
    </row>
    <row r="93" spans="2:59" hidden="1" x14ac:dyDescent="0.2">
      <c r="B93" s="2" t="s">
        <v>49</v>
      </c>
      <c r="C93" s="26" t="s">
        <v>65</v>
      </c>
      <c r="D93" s="2" t="s">
        <v>9</v>
      </c>
      <c r="E93" s="2">
        <v>220</v>
      </c>
      <c r="F93" s="2" t="s">
        <v>52</v>
      </c>
      <c r="G93" s="1" t="s">
        <v>66</v>
      </c>
      <c r="H93" s="20">
        <v>42736</v>
      </c>
      <c r="I93" s="20">
        <v>50040</v>
      </c>
      <c r="J93" s="1" t="str">
        <f t="shared" si="73"/>
        <v>Charrua 220</v>
      </c>
      <c r="K93" s="10">
        <f t="shared" si="74"/>
        <v>0</v>
      </c>
      <c r="L93" s="10">
        <f t="shared" si="75"/>
        <v>50.875999999999998</v>
      </c>
      <c r="M93" s="9">
        <f t="shared" si="76"/>
        <v>0</v>
      </c>
      <c r="N93" s="9">
        <f t="shared" si="98"/>
        <v>13.406906280812997</v>
      </c>
      <c r="O93" s="11">
        <f t="shared" si="78"/>
        <v>682.08976394264198</v>
      </c>
      <c r="P93" s="11">
        <f t="shared" si="79"/>
        <v>50.875999999999998</v>
      </c>
      <c r="S93" s="12">
        <f t="shared" si="80"/>
        <v>0</v>
      </c>
      <c r="T93" s="12">
        <f t="shared" si="97"/>
        <v>50.875999999999998</v>
      </c>
      <c r="U93" s="12">
        <v>0</v>
      </c>
      <c r="V93" s="12">
        <v>13.406906280812997</v>
      </c>
      <c r="W93" s="12">
        <v>0</v>
      </c>
      <c r="X93" s="12">
        <v>682.08976394264198</v>
      </c>
      <c r="Y93" s="12">
        <v>0</v>
      </c>
      <c r="Z93" s="12">
        <f t="shared" si="81"/>
        <v>682.08976394264198</v>
      </c>
      <c r="AA93" s="12">
        <f t="shared" si="71"/>
        <v>50.875999999999998</v>
      </c>
      <c r="AD93" s="10">
        <v>5282.6574000000001</v>
      </c>
      <c r="AE93" s="10">
        <v>50.875999999999998</v>
      </c>
      <c r="AF93" s="21">
        <f t="shared" si="84"/>
        <v>0</v>
      </c>
      <c r="AG93" s="21">
        <f t="shared" si="85"/>
        <v>13.406906280812997</v>
      </c>
      <c r="AH93" s="21">
        <f t="shared" si="86"/>
        <v>0</v>
      </c>
      <c r="AI93" s="21">
        <f t="shared" si="87"/>
        <v>682.08976394264198</v>
      </c>
      <c r="AJ93" s="21"/>
      <c r="AK93" s="22">
        <f t="shared" si="88"/>
        <v>682.08976394264198</v>
      </c>
      <c r="AL93" s="12">
        <f t="shared" si="72"/>
        <v>50.875999999999998</v>
      </c>
      <c r="AO93" s="10">
        <f t="shared" si="89"/>
        <v>-5282.6574000000001</v>
      </c>
      <c r="AP93" s="10">
        <f t="shared" si="90"/>
        <v>0</v>
      </c>
      <c r="AQ93" s="10">
        <f t="shared" si="91"/>
        <v>0</v>
      </c>
      <c r="AR93" s="10">
        <f t="shared" si="92"/>
        <v>0</v>
      </c>
      <c r="AS93" s="10">
        <f t="shared" si="93"/>
        <v>0</v>
      </c>
      <c r="AT93" s="10">
        <f t="shared" si="94"/>
        <v>0</v>
      </c>
      <c r="AU93" s="10">
        <f t="shared" si="95"/>
        <v>0</v>
      </c>
      <c r="AV93" s="10">
        <f t="shared" si="96"/>
        <v>0</v>
      </c>
      <c r="AY93" s="10"/>
      <c r="AZ93" s="10"/>
      <c r="BA93" s="10"/>
      <c r="BB93" s="10"/>
      <c r="BC93" s="10"/>
      <c r="BD93" s="10"/>
      <c r="BE93" s="10"/>
      <c r="BF93" s="10"/>
      <c r="BG93" s="10"/>
    </row>
    <row r="94" spans="2:59" hidden="1" x14ac:dyDescent="0.2">
      <c r="B94" s="2" t="s">
        <v>49</v>
      </c>
      <c r="C94" s="26" t="s">
        <v>65</v>
      </c>
      <c r="D94" s="2" t="s">
        <v>42</v>
      </c>
      <c r="E94" s="2">
        <v>220</v>
      </c>
      <c r="F94" s="2" t="s">
        <v>52</v>
      </c>
      <c r="G94" s="1" t="s">
        <v>66</v>
      </c>
      <c r="H94" s="20">
        <v>42736</v>
      </c>
      <c r="I94" s="20">
        <v>50040</v>
      </c>
      <c r="J94" s="1" t="str">
        <f t="shared" si="73"/>
        <v>Itahue 220</v>
      </c>
      <c r="K94" s="10">
        <f t="shared" si="74"/>
        <v>0</v>
      </c>
      <c r="L94" s="10">
        <f t="shared" si="75"/>
        <v>53.531999999999996</v>
      </c>
      <c r="M94" s="9">
        <f t="shared" si="76"/>
        <v>0</v>
      </c>
      <c r="N94" s="9">
        <f t="shared" si="98"/>
        <v>4.1185824115105936</v>
      </c>
      <c r="O94" s="11">
        <f t="shared" si="78"/>
        <v>220.47595365298508</v>
      </c>
      <c r="P94" s="11">
        <f t="shared" si="79"/>
        <v>53.531999999999996</v>
      </c>
      <c r="S94" s="12">
        <f t="shared" si="80"/>
        <v>0</v>
      </c>
      <c r="T94" s="12">
        <f t="shared" si="97"/>
        <v>53.531999999999996</v>
      </c>
      <c r="U94" s="12">
        <v>0</v>
      </c>
      <c r="V94" s="12">
        <v>4.1185824115105936</v>
      </c>
      <c r="W94" s="12">
        <v>0</v>
      </c>
      <c r="X94" s="12">
        <v>220.47595365298508</v>
      </c>
      <c r="Y94" s="12">
        <v>0</v>
      </c>
      <c r="Z94" s="12">
        <f t="shared" si="81"/>
        <v>220.47595365298508</v>
      </c>
      <c r="AA94" s="12">
        <f t="shared" si="71"/>
        <v>53.531999999999996</v>
      </c>
      <c r="AD94" s="10">
        <v>5581.7182000000003</v>
      </c>
      <c r="AE94" s="10">
        <v>53.531999999999996</v>
      </c>
      <c r="AF94" s="21">
        <f t="shared" si="84"/>
        <v>0</v>
      </c>
      <c r="AG94" s="21">
        <f t="shared" si="85"/>
        <v>4.1185824115105936</v>
      </c>
      <c r="AH94" s="21">
        <f t="shared" si="86"/>
        <v>0</v>
      </c>
      <c r="AI94" s="21">
        <f t="shared" si="87"/>
        <v>220.47595365298508</v>
      </c>
      <c r="AJ94" s="21"/>
      <c r="AK94" s="22">
        <f t="shared" si="88"/>
        <v>220.47595365298508</v>
      </c>
      <c r="AL94" s="12">
        <f t="shared" si="72"/>
        <v>53.531999999999996</v>
      </c>
      <c r="AO94" s="10">
        <f t="shared" si="89"/>
        <v>-5581.7182000000003</v>
      </c>
      <c r="AP94" s="10">
        <f t="shared" si="90"/>
        <v>0</v>
      </c>
      <c r="AQ94" s="10">
        <f t="shared" si="91"/>
        <v>0</v>
      </c>
      <c r="AR94" s="10">
        <f t="shared" si="92"/>
        <v>0</v>
      </c>
      <c r="AS94" s="10">
        <f t="shared" si="93"/>
        <v>0</v>
      </c>
      <c r="AT94" s="10">
        <f t="shared" si="94"/>
        <v>0</v>
      </c>
      <c r="AU94" s="10">
        <f t="shared" si="95"/>
        <v>0</v>
      </c>
      <c r="AV94" s="10">
        <f t="shared" si="96"/>
        <v>0</v>
      </c>
      <c r="AY94" s="10"/>
      <c r="AZ94" s="10"/>
      <c r="BA94" s="10"/>
      <c r="BB94" s="10"/>
      <c r="BC94" s="10"/>
      <c r="BD94" s="10"/>
      <c r="BE94" s="10"/>
      <c r="BF94" s="10"/>
      <c r="BG94" s="10"/>
    </row>
    <row r="95" spans="2:59" hidden="1" x14ac:dyDescent="0.2">
      <c r="B95" s="2" t="s">
        <v>49</v>
      </c>
      <c r="C95" s="26" t="s">
        <v>65</v>
      </c>
      <c r="D95" s="2" t="s">
        <v>8</v>
      </c>
      <c r="E95" s="2">
        <v>220</v>
      </c>
      <c r="F95" s="2" t="s">
        <v>52</v>
      </c>
      <c r="G95" s="1" t="s">
        <v>67</v>
      </c>
      <c r="H95" s="20">
        <v>42736</v>
      </c>
      <c r="I95" s="20">
        <v>50040</v>
      </c>
      <c r="J95" s="1" t="str">
        <f t="shared" si="73"/>
        <v>Ancoa 220</v>
      </c>
      <c r="K95" s="10">
        <f t="shared" si="74"/>
        <v>0</v>
      </c>
      <c r="L95" s="10">
        <f t="shared" si="75"/>
        <v>53.088000000000008</v>
      </c>
      <c r="M95" s="9">
        <f t="shared" si="76"/>
        <v>0</v>
      </c>
      <c r="N95" s="9">
        <f t="shared" si="98"/>
        <v>9.5918968495724961</v>
      </c>
      <c r="O95" s="11">
        <f t="shared" si="78"/>
        <v>509.21461995010475</v>
      </c>
      <c r="P95" s="11">
        <f t="shared" si="79"/>
        <v>53.088000000000008</v>
      </c>
      <c r="S95" s="12">
        <f t="shared" si="80"/>
        <v>0</v>
      </c>
      <c r="T95" s="12">
        <f t="shared" si="97"/>
        <v>53.088000000000008</v>
      </c>
      <c r="U95" s="12">
        <v>0</v>
      </c>
      <c r="V95" s="12">
        <v>9.5918968495724961</v>
      </c>
      <c r="W95" s="12">
        <v>0</v>
      </c>
      <c r="X95" s="12">
        <v>509.21461995010475</v>
      </c>
      <c r="Y95" s="12">
        <v>0</v>
      </c>
      <c r="Z95" s="12">
        <f t="shared" si="81"/>
        <v>509.21461995010475</v>
      </c>
      <c r="AA95" s="12">
        <f t="shared" si="71"/>
        <v>53.088000000000008</v>
      </c>
      <c r="AD95" s="10">
        <v>5478.6370999999999</v>
      </c>
      <c r="AE95" s="10">
        <v>53.088000000000001</v>
      </c>
      <c r="AF95" s="21">
        <f t="shared" si="84"/>
        <v>0</v>
      </c>
      <c r="AG95" s="21">
        <f t="shared" si="85"/>
        <v>9.5918968495724961</v>
      </c>
      <c r="AH95" s="21">
        <f t="shared" si="86"/>
        <v>0</v>
      </c>
      <c r="AI95" s="21">
        <f t="shared" si="87"/>
        <v>509.21461995010469</v>
      </c>
      <c r="AJ95" s="21"/>
      <c r="AK95" s="22">
        <f t="shared" si="88"/>
        <v>509.21461995010469</v>
      </c>
      <c r="AL95" s="12">
        <f t="shared" si="72"/>
        <v>53.088000000000001</v>
      </c>
      <c r="AO95" s="10">
        <f t="shared" si="89"/>
        <v>-5478.6370999999999</v>
      </c>
      <c r="AP95" s="10">
        <f t="shared" si="90"/>
        <v>0</v>
      </c>
      <c r="AQ95" s="10">
        <f t="shared" si="91"/>
        <v>0</v>
      </c>
      <c r="AR95" s="10">
        <f t="shared" si="92"/>
        <v>0</v>
      </c>
      <c r="AS95" s="10">
        <f t="shared" si="93"/>
        <v>0</v>
      </c>
      <c r="AT95" s="10">
        <f t="shared" si="94"/>
        <v>0</v>
      </c>
      <c r="AU95" s="10">
        <f t="shared" si="95"/>
        <v>0</v>
      </c>
      <c r="AV95" s="10">
        <f t="shared" si="96"/>
        <v>0</v>
      </c>
      <c r="AY95" s="10"/>
      <c r="AZ95" s="10"/>
      <c r="BA95" s="10"/>
      <c r="BB95" s="10"/>
      <c r="BC95" s="10"/>
      <c r="BD95" s="10"/>
      <c r="BE95" s="10"/>
      <c r="BF95" s="10"/>
      <c r="BG95" s="10"/>
    </row>
    <row r="96" spans="2:59" hidden="1" x14ac:dyDescent="0.2">
      <c r="B96" s="2" t="s">
        <v>49</v>
      </c>
      <c r="C96" s="26" t="s">
        <v>65</v>
      </c>
      <c r="D96" s="2" t="s">
        <v>9</v>
      </c>
      <c r="E96" s="2">
        <v>220</v>
      </c>
      <c r="F96" s="2" t="s">
        <v>52</v>
      </c>
      <c r="G96" s="1" t="s">
        <v>67</v>
      </c>
      <c r="H96" s="20">
        <v>42736</v>
      </c>
      <c r="I96" s="20">
        <v>50040</v>
      </c>
      <c r="J96" s="1" t="str">
        <f t="shared" si="73"/>
        <v>Charrua 220</v>
      </c>
      <c r="K96" s="10">
        <f t="shared" si="74"/>
        <v>0</v>
      </c>
      <c r="L96" s="10">
        <f t="shared" si="75"/>
        <v>50.875999999999991</v>
      </c>
      <c r="M96" s="9">
        <f t="shared" si="76"/>
        <v>0</v>
      </c>
      <c r="N96" s="9">
        <f t="shared" si="98"/>
        <v>21.518373380834952</v>
      </c>
      <c r="O96" s="11">
        <f t="shared" si="78"/>
        <v>1094.7687641233588</v>
      </c>
      <c r="P96" s="11">
        <f t="shared" si="79"/>
        <v>50.875999999999991</v>
      </c>
      <c r="S96" s="12">
        <f t="shared" si="80"/>
        <v>0</v>
      </c>
      <c r="T96" s="12">
        <f t="shared" si="97"/>
        <v>50.875999999999991</v>
      </c>
      <c r="U96" s="12">
        <v>0</v>
      </c>
      <c r="V96" s="12">
        <v>21.518373380834952</v>
      </c>
      <c r="W96" s="12">
        <v>0</v>
      </c>
      <c r="X96" s="12">
        <v>1094.7687641233588</v>
      </c>
      <c r="Y96" s="12">
        <v>0</v>
      </c>
      <c r="Z96" s="12">
        <f t="shared" si="81"/>
        <v>1094.7687641233588</v>
      </c>
      <c r="AA96" s="12">
        <f t="shared" si="71"/>
        <v>50.875999999999991</v>
      </c>
      <c r="AD96" s="10">
        <v>5282.6574000000001</v>
      </c>
      <c r="AE96" s="10">
        <v>50.875999999999998</v>
      </c>
      <c r="AF96" s="21">
        <f t="shared" si="84"/>
        <v>0</v>
      </c>
      <c r="AG96" s="21">
        <f t="shared" si="85"/>
        <v>21.518373380834952</v>
      </c>
      <c r="AH96" s="21">
        <f t="shared" si="86"/>
        <v>0</v>
      </c>
      <c r="AI96" s="21">
        <f t="shared" si="87"/>
        <v>1094.768764123359</v>
      </c>
      <c r="AJ96" s="21"/>
      <c r="AK96" s="22">
        <f t="shared" si="88"/>
        <v>1094.768764123359</v>
      </c>
      <c r="AL96" s="12">
        <f t="shared" si="72"/>
        <v>50.875999999999998</v>
      </c>
      <c r="AO96" s="10">
        <f t="shared" si="89"/>
        <v>-5282.6574000000001</v>
      </c>
      <c r="AP96" s="10">
        <f t="shared" si="90"/>
        <v>0</v>
      </c>
      <c r="AQ96" s="10">
        <f t="shared" si="91"/>
        <v>0</v>
      </c>
      <c r="AR96" s="10">
        <f t="shared" si="92"/>
        <v>0</v>
      </c>
      <c r="AS96" s="10">
        <f t="shared" si="93"/>
        <v>0</v>
      </c>
      <c r="AT96" s="10">
        <f t="shared" si="94"/>
        <v>0</v>
      </c>
      <c r="AU96" s="10">
        <f t="shared" si="95"/>
        <v>0</v>
      </c>
      <c r="AV96" s="10">
        <f t="shared" si="96"/>
        <v>0</v>
      </c>
      <c r="AY96" s="10"/>
      <c r="AZ96" s="10"/>
      <c r="BA96" s="10"/>
      <c r="BB96" s="10"/>
      <c r="BC96" s="10"/>
      <c r="BD96" s="10"/>
      <c r="BE96" s="10"/>
      <c r="BF96" s="10"/>
      <c r="BG96" s="10"/>
    </row>
    <row r="97" spans="2:59" hidden="1" x14ac:dyDescent="0.2">
      <c r="B97" s="2" t="s">
        <v>49</v>
      </c>
      <c r="C97" s="26" t="s">
        <v>65</v>
      </c>
      <c r="D97" s="2" t="s">
        <v>42</v>
      </c>
      <c r="E97" s="2">
        <v>220</v>
      </c>
      <c r="F97" s="2" t="s">
        <v>52</v>
      </c>
      <c r="G97" s="1" t="s">
        <v>67</v>
      </c>
      <c r="H97" s="20">
        <v>42736</v>
      </c>
      <c r="I97" s="20">
        <v>50040</v>
      </c>
      <c r="J97" s="1" t="str">
        <f t="shared" si="73"/>
        <v>Itahue 220</v>
      </c>
      <c r="K97" s="10">
        <f t="shared" si="74"/>
        <v>0</v>
      </c>
      <c r="L97" s="10">
        <f t="shared" si="75"/>
        <v>53.531999999999996</v>
      </c>
      <c r="M97" s="9">
        <f t="shared" si="76"/>
        <v>0</v>
      </c>
      <c r="N97" s="9">
        <f t="shared" si="98"/>
        <v>6.1516831573768602</v>
      </c>
      <c r="O97" s="11">
        <f t="shared" si="78"/>
        <v>329.31190278069806</v>
      </c>
      <c r="P97" s="11">
        <f t="shared" si="79"/>
        <v>53.531999999999996</v>
      </c>
      <c r="S97" s="12">
        <f t="shared" si="80"/>
        <v>0</v>
      </c>
      <c r="T97" s="12">
        <f t="shared" si="97"/>
        <v>53.531999999999996</v>
      </c>
      <c r="U97" s="12">
        <v>0</v>
      </c>
      <c r="V97" s="12">
        <v>6.1516831573768602</v>
      </c>
      <c r="W97" s="12">
        <v>0</v>
      </c>
      <c r="X97" s="12">
        <v>329.31190278069806</v>
      </c>
      <c r="Y97" s="12">
        <v>0</v>
      </c>
      <c r="Z97" s="12">
        <f t="shared" si="81"/>
        <v>329.31190278069806</v>
      </c>
      <c r="AA97" s="12">
        <f t="shared" si="71"/>
        <v>53.531999999999996</v>
      </c>
      <c r="AD97" s="10">
        <v>5581.7182000000003</v>
      </c>
      <c r="AE97" s="10">
        <v>53.531999999999996</v>
      </c>
      <c r="AF97" s="21">
        <f t="shared" si="84"/>
        <v>0</v>
      </c>
      <c r="AG97" s="21">
        <f t="shared" si="85"/>
        <v>6.1516831573768602</v>
      </c>
      <c r="AH97" s="21">
        <f t="shared" si="86"/>
        <v>0</v>
      </c>
      <c r="AI97" s="21">
        <f t="shared" si="87"/>
        <v>329.31190278069806</v>
      </c>
      <c r="AJ97" s="21"/>
      <c r="AK97" s="22">
        <f t="shared" si="88"/>
        <v>329.31190278069806</v>
      </c>
      <c r="AL97" s="12">
        <f t="shared" si="72"/>
        <v>53.531999999999996</v>
      </c>
      <c r="AO97" s="10">
        <f t="shared" si="89"/>
        <v>-5581.7182000000003</v>
      </c>
      <c r="AP97" s="10">
        <f t="shared" si="90"/>
        <v>0</v>
      </c>
      <c r="AQ97" s="10">
        <f t="shared" si="91"/>
        <v>0</v>
      </c>
      <c r="AR97" s="10">
        <f t="shared" si="92"/>
        <v>0</v>
      </c>
      <c r="AS97" s="10">
        <f t="shared" si="93"/>
        <v>0</v>
      </c>
      <c r="AT97" s="10">
        <f t="shared" si="94"/>
        <v>0</v>
      </c>
      <c r="AU97" s="10">
        <f t="shared" si="95"/>
        <v>0</v>
      </c>
      <c r="AV97" s="10">
        <f t="shared" si="96"/>
        <v>0</v>
      </c>
      <c r="AY97" s="10"/>
      <c r="AZ97" s="10"/>
      <c r="BA97" s="10"/>
      <c r="BB97" s="10"/>
      <c r="BC97" s="10"/>
      <c r="BD97" s="10"/>
      <c r="BE97" s="10"/>
      <c r="BF97" s="10"/>
      <c r="BG97" s="10"/>
    </row>
    <row r="98" spans="2:59" hidden="1" x14ac:dyDescent="0.2">
      <c r="B98" s="2" t="s">
        <v>49</v>
      </c>
      <c r="C98" s="26" t="s">
        <v>65</v>
      </c>
      <c r="D98" s="2" t="s">
        <v>8</v>
      </c>
      <c r="E98" s="2">
        <v>220</v>
      </c>
      <c r="F98" s="2" t="s">
        <v>52</v>
      </c>
      <c r="G98" s="1" t="s">
        <v>68</v>
      </c>
      <c r="H98" s="20">
        <v>42736</v>
      </c>
      <c r="I98" s="20">
        <v>50040</v>
      </c>
      <c r="J98" s="1" t="str">
        <f t="shared" si="73"/>
        <v>Ancoa 220</v>
      </c>
      <c r="K98" s="10">
        <f t="shared" si="74"/>
        <v>5478.6599999999989</v>
      </c>
      <c r="L98" s="10">
        <f t="shared" si="75"/>
        <v>53.088000000000001</v>
      </c>
      <c r="M98" s="9">
        <f t="shared" si="76"/>
        <v>3.6013810236965702E-3</v>
      </c>
      <c r="N98" s="9">
        <f t="shared" si="98"/>
        <v>4.1499535007949353</v>
      </c>
      <c r="O98" s="11">
        <f t="shared" si="78"/>
        <v>240.04347360948699</v>
      </c>
      <c r="P98" s="11">
        <f t="shared" si="79"/>
        <v>57.84244897286343</v>
      </c>
      <c r="S98" s="12">
        <f t="shared" si="80"/>
        <v>5478.6599999999989</v>
      </c>
      <c r="T98" s="12">
        <f t="shared" si="97"/>
        <v>53.088000000000001</v>
      </c>
      <c r="U98" s="12">
        <v>3.6013810236965702E-3</v>
      </c>
      <c r="V98" s="12">
        <v>4.1499535007949353</v>
      </c>
      <c r="W98" s="12">
        <v>19.730742159285448</v>
      </c>
      <c r="X98" s="12">
        <v>220.31273145020154</v>
      </c>
      <c r="Y98" s="12">
        <v>0</v>
      </c>
      <c r="Z98" s="12">
        <f t="shared" si="81"/>
        <v>240.04347360948699</v>
      </c>
      <c r="AA98" s="12">
        <f t="shared" si="71"/>
        <v>57.84244897286343</v>
      </c>
      <c r="AD98" s="10">
        <v>5478.6370999999999</v>
      </c>
      <c r="AE98" s="10">
        <v>53.088000000000001</v>
      </c>
      <c r="AF98" s="21">
        <f t="shared" si="84"/>
        <v>3.6013810236965702E-3</v>
      </c>
      <c r="AG98" s="21">
        <f t="shared" si="85"/>
        <v>4.1499535007949353</v>
      </c>
      <c r="AH98" s="21">
        <f t="shared" si="86"/>
        <v>19.730659687660008</v>
      </c>
      <c r="AI98" s="21">
        <f t="shared" si="87"/>
        <v>220.31273145020154</v>
      </c>
      <c r="AJ98" s="21"/>
      <c r="AK98" s="22">
        <f t="shared" si="88"/>
        <v>240.04339113786153</v>
      </c>
      <c r="AL98" s="12">
        <f t="shared" si="72"/>
        <v>57.842429099959929</v>
      </c>
      <c r="AO98" s="10">
        <f t="shared" si="89"/>
        <v>2.2899999999026477E-2</v>
      </c>
      <c r="AP98" s="10">
        <f t="shared" si="90"/>
        <v>0</v>
      </c>
      <c r="AQ98" s="10">
        <f t="shared" si="91"/>
        <v>0</v>
      </c>
      <c r="AR98" s="10">
        <f t="shared" si="92"/>
        <v>0</v>
      </c>
      <c r="AS98" s="10">
        <f t="shared" si="93"/>
        <v>-8.2471625439950458E-5</v>
      </c>
      <c r="AT98" s="10">
        <f t="shared" si="94"/>
        <v>0</v>
      </c>
      <c r="AU98" s="10">
        <f t="shared" si="95"/>
        <v>-8.247162546126674E-5</v>
      </c>
      <c r="AV98" s="10">
        <f t="shared" si="96"/>
        <v>1.9872903500584016E-5</v>
      </c>
      <c r="AY98" s="10"/>
      <c r="AZ98" s="10"/>
      <c r="BA98" s="10"/>
      <c r="BB98" s="10"/>
      <c r="BC98" s="10"/>
      <c r="BD98" s="10"/>
      <c r="BE98" s="10"/>
      <c r="BF98" s="10"/>
      <c r="BG98" s="10"/>
    </row>
    <row r="99" spans="2:59" hidden="1" x14ac:dyDescent="0.2">
      <c r="B99" s="2" t="s">
        <v>49</v>
      </c>
      <c r="C99" s="26" t="s">
        <v>65</v>
      </c>
      <c r="D99" s="2" t="s">
        <v>9</v>
      </c>
      <c r="E99" s="2">
        <v>220</v>
      </c>
      <c r="F99" s="2" t="s">
        <v>52</v>
      </c>
      <c r="G99" s="1" t="s">
        <v>68</v>
      </c>
      <c r="H99" s="20">
        <v>42736</v>
      </c>
      <c r="I99" s="20">
        <v>50040</v>
      </c>
      <c r="J99" s="1" t="str">
        <f t="shared" si="73"/>
        <v>Charrua 220</v>
      </c>
      <c r="K99" s="10">
        <f t="shared" ref="K99:K127" si="99">+S99</f>
        <v>5282.65</v>
      </c>
      <c r="L99" s="10">
        <f t="shared" ref="L99:L127" si="100">+T99</f>
        <v>50.875999999999998</v>
      </c>
      <c r="M99" s="9">
        <f t="shared" ref="M99:M127" si="101">+U99</f>
        <v>8.4489107261292926E-3</v>
      </c>
      <c r="N99" s="9">
        <f t="shared" ref="N99:N127" si="102">+V99</f>
        <v>9.7358725486410265</v>
      </c>
      <c r="O99" s="11">
        <f t="shared" ref="O99:O127" si="103">+Z99</f>
        <v>539.95489003204773</v>
      </c>
      <c r="P99" s="11">
        <f t="shared" ref="P99:P127" si="104">+AA99</f>
        <v>55.46034906829351</v>
      </c>
      <c r="S99" s="12">
        <f t="shared" si="80"/>
        <v>5282.65</v>
      </c>
      <c r="T99" s="12">
        <f t="shared" si="97"/>
        <v>50.875999999999998</v>
      </c>
      <c r="U99" s="12">
        <v>8.4489107261292926E-3</v>
      </c>
      <c r="V99" s="12">
        <v>9.7358725486410265</v>
      </c>
      <c r="W99" s="12">
        <v>44.632638247386907</v>
      </c>
      <c r="X99" s="12">
        <v>495.32225178466081</v>
      </c>
      <c r="Y99" s="12">
        <v>0</v>
      </c>
      <c r="Z99" s="12">
        <f t="shared" si="81"/>
        <v>539.95489003204773</v>
      </c>
      <c r="AA99" s="12">
        <f t="shared" si="71"/>
        <v>55.46034906829351</v>
      </c>
      <c r="AD99" s="10">
        <v>5282.6574000000001</v>
      </c>
      <c r="AE99" s="10">
        <v>50.875999999999998</v>
      </c>
      <c r="AF99" s="21">
        <f t="shared" si="84"/>
        <v>8.4489107261292926E-3</v>
      </c>
      <c r="AG99" s="21">
        <f t="shared" si="85"/>
        <v>9.7358725486410265</v>
      </c>
      <c r="AH99" s="21">
        <f t="shared" si="86"/>
        <v>44.632700769326284</v>
      </c>
      <c r="AI99" s="21">
        <f t="shared" si="87"/>
        <v>495.32225178466086</v>
      </c>
      <c r="AJ99" s="21"/>
      <c r="AK99" s="22">
        <f t="shared" si="88"/>
        <v>539.95495255398714</v>
      </c>
      <c r="AL99" s="12">
        <f t="shared" si="72"/>
        <v>55.46035549010513</v>
      </c>
      <c r="AO99" s="10">
        <f t="shared" si="89"/>
        <v>-7.4000000004161848E-3</v>
      </c>
      <c r="AP99" s="10">
        <f t="shared" si="90"/>
        <v>0</v>
      </c>
      <c r="AQ99" s="10">
        <f t="shared" si="91"/>
        <v>0</v>
      </c>
      <c r="AR99" s="10">
        <f t="shared" si="92"/>
        <v>0</v>
      </c>
      <c r="AS99" s="10">
        <f t="shared" si="93"/>
        <v>6.2521939376836144E-5</v>
      </c>
      <c r="AT99" s="10">
        <f t="shared" si="94"/>
        <v>0</v>
      </c>
      <c r="AU99" s="10">
        <f t="shared" si="95"/>
        <v>6.2521939412363281E-5</v>
      </c>
      <c r="AV99" s="10">
        <f t="shared" si="96"/>
        <v>-6.421811619361506E-6</v>
      </c>
      <c r="AY99" s="10"/>
      <c r="AZ99" s="10"/>
      <c r="BA99" s="10"/>
      <c r="BB99" s="10"/>
      <c r="BC99" s="10"/>
      <c r="BD99" s="10"/>
      <c r="BE99" s="10"/>
      <c r="BF99" s="10"/>
      <c r="BG99" s="10"/>
    </row>
    <row r="100" spans="2:59" hidden="1" x14ac:dyDescent="0.2">
      <c r="B100" s="2" t="s">
        <v>49</v>
      </c>
      <c r="C100" s="26" t="s">
        <v>65</v>
      </c>
      <c r="D100" s="2" t="s">
        <v>42</v>
      </c>
      <c r="E100" s="2">
        <v>220</v>
      </c>
      <c r="F100" s="2" t="s">
        <v>52</v>
      </c>
      <c r="G100" s="1" t="s">
        <v>68</v>
      </c>
      <c r="H100" s="20">
        <v>42736</v>
      </c>
      <c r="I100" s="20">
        <v>50040</v>
      </c>
      <c r="J100" s="1" t="str">
        <f t="shared" si="73"/>
        <v>Itahue 220</v>
      </c>
      <c r="K100" s="10">
        <f t="shared" si="99"/>
        <v>5581.73</v>
      </c>
      <c r="L100" s="10">
        <f t="shared" si="100"/>
        <v>53.531999999999996</v>
      </c>
      <c r="M100" s="9">
        <f t="shared" si="101"/>
        <v>2.6578373005201419E-3</v>
      </c>
      <c r="N100" s="9">
        <f t="shared" si="102"/>
        <v>3.062686546428095</v>
      </c>
      <c r="O100" s="11">
        <f t="shared" si="103"/>
        <v>178.78706639882105</v>
      </c>
      <c r="P100" s="11">
        <f t="shared" si="104"/>
        <v>58.375894394852196</v>
      </c>
      <c r="S100" s="12">
        <f t="shared" si="80"/>
        <v>5581.73</v>
      </c>
      <c r="T100" s="12">
        <f t="shared" si="97"/>
        <v>53.531999999999996</v>
      </c>
      <c r="U100" s="12">
        <v>2.6578373005201419E-3</v>
      </c>
      <c r="V100" s="12">
        <v>3.062686546428095</v>
      </c>
      <c r="W100" s="12">
        <v>14.83533019543229</v>
      </c>
      <c r="X100" s="12">
        <v>163.95173620338878</v>
      </c>
      <c r="Y100" s="12">
        <v>0</v>
      </c>
      <c r="Z100" s="12">
        <f t="shared" si="81"/>
        <v>178.78706639882105</v>
      </c>
      <c r="AA100" s="12">
        <f t="shared" si="71"/>
        <v>58.375894394852196</v>
      </c>
      <c r="AD100" s="10">
        <v>5581.7182000000003</v>
      </c>
      <c r="AE100" s="10">
        <v>53.531999999999996</v>
      </c>
      <c r="AF100" s="21">
        <f t="shared" si="84"/>
        <v>2.6578373005201419E-3</v>
      </c>
      <c r="AG100" s="21">
        <f t="shared" si="85"/>
        <v>3.062686546428095</v>
      </c>
      <c r="AH100" s="21">
        <f t="shared" si="86"/>
        <v>14.835298832952146</v>
      </c>
      <c r="AI100" s="21">
        <f t="shared" si="87"/>
        <v>163.95173620338878</v>
      </c>
      <c r="AJ100" s="21"/>
      <c r="AK100" s="22">
        <f t="shared" si="88"/>
        <v>178.78703503634091</v>
      </c>
      <c r="AL100" s="12">
        <f t="shared" si="72"/>
        <v>58.37588415466611</v>
      </c>
      <c r="AO100" s="10">
        <f t="shared" si="89"/>
        <v>1.1799999999311694E-2</v>
      </c>
      <c r="AP100" s="10">
        <f t="shared" si="90"/>
        <v>0</v>
      </c>
      <c r="AQ100" s="10">
        <f t="shared" si="91"/>
        <v>0</v>
      </c>
      <c r="AR100" s="10">
        <f t="shared" si="92"/>
        <v>0</v>
      </c>
      <c r="AS100" s="10">
        <f t="shared" si="93"/>
        <v>-3.1362480143570792E-5</v>
      </c>
      <c r="AT100" s="10">
        <f t="shared" si="94"/>
        <v>0</v>
      </c>
      <c r="AU100" s="10">
        <f t="shared" si="95"/>
        <v>-3.1362480143570792E-5</v>
      </c>
      <c r="AV100" s="10">
        <f t="shared" si="96"/>
        <v>1.0240186085752612E-5</v>
      </c>
      <c r="AY100" s="10"/>
      <c r="AZ100" s="10"/>
      <c r="BA100" s="10"/>
      <c r="BB100" s="10"/>
      <c r="BC100" s="10"/>
      <c r="BD100" s="10"/>
      <c r="BE100" s="10"/>
      <c r="BF100" s="10"/>
      <c r="BG100" s="10"/>
    </row>
    <row r="101" spans="2:59" x14ac:dyDescent="0.2">
      <c r="B101" s="2" t="s">
        <v>49</v>
      </c>
      <c r="C101" s="2" t="s">
        <v>59</v>
      </c>
      <c r="D101" s="2" t="s">
        <v>9</v>
      </c>
      <c r="E101" s="2">
        <v>220</v>
      </c>
      <c r="F101" s="2" t="s">
        <v>52</v>
      </c>
      <c r="G101" s="1" t="s">
        <v>66</v>
      </c>
      <c r="H101" s="20">
        <v>42736</v>
      </c>
      <c r="I101" s="20">
        <v>50040</v>
      </c>
      <c r="J101" s="1" t="str">
        <f t="shared" si="73"/>
        <v>Charrua 220</v>
      </c>
      <c r="K101" s="10">
        <f t="shared" si="99"/>
        <v>0</v>
      </c>
      <c r="L101" s="10">
        <f t="shared" si="100"/>
        <v>50.875999999999998</v>
      </c>
      <c r="M101" s="9">
        <f t="shared" si="101"/>
        <v>0</v>
      </c>
      <c r="N101" s="9">
        <f t="shared" si="102"/>
        <v>816.91436769999996</v>
      </c>
      <c r="O101" s="11">
        <f t="shared" si="103"/>
        <v>41561.335371105197</v>
      </c>
      <c r="P101" s="11">
        <f t="shared" si="104"/>
        <v>50.875999999999998</v>
      </c>
      <c r="S101" s="12">
        <f t="shared" si="80"/>
        <v>0</v>
      </c>
      <c r="T101" s="12">
        <v>50.875999999999998</v>
      </c>
      <c r="U101" s="12">
        <v>0</v>
      </c>
      <c r="V101" s="12">
        <v>816.91436769999996</v>
      </c>
      <c r="W101" s="12">
        <v>0</v>
      </c>
      <c r="X101" s="12">
        <f>+T101*V101</f>
        <v>41561.335371105197</v>
      </c>
      <c r="Y101" s="12">
        <v>630.62662609741687</v>
      </c>
      <c r="Z101" s="12">
        <f t="shared" si="81"/>
        <v>41561.335371105197</v>
      </c>
      <c r="AA101" s="12">
        <f t="shared" si="71"/>
        <v>50.875999999999998</v>
      </c>
      <c r="AD101" s="10">
        <v>5282.6574000000001</v>
      </c>
      <c r="AE101" s="10">
        <v>50.875999999999998</v>
      </c>
      <c r="AF101" s="21">
        <f t="shared" si="84"/>
        <v>0</v>
      </c>
      <c r="AG101" s="21">
        <f t="shared" si="85"/>
        <v>816.91436769999996</v>
      </c>
      <c r="AH101" s="21">
        <f t="shared" si="86"/>
        <v>0</v>
      </c>
      <c r="AI101" s="21">
        <f t="shared" si="87"/>
        <v>41561.335371105197</v>
      </c>
      <c r="AJ101" s="21"/>
      <c r="AK101" s="22">
        <f t="shared" si="88"/>
        <v>41561.335371105197</v>
      </c>
      <c r="AL101" s="12">
        <f t="shared" si="72"/>
        <v>50.875999999999998</v>
      </c>
      <c r="AO101" s="10">
        <f t="shared" si="89"/>
        <v>-5282.6574000000001</v>
      </c>
      <c r="AP101" s="10">
        <f t="shared" si="90"/>
        <v>0</v>
      </c>
      <c r="AQ101" s="10">
        <f t="shared" si="91"/>
        <v>0</v>
      </c>
      <c r="AR101" s="10">
        <f t="shared" si="92"/>
        <v>0</v>
      </c>
      <c r="AS101" s="10">
        <f t="shared" si="93"/>
        <v>0</v>
      </c>
      <c r="AT101" s="10">
        <f t="shared" si="94"/>
        <v>0</v>
      </c>
      <c r="AU101" s="10">
        <f t="shared" si="95"/>
        <v>0</v>
      </c>
      <c r="AV101" s="10">
        <f t="shared" si="96"/>
        <v>0</v>
      </c>
      <c r="AY101" s="10"/>
      <c r="AZ101" s="10"/>
      <c r="BA101" s="10"/>
      <c r="BB101" s="10"/>
      <c r="BC101" s="10"/>
      <c r="BD101" s="10"/>
      <c r="BE101" s="10"/>
      <c r="BF101" s="10"/>
      <c r="BG101" s="10"/>
    </row>
    <row r="102" spans="2:59" x14ac:dyDescent="0.2">
      <c r="B102" s="2" t="s">
        <v>49</v>
      </c>
      <c r="C102" s="2" t="s">
        <v>59</v>
      </c>
      <c r="D102" s="2" t="s">
        <v>42</v>
      </c>
      <c r="E102" s="2">
        <v>220</v>
      </c>
      <c r="F102" s="2" t="s">
        <v>52</v>
      </c>
      <c r="G102" s="1" t="s">
        <v>66</v>
      </c>
      <c r="H102" s="20">
        <v>42736</v>
      </c>
      <c r="I102" s="20">
        <v>50040</v>
      </c>
      <c r="J102" s="1" t="str">
        <f t="shared" si="73"/>
        <v>Itahue 220</v>
      </c>
      <c r="K102" s="10">
        <f t="shared" si="99"/>
        <v>0</v>
      </c>
      <c r="L102" s="10">
        <f t="shared" si="100"/>
        <v>53.531999999999996</v>
      </c>
      <c r="M102" s="9">
        <f t="shared" si="101"/>
        <v>0</v>
      </c>
      <c r="N102" s="9">
        <f t="shared" si="102"/>
        <v>49.992130340000003</v>
      </c>
      <c r="O102" s="11">
        <f t="shared" si="103"/>
        <v>2676.17872136088</v>
      </c>
      <c r="P102" s="11">
        <f t="shared" si="104"/>
        <v>53.531999999999996</v>
      </c>
      <c r="S102" s="12">
        <f t="shared" si="80"/>
        <v>0</v>
      </c>
      <c r="T102" s="12">
        <v>53.531999999999996</v>
      </c>
      <c r="U102" s="12">
        <v>0</v>
      </c>
      <c r="V102" s="12">
        <v>49.992130340000003</v>
      </c>
      <c r="W102" s="12">
        <v>0</v>
      </c>
      <c r="X102" s="12">
        <f>+T102*V102</f>
        <v>2676.17872136088</v>
      </c>
      <c r="Y102" s="12">
        <v>0</v>
      </c>
      <c r="Z102" s="12">
        <f t="shared" si="81"/>
        <v>2676.17872136088</v>
      </c>
      <c r="AA102" s="12">
        <f t="shared" si="71"/>
        <v>53.531999999999996</v>
      </c>
      <c r="AD102" s="10">
        <v>5581.7182000000003</v>
      </c>
      <c r="AE102" s="10">
        <v>53.531999999999996</v>
      </c>
      <c r="AF102" s="21">
        <f t="shared" si="84"/>
        <v>0</v>
      </c>
      <c r="AG102" s="21">
        <f t="shared" si="85"/>
        <v>49.992130340000003</v>
      </c>
      <c r="AH102" s="21">
        <f t="shared" si="86"/>
        <v>0</v>
      </c>
      <c r="AI102" s="21">
        <f t="shared" si="87"/>
        <v>2676.17872136088</v>
      </c>
      <c r="AJ102" s="21"/>
      <c r="AK102" s="22">
        <f t="shared" si="88"/>
        <v>2676.17872136088</v>
      </c>
      <c r="AL102" s="12">
        <f t="shared" si="72"/>
        <v>53.531999999999996</v>
      </c>
      <c r="AO102" s="10">
        <f t="shared" si="89"/>
        <v>-5581.7182000000003</v>
      </c>
      <c r="AP102" s="10">
        <f t="shared" si="90"/>
        <v>0</v>
      </c>
      <c r="AQ102" s="10">
        <f t="shared" si="91"/>
        <v>0</v>
      </c>
      <c r="AR102" s="10">
        <f t="shared" si="92"/>
        <v>0</v>
      </c>
      <c r="AS102" s="10">
        <f t="shared" si="93"/>
        <v>0</v>
      </c>
      <c r="AT102" s="10">
        <f t="shared" si="94"/>
        <v>0</v>
      </c>
      <c r="AU102" s="10">
        <f t="shared" si="95"/>
        <v>0</v>
      </c>
      <c r="AV102" s="10">
        <f t="shared" si="96"/>
        <v>0</v>
      </c>
      <c r="AY102" s="10"/>
      <c r="AZ102" s="10"/>
      <c r="BA102" s="10"/>
      <c r="BB102" s="10"/>
      <c r="BC102" s="10"/>
      <c r="BD102" s="10"/>
      <c r="BE102" s="10"/>
      <c r="BF102" s="10"/>
      <c r="BG102" s="10"/>
    </row>
    <row r="103" spans="2:59" x14ac:dyDescent="0.2">
      <c r="B103" s="2" t="s">
        <v>49</v>
      </c>
      <c r="C103" s="2" t="s">
        <v>59</v>
      </c>
      <c r="D103" s="2" t="s">
        <v>9</v>
      </c>
      <c r="E103" s="2">
        <v>220</v>
      </c>
      <c r="F103" s="2" t="s">
        <v>52</v>
      </c>
      <c r="G103" s="1" t="s">
        <v>67</v>
      </c>
      <c r="H103" s="20">
        <v>42736</v>
      </c>
      <c r="I103" s="20">
        <v>50040</v>
      </c>
      <c r="J103" s="1" t="str">
        <f t="shared" si="73"/>
        <v>Charrua 220</v>
      </c>
      <c r="K103" s="10">
        <f t="shared" si="99"/>
        <v>0</v>
      </c>
      <c r="L103" s="10">
        <f t="shared" si="100"/>
        <v>50.875999999999998</v>
      </c>
      <c r="M103" s="9">
        <f t="shared" si="101"/>
        <v>0</v>
      </c>
      <c r="N103" s="9">
        <f t="shared" si="102"/>
        <v>1228.43081394</v>
      </c>
      <c r="O103" s="11">
        <f t="shared" si="103"/>
        <v>62497.64609001144</v>
      </c>
      <c r="P103" s="11">
        <f t="shared" si="104"/>
        <v>50.875999999999998</v>
      </c>
      <c r="S103" s="12">
        <f t="shared" si="80"/>
        <v>0</v>
      </c>
      <c r="T103" s="12">
        <v>50.875999999999998</v>
      </c>
      <c r="U103" s="12">
        <v>0</v>
      </c>
      <c r="V103" s="12">
        <v>1228.43081394</v>
      </c>
      <c r="W103" s="12">
        <v>0</v>
      </c>
      <c r="X103" s="12">
        <f>+T103*V103</f>
        <v>62497.64609001144</v>
      </c>
      <c r="Y103" s="12">
        <v>948.74216571666045</v>
      </c>
      <c r="Z103" s="12">
        <f t="shared" si="81"/>
        <v>62497.64609001144</v>
      </c>
      <c r="AA103" s="12">
        <f t="shared" si="71"/>
        <v>50.875999999999998</v>
      </c>
      <c r="AD103" s="10">
        <v>5282.6574000000001</v>
      </c>
      <c r="AE103" s="10">
        <v>50.875999999999998</v>
      </c>
      <c r="AF103" s="21">
        <f t="shared" si="84"/>
        <v>0</v>
      </c>
      <c r="AG103" s="21">
        <f t="shared" si="85"/>
        <v>1228.43081394</v>
      </c>
      <c r="AH103" s="21">
        <f t="shared" si="86"/>
        <v>0</v>
      </c>
      <c r="AI103" s="21">
        <f t="shared" si="87"/>
        <v>62497.64609001144</v>
      </c>
      <c r="AJ103" s="21"/>
      <c r="AK103" s="22">
        <f t="shared" si="88"/>
        <v>62497.64609001144</v>
      </c>
      <c r="AL103" s="12">
        <f t="shared" si="72"/>
        <v>50.875999999999998</v>
      </c>
      <c r="AO103" s="10">
        <f t="shared" si="89"/>
        <v>-5282.6574000000001</v>
      </c>
      <c r="AP103" s="10">
        <f t="shared" si="90"/>
        <v>0</v>
      </c>
      <c r="AQ103" s="10">
        <f t="shared" si="91"/>
        <v>0</v>
      </c>
      <c r="AR103" s="10">
        <f t="shared" si="92"/>
        <v>0</v>
      </c>
      <c r="AS103" s="10">
        <f t="shared" si="93"/>
        <v>0</v>
      </c>
      <c r="AT103" s="10">
        <f t="shared" si="94"/>
        <v>0</v>
      </c>
      <c r="AU103" s="10">
        <f t="shared" si="95"/>
        <v>0</v>
      </c>
      <c r="AV103" s="10">
        <f t="shared" si="96"/>
        <v>0</v>
      </c>
      <c r="AY103" s="10"/>
      <c r="AZ103" s="10"/>
      <c r="BA103" s="10"/>
      <c r="BB103" s="10"/>
      <c r="BC103" s="10"/>
      <c r="BD103" s="10"/>
      <c r="BE103" s="10"/>
      <c r="BF103" s="10"/>
      <c r="BG103" s="10"/>
    </row>
    <row r="104" spans="2:59" x14ac:dyDescent="0.2">
      <c r="B104" s="2" t="s">
        <v>49</v>
      </c>
      <c r="C104" s="2" t="s">
        <v>59</v>
      </c>
      <c r="D104" s="2" t="s">
        <v>42</v>
      </c>
      <c r="E104" s="2">
        <v>220</v>
      </c>
      <c r="F104" s="2" t="s">
        <v>52</v>
      </c>
      <c r="G104" s="1" t="s">
        <v>67</v>
      </c>
      <c r="H104" s="20">
        <v>42736</v>
      </c>
      <c r="I104" s="20">
        <v>50040</v>
      </c>
      <c r="J104" s="1" t="str">
        <f t="shared" si="73"/>
        <v>Itahue 220</v>
      </c>
      <c r="K104" s="10">
        <f t="shared" si="99"/>
        <v>0</v>
      </c>
      <c r="L104" s="10">
        <f t="shared" si="100"/>
        <v>53.531999999999996</v>
      </c>
      <c r="M104" s="9">
        <f t="shared" si="101"/>
        <v>0</v>
      </c>
      <c r="N104" s="9">
        <f t="shared" si="102"/>
        <v>75.752759890000007</v>
      </c>
      <c r="O104" s="11">
        <f t="shared" si="103"/>
        <v>4055.1967424314803</v>
      </c>
      <c r="P104" s="11">
        <f t="shared" si="104"/>
        <v>53.531999999999996</v>
      </c>
      <c r="S104" s="12">
        <f t="shared" si="80"/>
        <v>0</v>
      </c>
      <c r="T104" s="12">
        <v>53.531999999999996</v>
      </c>
      <c r="U104" s="12">
        <v>0</v>
      </c>
      <c r="V104" s="12">
        <v>75.752759890000007</v>
      </c>
      <c r="W104" s="12">
        <v>0</v>
      </c>
      <c r="X104" s="12">
        <f>+T104*V104</f>
        <v>4055.1967424314803</v>
      </c>
      <c r="Y104" s="12">
        <v>0</v>
      </c>
      <c r="Z104" s="12">
        <f t="shared" si="81"/>
        <v>4055.1967424314803</v>
      </c>
      <c r="AA104" s="12">
        <f t="shared" si="71"/>
        <v>53.531999999999996</v>
      </c>
      <c r="AD104" s="10">
        <v>5581.7182000000003</v>
      </c>
      <c r="AE104" s="10">
        <v>53.531999999999996</v>
      </c>
      <c r="AF104" s="21">
        <f t="shared" si="84"/>
        <v>0</v>
      </c>
      <c r="AG104" s="21">
        <f t="shared" si="85"/>
        <v>75.752759890000007</v>
      </c>
      <c r="AH104" s="21">
        <f t="shared" si="86"/>
        <v>0</v>
      </c>
      <c r="AI104" s="21">
        <f t="shared" si="87"/>
        <v>4055.1967424314803</v>
      </c>
      <c r="AJ104" s="21"/>
      <c r="AK104" s="22">
        <f t="shared" si="88"/>
        <v>4055.1967424314803</v>
      </c>
      <c r="AL104" s="12">
        <f t="shared" si="72"/>
        <v>53.531999999999996</v>
      </c>
      <c r="AO104" s="10">
        <f t="shared" si="89"/>
        <v>-5581.7182000000003</v>
      </c>
      <c r="AP104" s="10">
        <f t="shared" si="90"/>
        <v>0</v>
      </c>
      <c r="AQ104" s="10">
        <f t="shared" si="91"/>
        <v>0</v>
      </c>
      <c r="AR104" s="10">
        <f t="shared" si="92"/>
        <v>0</v>
      </c>
      <c r="AS104" s="10">
        <f t="shared" si="93"/>
        <v>0</v>
      </c>
      <c r="AT104" s="10">
        <f t="shared" si="94"/>
        <v>0</v>
      </c>
      <c r="AU104" s="10">
        <f t="shared" si="95"/>
        <v>0</v>
      </c>
      <c r="AV104" s="10">
        <f t="shared" si="96"/>
        <v>0</v>
      </c>
      <c r="AY104" s="10"/>
      <c r="AZ104" s="10"/>
      <c r="BA104" s="10"/>
      <c r="BB104" s="10"/>
      <c r="BC104" s="10"/>
      <c r="BD104" s="10"/>
      <c r="BE104" s="10"/>
      <c r="BF104" s="10"/>
      <c r="BG104" s="10"/>
    </row>
    <row r="105" spans="2:59" x14ac:dyDescent="0.2">
      <c r="B105" s="2" t="s">
        <v>49</v>
      </c>
      <c r="C105" s="2" t="s">
        <v>59</v>
      </c>
      <c r="D105" s="2" t="s">
        <v>9</v>
      </c>
      <c r="E105" s="2">
        <v>220</v>
      </c>
      <c r="F105" s="2" t="s">
        <v>52</v>
      </c>
      <c r="G105" s="1" t="s">
        <v>68</v>
      </c>
      <c r="H105" s="20">
        <v>42736</v>
      </c>
      <c r="I105" s="20">
        <v>50040</v>
      </c>
      <c r="J105" s="1" t="str">
        <f t="shared" si="73"/>
        <v>Charrua 220</v>
      </c>
      <c r="K105" s="10">
        <f t="shared" si="99"/>
        <v>5282.6574000000001</v>
      </c>
      <c r="L105" s="10">
        <f t="shared" si="100"/>
        <v>50.875999999999998</v>
      </c>
      <c r="M105" s="9">
        <f t="shared" si="101"/>
        <v>3.2450000000000001</v>
      </c>
      <c r="N105" s="9">
        <f t="shared" si="102"/>
        <v>646.64770582999995</v>
      </c>
      <c r="O105" s="11">
        <f t="shared" si="103"/>
        <v>50041.071944807074</v>
      </c>
      <c r="P105" s="11">
        <f t="shared" si="104"/>
        <v>77.385369952835788</v>
      </c>
      <c r="S105" s="12">
        <v>5282.6574000000001</v>
      </c>
      <c r="T105" s="12">
        <v>50.875999999999998</v>
      </c>
      <c r="U105" s="12">
        <v>3.2450000000000001</v>
      </c>
      <c r="V105" s="12">
        <v>646.64770582999995</v>
      </c>
      <c r="W105" s="12">
        <f>+S105*U105</f>
        <v>17142.223263</v>
      </c>
      <c r="X105" s="12">
        <f t="shared" ref="X105:X106" si="105">+T105*V105</f>
        <v>32898.848681807074</v>
      </c>
      <c r="Y105" s="12">
        <v>501.18062846382685</v>
      </c>
      <c r="Z105" s="12">
        <f t="shared" si="81"/>
        <v>50041.071944807074</v>
      </c>
      <c r="AA105" s="12">
        <f t="shared" si="71"/>
        <v>77.385369952835788</v>
      </c>
      <c r="AD105" s="10">
        <v>5282.6574000000001</v>
      </c>
      <c r="AE105" s="10">
        <v>50.875999999999998</v>
      </c>
      <c r="AF105" s="21">
        <f t="shared" si="84"/>
        <v>3.2450000000000001</v>
      </c>
      <c r="AG105" s="21">
        <f t="shared" si="85"/>
        <v>646.64770582999995</v>
      </c>
      <c r="AH105" s="21">
        <f t="shared" si="86"/>
        <v>17142.223263</v>
      </c>
      <c r="AI105" s="21">
        <f t="shared" si="87"/>
        <v>32898.848681807074</v>
      </c>
      <c r="AJ105" s="21"/>
      <c r="AK105" s="22">
        <f t="shared" si="88"/>
        <v>50041.071944807074</v>
      </c>
      <c r="AL105" s="12">
        <f t="shared" si="72"/>
        <v>77.385369952835788</v>
      </c>
      <c r="AO105" s="10">
        <f t="shared" si="89"/>
        <v>0</v>
      </c>
      <c r="AP105" s="10">
        <f t="shared" si="90"/>
        <v>0</v>
      </c>
      <c r="AQ105" s="10">
        <f t="shared" si="91"/>
        <v>0</v>
      </c>
      <c r="AR105" s="10">
        <f t="shared" si="92"/>
        <v>0</v>
      </c>
      <c r="AS105" s="10">
        <f t="shared" si="93"/>
        <v>0</v>
      </c>
      <c r="AT105" s="10">
        <f t="shared" si="94"/>
        <v>0</v>
      </c>
      <c r="AU105" s="10">
        <f t="shared" si="95"/>
        <v>0</v>
      </c>
      <c r="AV105" s="10">
        <f t="shared" si="96"/>
        <v>0</v>
      </c>
      <c r="AY105" s="10"/>
      <c r="AZ105" s="10"/>
      <c r="BA105" s="10"/>
      <c r="BB105" s="10"/>
      <c r="BC105" s="10"/>
      <c r="BD105" s="10"/>
      <c r="BE105" s="10"/>
      <c r="BF105" s="10"/>
      <c r="BG105" s="10"/>
    </row>
    <row r="106" spans="2:59" x14ac:dyDescent="0.2">
      <c r="B106" s="2" t="s">
        <v>49</v>
      </c>
      <c r="C106" s="2" t="s">
        <v>59</v>
      </c>
      <c r="D106" s="2" t="s">
        <v>42</v>
      </c>
      <c r="E106" s="2">
        <v>220</v>
      </c>
      <c r="F106" s="2" t="s">
        <v>52</v>
      </c>
      <c r="G106" s="1" t="s">
        <v>68</v>
      </c>
      <c r="H106" s="20">
        <v>42736</v>
      </c>
      <c r="I106" s="20">
        <v>50040</v>
      </c>
      <c r="J106" s="1" t="str">
        <f t="shared" si="73"/>
        <v>Itahue 220</v>
      </c>
      <c r="K106" s="10">
        <f t="shared" si="99"/>
        <v>5581.7182000000003</v>
      </c>
      <c r="L106" s="10">
        <f t="shared" si="100"/>
        <v>53.531999999999996</v>
      </c>
      <c r="M106" s="9">
        <f t="shared" si="101"/>
        <v>0.21199999999999999</v>
      </c>
      <c r="N106" s="9">
        <f t="shared" si="102"/>
        <v>42.18453572</v>
      </c>
      <c r="O106" s="11">
        <f t="shared" si="103"/>
        <v>3441.54682456304</v>
      </c>
      <c r="P106" s="11">
        <f t="shared" si="104"/>
        <v>81.583138603357369</v>
      </c>
      <c r="S106" s="12">
        <v>5581.7182000000003</v>
      </c>
      <c r="T106" s="12">
        <v>53.531999999999996</v>
      </c>
      <c r="U106" s="12">
        <v>0.21199999999999999</v>
      </c>
      <c r="V106" s="12">
        <v>42.18453572</v>
      </c>
      <c r="W106" s="12">
        <f>+S106*U106</f>
        <v>1183.3242584</v>
      </c>
      <c r="X106" s="12">
        <f t="shared" si="105"/>
        <v>2258.22256616304</v>
      </c>
      <c r="Y106" s="12">
        <v>0</v>
      </c>
      <c r="Z106" s="12">
        <f t="shared" si="81"/>
        <v>3441.54682456304</v>
      </c>
      <c r="AA106" s="12">
        <f t="shared" si="71"/>
        <v>81.583138603357369</v>
      </c>
      <c r="AD106" s="10">
        <v>5581.7182000000003</v>
      </c>
      <c r="AE106" s="10">
        <v>53.531999999999996</v>
      </c>
      <c r="AF106" s="21">
        <f t="shared" si="84"/>
        <v>0.21199999999999999</v>
      </c>
      <c r="AG106" s="21">
        <f t="shared" si="85"/>
        <v>42.18453572</v>
      </c>
      <c r="AH106" s="21">
        <f t="shared" si="86"/>
        <v>1183.3242584</v>
      </c>
      <c r="AI106" s="21">
        <f t="shared" si="87"/>
        <v>2258.22256616304</v>
      </c>
      <c r="AJ106" s="21"/>
      <c r="AK106" s="22">
        <f t="shared" si="88"/>
        <v>3441.54682456304</v>
      </c>
      <c r="AL106" s="12">
        <f t="shared" si="72"/>
        <v>81.583138603357369</v>
      </c>
      <c r="AO106" s="10">
        <f t="shared" si="89"/>
        <v>0</v>
      </c>
      <c r="AP106" s="10">
        <f t="shared" si="90"/>
        <v>0</v>
      </c>
      <c r="AQ106" s="10">
        <f t="shared" si="91"/>
        <v>0</v>
      </c>
      <c r="AR106" s="10">
        <f t="shared" si="92"/>
        <v>0</v>
      </c>
      <c r="AS106" s="10">
        <f t="shared" si="93"/>
        <v>0</v>
      </c>
      <c r="AT106" s="10">
        <f t="shared" si="94"/>
        <v>0</v>
      </c>
      <c r="AU106" s="10">
        <f t="shared" si="95"/>
        <v>0</v>
      </c>
      <c r="AV106" s="10">
        <f t="shared" si="96"/>
        <v>0</v>
      </c>
      <c r="AY106" s="10"/>
      <c r="AZ106" s="10"/>
      <c r="BA106" s="10"/>
      <c r="BB106" s="10"/>
      <c r="BC106" s="10"/>
      <c r="BD106" s="10"/>
      <c r="BE106" s="10"/>
      <c r="BF106" s="10"/>
      <c r="BG106" s="10"/>
    </row>
    <row r="107" spans="2:59" hidden="1" x14ac:dyDescent="0.2">
      <c r="B107" s="2" t="s">
        <v>49</v>
      </c>
      <c r="C107" s="2" t="s">
        <v>58</v>
      </c>
      <c r="D107" s="2" t="s">
        <v>14</v>
      </c>
      <c r="E107" s="2">
        <v>220</v>
      </c>
      <c r="F107" s="2" t="s">
        <v>52</v>
      </c>
      <c r="G107" s="1" t="s">
        <v>66</v>
      </c>
      <c r="H107" s="20">
        <v>42736</v>
      </c>
      <c r="I107" s="20">
        <v>50040</v>
      </c>
      <c r="J107" s="1" t="str">
        <f t="shared" si="73"/>
        <v>Barro Blanco 220</v>
      </c>
      <c r="K107" s="10">
        <f t="shared" si="99"/>
        <v>0</v>
      </c>
      <c r="L107" s="10">
        <f t="shared" si="100"/>
        <v>60.933999999999997</v>
      </c>
      <c r="M107" s="9">
        <f t="shared" si="101"/>
        <v>0</v>
      </c>
      <c r="N107" s="9">
        <f t="shared" si="102"/>
        <v>8.8605540000000005</v>
      </c>
      <c r="O107" s="11">
        <f t="shared" si="103"/>
        <v>539.90899743600005</v>
      </c>
      <c r="P107" s="11">
        <f t="shared" si="104"/>
        <v>60.934000000000005</v>
      </c>
      <c r="S107" s="12">
        <f>+IFERROR(W107/U107,0)</f>
        <v>0</v>
      </c>
      <c r="T107" s="12">
        <v>60.933999999999997</v>
      </c>
      <c r="U107" s="12">
        <v>0</v>
      </c>
      <c r="V107" s="12">
        <v>8.8605540000000005</v>
      </c>
      <c r="W107" s="12">
        <v>0</v>
      </c>
      <c r="X107" s="12">
        <f t="shared" ref="X107:X112" si="106">+T107*V107</f>
        <v>539.90899743600005</v>
      </c>
      <c r="Y107" s="12">
        <v>0</v>
      </c>
      <c r="Z107" s="12">
        <f t="shared" si="81"/>
        <v>539.90899743600005</v>
      </c>
      <c r="AA107" s="12">
        <f t="shared" si="71"/>
        <v>60.934000000000005</v>
      </c>
      <c r="AD107" s="10">
        <v>5834.0982000000004</v>
      </c>
      <c r="AE107" s="10">
        <v>60.933999999999997</v>
      </c>
      <c r="AF107" s="21">
        <f t="shared" si="84"/>
        <v>0</v>
      </c>
      <c r="AG107" s="21">
        <f t="shared" si="85"/>
        <v>8.8605540000000005</v>
      </c>
      <c r="AH107" s="21">
        <f t="shared" si="86"/>
        <v>0</v>
      </c>
      <c r="AI107" s="21">
        <f t="shared" si="87"/>
        <v>539.90899743600005</v>
      </c>
      <c r="AJ107" s="21"/>
      <c r="AK107" s="22">
        <f t="shared" si="88"/>
        <v>539.90899743600005</v>
      </c>
      <c r="AL107" s="12">
        <f t="shared" si="72"/>
        <v>60.934000000000005</v>
      </c>
      <c r="AO107" s="10">
        <f t="shared" si="89"/>
        <v>-5834.0982000000004</v>
      </c>
      <c r="AP107" s="10">
        <f t="shared" si="90"/>
        <v>0</v>
      </c>
      <c r="AQ107" s="10">
        <f t="shared" si="91"/>
        <v>0</v>
      </c>
      <c r="AR107" s="10">
        <f t="shared" si="92"/>
        <v>0</v>
      </c>
      <c r="AS107" s="10">
        <f t="shared" si="93"/>
        <v>0</v>
      </c>
      <c r="AT107" s="10">
        <f t="shared" si="94"/>
        <v>0</v>
      </c>
      <c r="AU107" s="10">
        <f t="shared" si="95"/>
        <v>0</v>
      </c>
      <c r="AV107" s="10">
        <f t="shared" si="96"/>
        <v>0</v>
      </c>
      <c r="AY107" s="10"/>
      <c r="AZ107" s="10"/>
      <c r="BA107" s="10"/>
      <c r="BB107" s="10"/>
      <c r="BC107" s="10"/>
      <c r="BD107" s="10"/>
      <c r="BE107" s="10"/>
      <c r="BF107" s="10"/>
      <c r="BG107" s="10"/>
    </row>
    <row r="108" spans="2:59" hidden="1" x14ac:dyDescent="0.2">
      <c r="B108" s="2" t="s">
        <v>49</v>
      </c>
      <c r="C108" s="2" t="s">
        <v>58</v>
      </c>
      <c r="D108" s="2" t="s">
        <v>11</v>
      </c>
      <c r="E108" s="2">
        <v>220</v>
      </c>
      <c r="F108" s="2" t="s">
        <v>52</v>
      </c>
      <c r="G108" s="1" t="s">
        <v>66</v>
      </c>
      <c r="H108" s="20">
        <v>42736</v>
      </c>
      <c r="I108" s="20">
        <v>50040</v>
      </c>
      <c r="J108" s="1" t="str">
        <f t="shared" si="73"/>
        <v>Valdivia 220</v>
      </c>
      <c r="K108" s="10">
        <f t="shared" si="99"/>
        <v>0</v>
      </c>
      <c r="L108" s="10">
        <f t="shared" si="100"/>
        <v>60.298000000000002</v>
      </c>
      <c r="M108" s="9">
        <f t="shared" si="101"/>
        <v>0</v>
      </c>
      <c r="N108" s="9">
        <f t="shared" si="102"/>
        <v>6.8260330000000007</v>
      </c>
      <c r="O108" s="11">
        <f t="shared" si="103"/>
        <v>411.59613783400005</v>
      </c>
      <c r="P108" s="11">
        <f t="shared" si="104"/>
        <v>60.298000000000002</v>
      </c>
      <c r="S108" s="12">
        <f>+IFERROR(W108/U108,0)</f>
        <v>0</v>
      </c>
      <c r="T108" s="12">
        <v>60.298000000000002</v>
      </c>
      <c r="U108" s="12">
        <v>0</v>
      </c>
      <c r="V108" s="12">
        <v>6.8260330000000007</v>
      </c>
      <c r="W108" s="12">
        <v>0</v>
      </c>
      <c r="X108" s="12">
        <f t="shared" si="106"/>
        <v>411.59613783400005</v>
      </c>
      <c r="Y108" s="12">
        <v>0</v>
      </c>
      <c r="Z108" s="12">
        <f t="shared" si="81"/>
        <v>411.59613783400005</v>
      </c>
      <c r="AA108" s="12">
        <f t="shared" si="71"/>
        <v>60.298000000000002</v>
      </c>
      <c r="AD108" s="10">
        <v>5817.7003999999997</v>
      </c>
      <c r="AE108" s="10">
        <v>60.298000000000002</v>
      </c>
      <c r="AF108" s="21">
        <f t="shared" si="84"/>
        <v>0</v>
      </c>
      <c r="AG108" s="21">
        <f t="shared" si="85"/>
        <v>6.8260330000000007</v>
      </c>
      <c r="AH108" s="21">
        <f t="shared" si="86"/>
        <v>0</v>
      </c>
      <c r="AI108" s="21">
        <f t="shared" si="87"/>
        <v>411.59613783400005</v>
      </c>
      <c r="AJ108" s="21"/>
      <c r="AK108" s="22">
        <f t="shared" si="88"/>
        <v>411.59613783400005</v>
      </c>
      <c r="AL108" s="12">
        <f t="shared" si="72"/>
        <v>60.298000000000002</v>
      </c>
      <c r="AO108" s="10">
        <f t="shared" si="89"/>
        <v>-5817.7003999999997</v>
      </c>
      <c r="AP108" s="10">
        <f t="shared" si="90"/>
        <v>0</v>
      </c>
      <c r="AQ108" s="10">
        <f t="shared" si="91"/>
        <v>0</v>
      </c>
      <c r="AR108" s="10">
        <f t="shared" si="92"/>
        <v>0</v>
      </c>
      <c r="AS108" s="10">
        <f t="shared" si="93"/>
        <v>0</v>
      </c>
      <c r="AT108" s="10">
        <f t="shared" si="94"/>
        <v>0</v>
      </c>
      <c r="AU108" s="10">
        <f t="shared" si="95"/>
        <v>0</v>
      </c>
      <c r="AV108" s="10">
        <f t="shared" si="96"/>
        <v>0</v>
      </c>
      <c r="AY108" s="10"/>
      <c r="AZ108" s="10"/>
      <c r="BA108" s="10"/>
      <c r="BB108" s="10"/>
      <c r="BC108" s="10"/>
      <c r="BD108" s="10"/>
      <c r="BE108" s="10"/>
      <c r="BF108" s="10"/>
      <c r="BG108" s="10"/>
    </row>
    <row r="109" spans="2:59" hidden="1" x14ac:dyDescent="0.2">
      <c r="B109" s="2" t="s">
        <v>49</v>
      </c>
      <c r="C109" s="2" t="s">
        <v>58</v>
      </c>
      <c r="D109" s="2" t="s">
        <v>14</v>
      </c>
      <c r="E109" s="2">
        <v>220</v>
      </c>
      <c r="F109" s="2" t="s">
        <v>52</v>
      </c>
      <c r="G109" s="1" t="s">
        <v>67</v>
      </c>
      <c r="H109" s="20">
        <v>42736</v>
      </c>
      <c r="I109" s="20">
        <v>50040</v>
      </c>
      <c r="J109" s="1" t="str">
        <f t="shared" si="73"/>
        <v>Barro Blanco 220</v>
      </c>
      <c r="K109" s="10">
        <f t="shared" si="99"/>
        <v>0</v>
      </c>
      <c r="L109" s="10">
        <f t="shared" si="100"/>
        <v>60.933999999999997</v>
      </c>
      <c r="M109" s="9">
        <f t="shared" si="101"/>
        <v>0</v>
      </c>
      <c r="N109" s="9">
        <f t="shared" si="102"/>
        <v>23.027514</v>
      </c>
      <c r="O109" s="11">
        <f t="shared" si="103"/>
        <v>1403.158538076</v>
      </c>
      <c r="P109" s="11">
        <f t="shared" si="104"/>
        <v>60.933999999999997</v>
      </c>
      <c r="S109" s="12">
        <f>+IFERROR(W109/U109,0)</f>
        <v>0</v>
      </c>
      <c r="T109" s="12">
        <f>+T107</f>
        <v>60.933999999999997</v>
      </c>
      <c r="U109" s="12">
        <v>0</v>
      </c>
      <c r="V109" s="12">
        <v>23.027514</v>
      </c>
      <c r="W109" s="12">
        <v>0</v>
      </c>
      <c r="X109" s="12">
        <f t="shared" si="106"/>
        <v>1403.158538076</v>
      </c>
      <c r="Y109" s="12">
        <v>0</v>
      </c>
      <c r="Z109" s="12">
        <f t="shared" si="81"/>
        <v>1403.158538076</v>
      </c>
      <c r="AA109" s="12">
        <f t="shared" si="71"/>
        <v>60.933999999999997</v>
      </c>
      <c r="AD109" s="10">
        <v>5834.0982000000004</v>
      </c>
      <c r="AE109" s="10">
        <v>60.933999999999997</v>
      </c>
      <c r="AF109" s="21">
        <f t="shared" si="84"/>
        <v>0</v>
      </c>
      <c r="AG109" s="21">
        <f t="shared" si="85"/>
        <v>23.027514</v>
      </c>
      <c r="AH109" s="21">
        <f t="shared" si="86"/>
        <v>0</v>
      </c>
      <c r="AI109" s="21">
        <f t="shared" si="87"/>
        <v>1403.158538076</v>
      </c>
      <c r="AJ109" s="21"/>
      <c r="AK109" s="22">
        <f t="shared" si="88"/>
        <v>1403.158538076</v>
      </c>
      <c r="AL109" s="12">
        <f t="shared" si="72"/>
        <v>60.933999999999997</v>
      </c>
      <c r="AO109" s="10">
        <f t="shared" si="89"/>
        <v>-5834.0982000000004</v>
      </c>
      <c r="AP109" s="10">
        <f t="shared" si="90"/>
        <v>0</v>
      </c>
      <c r="AQ109" s="10">
        <f t="shared" si="91"/>
        <v>0</v>
      </c>
      <c r="AR109" s="10">
        <f t="shared" si="92"/>
        <v>0</v>
      </c>
      <c r="AS109" s="10">
        <f t="shared" si="93"/>
        <v>0</v>
      </c>
      <c r="AT109" s="10">
        <f t="shared" si="94"/>
        <v>0</v>
      </c>
      <c r="AU109" s="10">
        <f t="shared" si="95"/>
        <v>0</v>
      </c>
      <c r="AV109" s="10">
        <f t="shared" si="96"/>
        <v>0</v>
      </c>
      <c r="AY109" s="10"/>
      <c r="AZ109" s="10"/>
      <c r="BA109" s="10"/>
      <c r="BB109" s="10"/>
      <c r="BC109" s="10"/>
      <c r="BD109" s="10"/>
      <c r="BE109" s="10"/>
      <c r="BF109" s="10"/>
      <c r="BG109" s="10"/>
    </row>
    <row r="110" spans="2:59" hidden="1" x14ac:dyDescent="0.2">
      <c r="B110" s="2" t="s">
        <v>49</v>
      </c>
      <c r="C110" s="2" t="s">
        <v>58</v>
      </c>
      <c r="D110" s="2" t="s">
        <v>11</v>
      </c>
      <c r="E110" s="2">
        <v>220</v>
      </c>
      <c r="F110" s="2" t="s">
        <v>52</v>
      </c>
      <c r="G110" s="1" t="s">
        <v>67</v>
      </c>
      <c r="H110" s="20">
        <v>42736</v>
      </c>
      <c r="I110" s="20">
        <v>50040</v>
      </c>
      <c r="J110" s="1" t="str">
        <f t="shared" si="73"/>
        <v>Valdivia 220</v>
      </c>
      <c r="K110" s="10">
        <f t="shared" si="99"/>
        <v>0</v>
      </c>
      <c r="L110" s="10">
        <f t="shared" si="100"/>
        <v>60.298000000000002</v>
      </c>
      <c r="M110" s="9">
        <f t="shared" si="101"/>
        <v>0</v>
      </c>
      <c r="N110" s="9">
        <f t="shared" si="102"/>
        <v>17.728473999999999</v>
      </c>
      <c r="O110" s="11">
        <f t="shared" si="103"/>
        <v>1068.991525252</v>
      </c>
      <c r="P110" s="11">
        <f t="shared" si="104"/>
        <v>60.298000000000002</v>
      </c>
      <c r="S110" s="12">
        <f>+IFERROR(W110/U110,0)</f>
        <v>0</v>
      </c>
      <c r="T110" s="12">
        <f>+T108</f>
        <v>60.298000000000002</v>
      </c>
      <c r="U110" s="12">
        <v>0</v>
      </c>
      <c r="V110" s="12">
        <v>17.728473999999999</v>
      </c>
      <c r="W110" s="12">
        <v>0</v>
      </c>
      <c r="X110" s="12">
        <f t="shared" si="106"/>
        <v>1068.991525252</v>
      </c>
      <c r="Y110" s="12">
        <v>0</v>
      </c>
      <c r="Z110" s="12">
        <f t="shared" si="81"/>
        <v>1068.991525252</v>
      </c>
      <c r="AA110" s="12">
        <f t="shared" si="71"/>
        <v>60.298000000000002</v>
      </c>
      <c r="AD110" s="10">
        <v>5817.7003999999997</v>
      </c>
      <c r="AE110" s="10">
        <v>60.298000000000002</v>
      </c>
      <c r="AF110" s="21">
        <f t="shared" si="84"/>
        <v>0</v>
      </c>
      <c r="AG110" s="21">
        <f t="shared" si="85"/>
        <v>17.728473999999999</v>
      </c>
      <c r="AH110" s="21">
        <f t="shared" si="86"/>
        <v>0</v>
      </c>
      <c r="AI110" s="21">
        <f t="shared" si="87"/>
        <v>1068.991525252</v>
      </c>
      <c r="AJ110" s="21"/>
      <c r="AK110" s="22">
        <f t="shared" si="88"/>
        <v>1068.991525252</v>
      </c>
      <c r="AL110" s="12">
        <f t="shared" si="72"/>
        <v>60.298000000000002</v>
      </c>
      <c r="AO110" s="10">
        <f t="shared" si="89"/>
        <v>-5817.7003999999997</v>
      </c>
      <c r="AP110" s="10">
        <f t="shared" si="90"/>
        <v>0</v>
      </c>
      <c r="AQ110" s="10">
        <f t="shared" si="91"/>
        <v>0</v>
      </c>
      <c r="AR110" s="10">
        <f t="shared" si="92"/>
        <v>0</v>
      </c>
      <c r="AS110" s="10">
        <f t="shared" si="93"/>
        <v>0</v>
      </c>
      <c r="AT110" s="10">
        <f t="shared" si="94"/>
        <v>0</v>
      </c>
      <c r="AU110" s="10">
        <f t="shared" si="95"/>
        <v>0</v>
      </c>
      <c r="AV110" s="10">
        <f t="shared" si="96"/>
        <v>0</v>
      </c>
      <c r="AY110" s="10"/>
      <c r="AZ110" s="10"/>
      <c r="BA110" s="10"/>
      <c r="BB110" s="10"/>
      <c r="BC110" s="10"/>
      <c r="BD110" s="10"/>
      <c r="BE110" s="10"/>
      <c r="BF110" s="10"/>
      <c r="BG110" s="10"/>
    </row>
    <row r="111" spans="2:59" hidden="1" x14ac:dyDescent="0.2">
      <c r="B111" s="2" t="s">
        <v>49</v>
      </c>
      <c r="C111" s="2" t="s">
        <v>58</v>
      </c>
      <c r="D111" s="2" t="s">
        <v>14</v>
      </c>
      <c r="E111" s="2">
        <v>220</v>
      </c>
      <c r="F111" s="2" t="s">
        <v>52</v>
      </c>
      <c r="G111" s="1" t="s">
        <v>68</v>
      </c>
      <c r="H111" s="20">
        <v>42736</v>
      </c>
      <c r="I111" s="20">
        <v>50040</v>
      </c>
      <c r="J111" s="1" t="str">
        <f t="shared" si="73"/>
        <v>Barro Blanco 220</v>
      </c>
      <c r="K111" s="10">
        <f t="shared" si="99"/>
        <v>5834.07</v>
      </c>
      <c r="L111" s="10">
        <f t="shared" si="100"/>
        <v>60.933999999999997</v>
      </c>
      <c r="M111" s="9">
        <f t="shared" si="101"/>
        <v>7.0999999999999994E-2</v>
      </c>
      <c r="N111" s="9">
        <f t="shared" si="102"/>
        <v>12.493384000000001</v>
      </c>
      <c r="O111" s="11">
        <f t="shared" si="103"/>
        <v>1175.4908306560001</v>
      </c>
      <c r="P111" s="11">
        <f t="shared" si="104"/>
        <v>94.089065913286589</v>
      </c>
      <c r="S111" s="12">
        <v>5834.07</v>
      </c>
      <c r="T111" s="12">
        <f>+T109</f>
        <v>60.933999999999997</v>
      </c>
      <c r="U111" s="12">
        <v>7.0999999999999994E-2</v>
      </c>
      <c r="V111" s="12">
        <v>12.493384000000001</v>
      </c>
      <c r="W111" s="12">
        <f>+S111*U111</f>
        <v>414.21896999999996</v>
      </c>
      <c r="X111" s="12">
        <f t="shared" si="106"/>
        <v>761.27186065600006</v>
      </c>
      <c r="Y111" s="12">
        <v>0</v>
      </c>
      <c r="Z111" s="12">
        <f t="shared" si="81"/>
        <v>1175.4908306560001</v>
      </c>
      <c r="AA111" s="12">
        <f t="shared" si="71"/>
        <v>94.089065913286589</v>
      </c>
      <c r="AD111" s="10">
        <v>5834.0982000000004</v>
      </c>
      <c r="AE111" s="10">
        <v>60.933999999999997</v>
      </c>
      <c r="AF111" s="21">
        <f t="shared" si="84"/>
        <v>7.0999999999999994E-2</v>
      </c>
      <c r="AG111" s="21">
        <f t="shared" si="85"/>
        <v>12.493384000000001</v>
      </c>
      <c r="AH111" s="21">
        <f t="shared" si="86"/>
        <v>414.22097220000001</v>
      </c>
      <c r="AI111" s="21">
        <f t="shared" si="87"/>
        <v>761.27186065600006</v>
      </c>
      <c r="AJ111" s="21"/>
      <c r="AK111" s="22">
        <f t="shared" si="88"/>
        <v>1175.4928328559999</v>
      </c>
      <c r="AL111" s="12">
        <f t="shared" si="72"/>
        <v>94.089226174109427</v>
      </c>
      <c r="AO111" s="10">
        <f t="shared" si="89"/>
        <v>-2.8200000000651926E-2</v>
      </c>
      <c r="AP111" s="10">
        <f t="shared" si="90"/>
        <v>0</v>
      </c>
      <c r="AQ111" s="10">
        <f t="shared" si="91"/>
        <v>0</v>
      </c>
      <c r="AR111" s="10">
        <f t="shared" si="92"/>
        <v>0</v>
      </c>
      <c r="AS111" s="10">
        <f t="shared" si="93"/>
        <v>2.00220000004947E-3</v>
      </c>
      <c r="AT111" s="10">
        <f t="shared" si="94"/>
        <v>0</v>
      </c>
      <c r="AU111" s="10">
        <f t="shared" si="95"/>
        <v>2.0021999998789397E-3</v>
      </c>
      <c r="AV111" s="10">
        <f t="shared" si="96"/>
        <v>-1.6026082283815413E-4</v>
      </c>
      <c r="AY111" s="10"/>
      <c r="AZ111" s="10"/>
      <c r="BA111" s="10"/>
      <c r="BB111" s="10"/>
      <c r="BC111" s="10"/>
      <c r="BD111" s="10"/>
      <c r="BE111" s="10"/>
      <c r="BF111" s="10"/>
      <c r="BG111" s="10"/>
    </row>
    <row r="112" spans="2:59" hidden="1" x14ac:dyDescent="0.2">
      <c r="B112" s="2" t="s">
        <v>49</v>
      </c>
      <c r="C112" s="2" t="s">
        <v>58</v>
      </c>
      <c r="D112" s="2" t="s">
        <v>11</v>
      </c>
      <c r="E112" s="2">
        <v>220</v>
      </c>
      <c r="F112" s="2" t="s">
        <v>52</v>
      </c>
      <c r="G112" s="1" t="s">
        <v>68</v>
      </c>
      <c r="H112" s="20">
        <v>42736</v>
      </c>
      <c r="I112" s="20">
        <v>50040</v>
      </c>
      <c r="J112" s="1" t="str">
        <f t="shared" si="73"/>
        <v>Valdivia 220</v>
      </c>
      <c r="K112" s="10">
        <f t="shared" si="99"/>
        <v>5817.73</v>
      </c>
      <c r="L112" s="10">
        <f t="shared" si="100"/>
        <v>60.298000000000002</v>
      </c>
      <c r="M112" s="9">
        <f t="shared" si="101"/>
        <v>5.3999999999999999E-2</v>
      </c>
      <c r="N112" s="9">
        <f t="shared" si="102"/>
        <v>9.5129419999999989</v>
      </c>
      <c r="O112" s="11">
        <f t="shared" si="103"/>
        <v>887.768796716</v>
      </c>
      <c r="P112" s="11">
        <f t="shared" si="104"/>
        <v>93.322212698868569</v>
      </c>
      <c r="S112" s="12">
        <v>5817.73</v>
      </c>
      <c r="T112" s="12">
        <f>+T110</f>
        <v>60.298000000000002</v>
      </c>
      <c r="U112" s="12">
        <v>5.3999999999999999E-2</v>
      </c>
      <c r="V112" s="12">
        <v>9.5129419999999989</v>
      </c>
      <c r="W112" s="12">
        <f>+S112*U112</f>
        <v>314.15741999999995</v>
      </c>
      <c r="X112" s="12">
        <f t="shared" si="106"/>
        <v>573.611376716</v>
      </c>
      <c r="Y112" s="12">
        <v>8.458559000000001</v>
      </c>
      <c r="Z112" s="12">
        <f t="shared" si="81"/>
        <v>887.768796716</v>
      </c>
      <c r="AA112" s="12">
        <f t="shared" si="71"/>
        <v>93.322212698868569</v>
      </c>
      <c r="AD112" s="10">
        <v>5817.7003999999997</v>
      </c>
      <c r="AE112" s="10">
        <v>60.298000000000002</v>
      </c>
      <c r="AF112" s="21">
        <f t="shared" si="84"/>
        <v>5.3999999999999999E-2</v>
      </c>
      <c r="AG112" s="21">
        <f t="shared" si="85"/>
        <v>9.5129419999999989</v>
      </c>
      <c r="AH112" s="21">
        <f t="shared" si="86"/>
        <v>314.15582159999997</v>
      </c>
      <c r="AI112" s="21">
        <f t="shared" si="87"/>
        <v>573.611376716</v>
      </c>
      <c r="AJ112" s="21"/>
      <c r="AK112" s="22">
        <f t="shared" si="88"/>
        <v>887.76719831599996</v>
      </c>
      <c r="AL112" s="12">
        <f t="shared" si="72"/>
        <v>93.322044675138358</v>
      </c>
      <c r="AO112" s="10">
        <f t="shared" si="89"/>
        <v>2.959999999984575E-2</v>
      </c>
      <c r="AP112" s="10">
        <f t="shared" si="90"/>
        <v>0</v>
      </c>
      <c r="AQ112" s="10">
        <f t="shared" si="91"/>
        <v>0</v>
      </c>
      <c r="AR112" s="10">
        <f t="shared" si="92"/>
        <v>0</v>
      </c>
      <c r="AS112" s="10">
        <f t="shared" si="93"/>
        <v>-1.5983999999775733E-3</v>
      </c>
      <c r="AT112" s="10">
        <f t="shared" si="94"/>
        <v>0</v>
      </c>
      <c r="AU112" s="10">
        <f t="shared" si="95"/>
        <v>-1.5984000000344167E-3</v>
      </c>
      <c r="AV112" s="10">
        <f t="shared" si="96"/>
        <v>1.6802373021107542E-4</v>
      </c>
      <c r="AY112" s="10"/>
      <c r="AZ112" s="10"/>
      <c r="BA112" s="10"/>
      <c r="BB112" s="10"/>
      <c r="BC112" s="10"/>
      <c r="BD112" s="10"/>
      <c r="BE112" s="10"/>
      <c r="BF112" s="10"/>
      <c r="BG112" s="10"/>
    </row>
    <row r="113" spans="2:59" hidden="1" x14ac:dyDescent="0.2">
      <c r="B113" s="2" t="s">
        <v>49</v>
      </c>
      <c r="C113" s="2" t="s">
        <v>62</v>
      </c>
      <c r="D113" s="2" t="s">
        <v>11</v>
      </c>
      <c r="E113" s="2">
        <v>220</v>
      </c>
      <c r="F113" s="2" t="s">
        <v>52</v>
      </c>
      <c r="G113" s="1" t="s">
        <v>66</v>
      </c>
      <c r="H113" s="20">
        <v>42736</v>
      </c>
      <c r="I113" s="20">
        <v>50040</v>
      </c>
      <c r="J113" s="1" t="str">
        <f t="shared" si="73"/>
        <v>Valdivia 220</v>
      </c>
      <c r="K113" s="10">
        <f t="shared" si="99"/>
        <v>0</v>
      </c>
      <c r="L113" s="10">
        <f t="shared" si="100"/>
        <v>0</v>
      </c>
      <c r="M113" s="9">
        <f t="shared" si="101"/>
        <v>0</v>
      </c>
      <c r="N113" s="9">
        <f t="shared" si="102"/>
        <v>0</v>
      </c>
      <c r="O113" s="11">
        <f t="shared" si="103"/>
        <v>0</v>
      </c>
      <c r="P113" s="11">
        <f t="shared" si="104"/>
        <v>0</v>
      </c>
      <c r="S113" s="12">
        <f t="shared" si="80"/>
        <v>0</v>
      </c>
      <c r="T113" s="12">
        <f t="shared" ref="T113:T121" si="107">+IFERROR(X113/V113,0)</f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f t="shared" si="81"/>
        <v>0</v>
      </c>
      <c r="AA113" s="12">
        <f t="shared" si="71"/>
        <v>0</v>
      </c>
      <c r="AD113" s="10">
        <v>5817.7003999999997</v>
      </c>
      <c r="AE113" s="10">
        <v>60.298000000000002</v>
      </c>
      <c r="AF113" s="21">
        <f t="shared" si="84"/>
        <v>0</v>
      </c>
      <c r="AG113" s="21">
        <f t="shared" si="85"/>
        <v>0</v>
      </c>
      <c r="AH113" s="21">
        <f t="shared" si="86"/>
        <v>0</v>
      </c>
      <c r="AI113" s="21">
        <f t="shared" si="87"/>
        <v>0</v>
      </c>
      <c r="AJ113" s="21"/>
      <c r="AK113" s="22">
        <f t="shared" si="88"/>
        <v>0</v>
      </c>
      <c r="AL113" s="12">
        <f t="shared" si="72"/>
        <v>0</v>
      </c>
      <c r="AO113" s="10">
        <f t="shared" si="89"/>
        <v>-5817.7003999999997</v>
      </c>
      <c r="AP113" s="10">
        <f t="shared" si="90"/>
        <v>-60.298000000000002</v>
      </c>
      <c r="AQ113" s="10">
        <f t="shared" si="91"/>
        <v>0</v>
      </c>
      <c r="AR113" s="10">
        <f t="shared" si="92"/>
        <v>0</v>
      </c>
      <c r="AS113" s="10">
        <f t="shared" si="93"/>
        <v>0</v>
      </c>
      <c r="AT113" s="10">
        <f t="shared" si="94"/>
        <v>0</v>
      </c>
      <c r="AU113" s="10">
        <f t="shared" si="95"/>
        <v>0</v>
      </c>
      <c r="AV113" s="10">
        <f t="shared" si="96"/>
        <v>0</v>
      </c>
      <c r="AY113" s="10"/>
      <c r="AZ113" s="10"/>
      <c r="BA113" s="10"/>
      <c r="BB113" s="10"/>
      <c r="BC113" s="10"/>
      <c r="BD113" s="10"/>
      <c r="BE113" s="10"/>
      <c r="BF113" s="10"/>
      <c r="BG113" s="10"/>
    </row>
    <row r="114" spans="2:59" hidden="1" x14ac:dyDescent="0.2">
      <c r="B114" s="2" t="s">
        <v>49</v>
      </c>
      <c r="C114" s="2" t="s">
        <v>62</v>
      </c>
      <c r="D114" s="2" t="s">
        <v>14</v>
      </c>
      <c r="E114" s="2">
        <v>220</v>
      </c>
      <c r="F114" s="2" t="s">
        <v>52</v>
      </c>
      <c r="G114" s="1" t="s">
        <v>66</v>
      </c>
      <c r="H114" s="20">
        <v>42736</v>
      </c>
      <c r="I114" s="20">
        <v>50040</v>
      </c>
      <c r="J114" s="1" t="str">
        <f t="shared" si="73"/>
        <v>Barro Blanco 220</v>
      </c>
      <c r="K114" s="10">
        <f t="shared" si="99"/>
        <v>0</v>
      </c>
      <c r="L114" s="10">
        <f t="shared" si="100"/>
        <v>0</v>
      </c>
      <c r="M114" s="9">
        <f t="shared" si="101"/>
        <v>0</v>
      </c>
      <c r="N114" s="9">
        <f t="shared" si="102"/>
        <v>0</v>
      </c>
      <c r="O114" s="11">
        <f t="shared" si="103"/>
        <v>0</v>
      </c>
      <c r="P114" s="11">
        <f t="shared" si="104"/>
        <v>0</v>
      </c>
      <c r="S114" s="12">
        <f t="shared" si="80"/>
        <v>0</v>
      </c>
      <c r="T114" s="12">
        <f t="shared" si="107"/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f t="shared" si="81"/>
        <v>0</v>
      </c>
      <c r="AA114" s="12">
        <f t="shared" si="71"/>
        <v>0</v>
      </c>
      <c r="AD114" s="10">
        <v>5834.0982000000004</v>
      </c>
      <c r="AE114" s="10">
        <v>60.933999999999997</v>
      </c>
      <c r="AF114" s="21">
        <f t="shared" si="84"/>
        <v>0</v>
      </c>
      <c r="AG114" s="21">
        <f t="shared" si="85"/>
        <v>0</v>
      </c>
      <c r="AH114" s="21">
        <f t="shared" si="86"/>
        <v>0</v>
      </c>
      <c r="AI114" s="21">
        <f t="shared" si="87"/>
        <v>0</v>
      </c>
      <c r="AJ114" s="21"/>
      <c r="AK114" s="22">
        <f t="shared" si="88"/>
        <v>0</v>
      </c>
      <c r="AL114" s="12">
        <f t="shared" si="72"/>
        <v>0</v>
      </c>
      <c r="AO114" s="10">
        <f t="shared" si="89"/>
        <v>-5834.0982000000004</v>
      </c>
      <c r="AP114" s="10">
        <f t="shared" si="90"/>
        <v>-60.933999999999997</v>
      </c>
      <c r="AQ114" s="10">
        <f t="shared" si="91"/>
        <v>0</v>
      </c>
      <c r="AR114" s="10">
        <f t="shared" si="92"/>
        <v>0</v>
      </c>
      <c r="AS114" s="10">
        <f t="shared" si="93"/>
        <v>0</v>
      </c>
      <c r="AT114" s="10">
        <f t="shared" si="94"/>
        <v>0</v>
      </c>
      <c r="AU114" s="10">
        <f t="shared" si="95"/>
        <v>0</v>
      </c>
      <c r="AV114" s="10">
        <f t="shared" si="96"/>
        <v>0</v>
      </c>
      <c r="AY114" s="10"/>
      <c r="AZ114" s="10"/>
      <c r="BA114" s="10"/>
      <c r="BB114" s="10"/>
      <c r="BC114" s="10"/>
      <c r="BD114" s="10"/>
      <c r="BE114" s="10"/>
      <c r="BF114" s="10"/>
      <c r="BG114" s="10"/>
    </row>
    <row r="115" spans="2:59" hidden="1" x14ac:dyDescent="0.2">
      <c r="B115" s="2" t="s">
        <v>49</v>
      </c>
      <c r="C115" s="2" t="s">
        <v>62</v>
      </c>
      <c r="D115" s="2" t="s">
        <v>15</v>
      </c>
      <c r="E115" s="2">
        <v>220</v>
      </c>
      <c r="F115" s="2" t="s">
        <v>52</v>
      </c>
      <c r="G115" s="1" t="s">
        <v>66</v>
      </c>
      <c r="H115" s="20">
        <v>42736</v>
      </c>
      <c r="I115" s="20">
        <v>50040</v>
      </c>
      <c r="J115" s="1" t="str">
        <f t="shared" si="73"/>
        <v>Puerto Montt 220</v>
      </c>
      <c r="K115" s="10">
        <f t="shared" si="99"/>
        <v>0</v>
      </c>
      <c r="L115" s="10">
        <f t="shared" si="100"/>
        <v>0</v>
      </c>
      <c r="M115" s="9">
        <f t="shared" si="101"/>
        <v>0</v>
      </c>
      <c r="N115" s="9">
        <f t="shared" si="102"/>
        <v>0</v>
      </c>
      <c r="O115" s="11">
        <f t="shared" si="103"/>
        <v>0</v>
      </c>
      <c r="P115" s="11">
        <f t="shared" si="104"/>
        <v>0</v>
      </c>
      <c r="S115" s="12">
        <f t="shared" si="80"/>
        <v>0</v>
      </c>
      <c r="T115" s="12">
        <f t="shared" si="107"/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f t="shared" si="81"/>
        <v>0</v>
      </c>
      <c r="AA115" s="12">
        <f t="shared" si="71"/>
        <v>0</v>
      </c>
      <c r="AD115" s="10">
        <v>5921.3765999999996</v>
      </c>
      <c r="AE115" s="10">
        <v>61.277000000000001</v>
      </c>
      <c r="AF115" s="21">
        <f t="shared" si="84"/>
        <v>0</v>
      </c>
      <c r="AG115" s="21">
        <f t="shared" si="85"/>
        <v>0</v>
      </c>
      <c r="AH115" s="21">
        <f t="shared" si="86"/>
        <v>0</v>
      </c>
      <c r="AI115" s="21">
        <f t="shared" si="87"/>
        <v>0</v>
      </c>
      <c r="AJ115" s="21"/>
      <c r="AK115" s="22">
        <f t="shared" si="88"/>
        <v>0</v>
      </c>
      <c r="AL115" s="12">
        <f t="shared" si="72"/>
        <v>0</v>
      </c>
      <c r="AO115" s="10">
        <f t="shared" si="89"/>
        <v>-5921.3765999999996</v>
      </c>
      <c r="AP115" s="10">
        <f t="shared" si="90"/>
        <v>-61.277000000000001</v>
      </c>
      <c r="AQ115" s="10">
        <f t="shared" si="91"/>
        <v>0</v>
      </c>
      <c r="AR115" s="10">
        <f t="shared" si="92"/>
        <v>0</v>
      </c>
      <c r="AS115" s="10">
        <f t="shared" si="93"/>
        <v>0</v>
      </c>
      <c r="AT115" s="10">
        <f t="shared" si="94"/>
        <v>0</v>
      </c>
      <c r="AU115" s="10">
        <f t="shared" si="95"/>
        <v>0</v>
      </c>
      <c r="AV115" s="10">
        <f t="shared" si="96"/>
        <v>0</v>
      </c>
      <c r="AY115" s="10"/>
      <c r="AZ115" s="10"/>
      <c r="BA115" s="10"/>
      <c r="BB115" s="10"/>
      <c r="BC115" s="10"/>
      <c r="BD115" s="10"/>
      <c r="BE115" s="10"/>
      <c r="BF115" s="10"/>
      <c r="BG115" s="10"/>
    </row>
    <row r="116" spans="2:59" hidden="1" x14ac:dyDescent="0.2">
      <c r="B116" s="2" t="s">
        <v>49</v>
      </c>
      <c r="C116" s="2" t="s">
        <v>62</v>
      </c>
      <c r="D116" s="2" t="s">
        <v>11</v>
      </c>
      <c r="E116" s="2">
        <v>220</v>
      </c>
      <c r="F116" s="2" t="s">
        <v>52</v>
      </c>
      <c r="G116" s="1" t="s">
        <v>67</v>
      </c>
      <c r="H116" s="20">
        <v>42736</v>
      </c>
      <c r="I116" s="20">
        <v>50040</v>
      </c>
      <c r="J116" s="1" t="str">
        <f t="shared" si="73"/>
        <v>Valdivia 220</v>
      </c>
      <c r="K116" s="10">
        <f t="shared" si="99"/>
        <v>0</v>
      </c>
      <c r="L116" s="10">
        <f t="shared" si="100"/>
        <v>60.297999999999995</v>
      </c>
      <c r="M116" s="9">
        <f t="shared" si="101"/>
        <v>0</v>
      </c>
      <c r="N116" s="9">
        <f t="shared" si="102"/>
        <v>16.027000000000001</v>
      </c>
      <c r="O116" s="11">
        <f t="shared" si="103"/>
        <v>966.39604599999996</v>
      </c>
      <c r="P116" s="11">
        <f t="shared" si="104"/>
        <v>60.297999999999995</v>
      </c>
      <c r="S116" s="12">
        <f t="shared" si="80"/>
        <v>0</v>
      </c>
      <c r="T116" s="12">
        <f t="shared" si="107"/>
        <v>60.297999999999995</v>
      </c>
      <c r="U116" s="12">
        <v>0</v>
      </c>
      <c r="V116" s="12">
        <v>16.027000000000001</v>
      </c>
      <c r="W116" s="12">
        <v>0</v>
      </c>
      <c r="X116" s="12">
        <v>966.39604599999996</v>
      </c>
      <c r="Y116" s="12">
        <v>0.19800000000000001</v>
      </c>
      <c r="Z116" s="12">
        <f t="shared" si="81"/>
        <v>966.39604599999996</v>
      </c>
      <c r="AA116" s="12">
        <f t="shared" si="71"/>
        <v>60.297999999999995</v>
      </c>
      <c r="AD116" s="10">
        <v>5817.7003999999997</v>
      </c>
      <c r="AE116" s="10">
        <v>60.298000000000002</v>
      </c>
      <c r="AF116" s="21">
        <f t="shared" si="84"/>
        <v>0</v>
      </c>
      <c r="AG116" s="21">
        <f t="shared" si="85"/>
        <v>16.027000000000001</v>
      </c>
      <c r="AH116" s="21">
        <f t="shared" si="86"/>
        <v>0</v>
      </c>
      <c r="AI116" s="21">
        <f t="shared" si="87"/>
        <v>966.39604600000007</v>
      </c>
      <c r="AJ116" s="21"/>
      <c r="AK116" s="22">
        <f t="shared" si="88"/>
        <v>966.39604600000007</v>
      </c>
      <c r="AL116" s="12">
        <f t="shared" si="72"/>
        <v>60.298000000000002</v>
      </c>
      <c r="AO116" s="10">
        <f t="shared" si="89"/>
        <v>-5817.7003999999997</v>
      </c>
      <c r="AP116" s="10">
        <f t="shared" si="90"/>
        <v>0</v>
      </c>
      <c r="AQ116" s="10">
        <f t="shared" si="91"/>
        <v>0</v>
      </c>
      <c r="AR116" s="10">
        <f t="shared" si="92"/>
        <v>0</v>
      </c>
      <c r="AS116" s="10">
        <f t="shared" si="93"/>
        <v>0</v>
      </c>
      <c r="AT116" s="10">
        <f t="shared" si="94"/>
        <v>0</v>
      </c>
      <c r="AU116" s="10">
        <f t="shared" si="95"/>
        <v>0</v>
      </c>
      <c r="AV116" s="10">
        <f t="shared" si="96"/>
        <v>0</v>
      </c>
      <c r="AY116" s="10"/>
      <c r="AZ116" s="10"/>
      <c r="BA116" s="10"/>
      <c r="BB116" s="10"/>
      <c r="BC116" s="10"/>
      <c r="BD116" s="10"/>
      <c r="BE116" s="10"/>
      <c r="BF116" s="10"/>
      <c r="BG116" s="10"/>
    </row>
    <row r="117" spans="2:59" hidden="1" x14ac:dyDescent="0.2">
      <c r="B117" s="2" t="s">
        <v>49</v>
      </c>
      <c r="C117" s="2" t="s">
        <v>62</v>
      </c>
      <c r="D117" s="2" t="s">
        <v>14</v>
      </c>
      <c r="E117" s="2">
        <v>220</v>
      </c>
      <c r="F117" s="2" t="s">
        <v>52</v>
      </c>
      <c r="G117" s="1" t="s">
        <v>67</v>
      </c>
      <c r="H117" s="20">
        <v>42736</v>
      </c>
      <c r="I117" s="20">
        <v>50040</v>
      </c>
      <c r="J117" s="1" t="str">
        <f t="shared" si="73"/>
        <v>Barro Blanco 220</v>
      </c>
      <c r="K117" s="10">
        <f t="shared" si="99"/>
        <v>0</v>
      </c>
      <c r="L117" s="10">
        <f t="shared" si="100"/>
        <v>60.933999999999997</v>
      </c>
      <c r="M117" s="9">
        <f t="shared" si="101"/>
        <v>0</v>
      </c>
      <c r="N117" s="9">
        <f t="shared" si="102"/>
        <v>89.739000000000004</v>
      </c>
      <c r="O117" s="11">
        <f t="shared" si="103"/>
        <v>5468.1562260000001</v>
      </c>
      <c r="P117" s="11">
        <f t="shared" si="104"/>
        <v>60.933999999999997</v>
      </c>
      <c r="S117" s="12">
        <f t="shared" si="80"/>
        <v>0</v>
      </c>
      <c r="T117" s="12">
        <f t="shared" si="107"/>
        <v>60.933999999999997</v>
      </c>
      <c r="U117" s="12">
        <v>0</v>
      </c>
      <c r="V117" s="12">
        <v>89.739000000000004</v>
      </c>
      <c r="W117" s="12">
        <v>0</v>
      </c>
      <c r="X117" s="12">
        <v>5468.1562260000001</v>
      </c>
      <c r="Y117" s="12">
        <v>2.121</v>
      </c>
      <c r="Z117" s="12">
        <f t="shared" si="81"/>
        <v>5468.1562260000001</v>
      </c>
      <c r="AA117" s="12">
        <f t="shared" si="71"/>
        <v>60.933999999999997</v>
      </c>
      <c r="AD117" s="10">
        <v>5834.0982000000004</v>
      </c>
      <c r="AE117" s="10">
        <v>60.933999999999997</v>
      </c>
      <c r="AF117" s="21">
        <f t="shared" si="84"/>
        <v>0</v>
      </c>
      <c r="AG117" s="21">
        <f t="shared" si="85"/>
        <v>89.739000000000004</v>
      </c>
      <c r="AH117" s="21">
        <f t="shared" si="86"/>
        <v>0</v>
      </c>
      <c r="AI117" s="21">
        <f t="shared" si="87"/>
        <v>5468.1562260000001</v>
      </c>
      <c r="AJ117" s="21"/>
      <c r="AK117" s="22">
        <f t="shared" si="88"/>
        <v>5468.1562260000001</v>
      </c>
      <c r="AL117" s="12">
        <f t="shared" si="72"/>
        <v>60.933999999999997</v>
      </c>
      <c r="AO117" s="10">
        <f t="shared" si="89"/>
        <v>-5834.0982000000004</v>
      </c>
      <c r="AP117" s="10">
        <f t="shared" si="90"/>
        <v>0</v>
      </c>
      <c r="AQ117" s="10">
        <f t="shared" si="91"/>
        <v>0</v>
      </c>
      <c r="AR117" s="10">
        <f t="shared" si="92"/>
        <v>0</v>
      </c>
      <c r="AS117" s="10">
        <f t="shared" si="93"/>
        <v>0</v>
      </c>
      <c r="AT117" s="10">
        <f t="shared" si="94"/>
        <v>0</v>
      </c>
      <c r="AU117" s="10">
        <f t="shared" si="95"/>
        <v>0</v>
      </c>
      <c r="AV117" s="10">
        <f t="shared" si="96"/>
        <v>0</v>
      </c>
      <c r="AY117" s="10"/>
      <c r="AZ117" s="10"/>
      <c r="BA117" s="10"/>
      <c r="BB117" s="10"/>
      <c r="BC117" s="10"/>
      <c r="BD117" s="10"/>
      <c r="BE117" s="10"/>
      <c r="BF117" s="10"/>
      <c r="BG117" s="10"/>
    </row>
    <row r="118" spans="2:59" hidden="1" x14ac:dyDescent="0.2">
      <c r="B118" s="2" t="s">
        <v>49</v>
      </c>
      <c r="C118" s="2" t="s">
        <v>62</v>
      </c>
      <c r="D118" s="2" t="s">
        <v>15</v>
      </c>
      <c r="E118" s="2">
        <v>220</v>
      </c>
      <c r="F118" s="2" t="s">
        <v>52</v>
      </c>
      <c r="G118" s="1" t="s">
        <v>67</v>
      </c>
      <c r="H118" s="20">
        <v>42736</v>
      </c>
      <c r="I118" s="20">
        <v>50040</v>
      </c>
      <c r="J118" s="1" t="str">
        <f t="shared" si="73"/>
        <v>Puerto Montt 220</v>
      </c>
      <c r="K118" s="10">
        <f t="shared" si="99"/>
        <v>0</v>
      </c>
      <c r="L118" s="10">
        <f t="shared" si="100"/>
        <v>61.276000000000003</v>
      </c>
      <c r="M118" s="9">
        <f t="shared" si="101"/>
        <v>0</v>
      </c>
      <c r="N118" s="9">
        <f t="shared" si="102"/>
        <v>15.884</v>
      </c>
      <c r="O118" s="11">
        <f t="shared" si="103"/>
        <v>973.30798400000003</v>
      </c>
      <c r="P118" s="11">
        <f t="shared" si="104"/>
        <v>61.276000000000003</v>
      </c>
      <c r="S118" s="12">
        <f t="shared" si="80"/>
        <v>0</v>
      </c>
      <c r="T118" s="12">
        <f t="shared" si="107"/>
        <v>61.276000000000003</v>
      </c>
      <c r="U118" s="12">
        <v>0</v>
      </c>
      <c r="V118" s="12">
        <v>15.884</v>
      </c>
      <c r="W118" s="12">
        <v>0</v>
      </c>
      <c r="X118" s="12">
        <v>973.30798400000003</v>
      </c>
      <c r="Y118" s="12">
        <v>1.7250000000000001</v>
      </c>
      <c r="Z118" s="12">
        <f t="shared" si="81"/>
        <v>973.30798400000003</v>
      </c>
      <c r="AA118" s="12">
        <f t="shared" si="71"/>
        <v>61.276000000000003</v>
      </c>
      <c r="AD118" s="10">
        <v>5921.3765999999996</v>
      </c>
      <c r="AE118" s="10">
        <v>61.277000000000001</v>
      </c>
      <c r="AF118" s="21">
        <f t="shared" si="84"/>
        <v>0</v>
      </c>
      <c r="AG118" s="21">
        <f t="shared" si="85"/>
        <v>15.884</v>
      </c>
      <c r="AH118" s="21">
        <f t="shared" si="86"/>
        <v>0</v>
      </c>
      <c r="AI118" s="21">
        <f t="shared" si="87"/>
        <v>973.32386800000006</v>
      </c>
      <c r="AJ118" s="21"/>
      <c r="AK118" s="22">
        <f t="shared" si="88"/>
        <v>973.32386800000006</v>
      </c>
      <c r="AL118" s="12">
        <f t="shared" si="72"/>
        <v>61.277000000000001</v>
      </c>
      <c r="AO118" s="10">
        <f t="shared" si="89"/>
        <v>-5921.3765999999996</v>
      </c>
      <c r="AP118" s="10">
        <f t="shared" si="90"/>
        <v>-9.9999999999766942E-4</v>
      </c>
      <c r="AQ118" s="10">
        <f t="shared" si="91"/>
        <v>0</v>
      </c>
      <c r="AR118" s="10">
        <f t="shared" si="92"/>
        <v>0</v>
      </c>
      <c r="AS118" s="10">
        <f t="shared" si="93"/>
        <v>0</v>
      </c>
      <c r="AT118" s="10">
        <f t="shared" si="94"/>
        <v>1.5884000000028209E-2</v>
      </c>
      <c r="AU118" s="10">
        <f t="shared" si="95"/>
        <v>1.5884000000028209E-2</v>
      </c>
      <c r="AV118" s="10">
        <f t="shared" si="96"/>
        <v>-9.9999999999766942E-4</v>
      </c>
      <c r="AY118" s="10"/>
      <c r="AZ118" s="10"/>
      <c r="BA118" s="10"/>
      <c r="BB118" s="10"/>
      <c r="BC118" s="10"/>
      <c r="BD118" s="10"/>
      <c r="BE118" s="10"/>
      <c r="BF118" s="10"/>
      <c r="BG118" s="10"/>
    </row>
    <row r="119" spans="2:59" hidden="1" x14ac:dyDescent="0.2">
      <c r="B119" s="2" t="s">
        <v>49</v>
      </c>
      <c r="C119" s="2" t="s">
        <v>62</v>
      </c>
      <c r="D119" s="2" t="s">
        <v>11</v>
      </c>
      <c r="E119" s="2">
        <v>220</v>
      </c>
      <c r="F119" s="2" t="s">
        <v>52</v>
      </c>
      <c r="G119" s="1" t="s">
        <v>68</v>
      </c>
      <c r="H119" s="20">
        <v>42736</v>
      </c>
      <c r="I119" s="20">
        <v>50040</v>
      </c>
      <c r="J119" s="1" t="str">
        <f t="shared" si="73"/>
        <v>Valdivia 220</v>
      </c>
      <c r="K119" s="10">
        <f t="shared" si="99"/>
        <v>5817.7299999999987</v>
      </c>
      <c r="L119" s="10">
        <f t="shared" si="100"/>
        <v>60.298000000000002</v>
      </c>
      <c r="M119" s="9">
        <f t="shared" si="101"/>
        <v>6.2E-2</v>
      </c>
      <c r="N119" s="9">
        <f t="shared" si="102"/>
        <v>9.9710000000000001</v>
      </c>
      <c r="O119" s="11">
        <f t="shared" si="103"/>
        <v>961.93061799999987</v>
      </c>
      <c r="P119" s="11">
        <f t="shared" si="104"/>
        <v>96.47283301574565</v>
      </c>
      <c r="S119" s="12">
        <f t="shared" si="80"/>
        <v>5817.7299999999987</v>
      </c>
      <c r="T119" s="12">
        <f t="shared" si="107"/>
        <v>60.298000000000002</v>
      </c>
      <c r="U119" s="12">
        <v>6.2E-2</v>
      </c>
      <c r="V119" s="12">
        <v>9.9710000000000001</v>
      </c>
      <c r="W119" s="12">
        <v>360.69925999999992</v>
      </c>
      <c r="X119" s="12">
        <v>601.231358</v>
      </c>
      <c r="Y119" s="12">
        <v>0.123</v>
      </c>
      <c r="Z119" s="12">
        <f t="shared" si="81"/>
        <v>961.93061799999987</v>
      </c>
      <c r="AA119" s="12">
        <f t="shared" si="71"/>
        <v>96.47283301574565</v>
      </c>
      <c r="AD119" s="10">
        <v>5817.7003999999997</v>
      </c>
      <c r="AE119" s="10">
        <v>60.298000000000002</v>
      </c>
      <c r="AF119" s="21">
        <f t="shared" si="84"/>
        <v>6.2E-2</v>
      </c>
      <c r="AG119" s="21">
        <f t="shared" si="85"/>
        <v>9.9710000000000001</v>
      </c>
      <c r="AH119" s="21">
        <f t="shared" si="86"/>
        <v>360.69742479999996</v>
      </c>
      <c r="AI119" s="21">
        <f t="shared" si="87"/>
        <v>601.231358</v>
      </c>
      <c r="AJ119" s="21"/>
      <c r="AK119" s="22">
        <f t="shared" si="88"/>
        <v>961.92878279999991</v>
      </c>
      <c r="AL119" s="12">
        <f t="shared" si="72"/>
        <v>96.472648961989762</v>
      </c>
      <c r="AO119" s="10">
        <f t="shared" si="89"/>
        <v>2.9599999998936255E-2</v>
      </c>
      <c r="AP119" s="10">
        <f t="shared" si="90"/>
        <v>0</v>
      </c>
      <c r="AQ119" s="10">
        <f t="shared" si="91"/>
        <v>0</v>
      </c>
      <c r="AR119" s="10">
        <f t="shared" si="92"/>
        <v>0</v>
      </c>
      <c r="AS119" s="10">
        <f t="shared" si="93"/>
        <v>-1.8351999999595137E-3</v>
      </c>
      <c r="AT119" s="10">
        <f t="shared" si="94"/>
        <v>0</v>
      </c>
      <c r="AU119" s="10">
        <f t="shared" si="95"/>
        <v>-1.8351999999595137E-3</v>
      </c>
      <c r="AV119" s="10">
        <f t="shared" si="96"/>
        <v>1.8405375588770312E-4</v>
      </c>
      <c r="AY119" s="10"/>
      <c r="AZ119" s="10"/>
      <c r="BA119" s="10"/>
      <c r="BB119" s="10"/>
      <c r="BC119" s="10"/>
      <c r="BD119" s="10"/>
      <c r="BE119" s="10"/>
      <c r="BF119" s="10"/>
      <c r="BG119" s="10"/>
    </row>
    <row r="120" spans="2:59" hidden="1" x14ac:dyDescent="0.2">
      <c r="B120" s="2" t="s">
        <v>49</v>
      </c>
      <c r="C120" s="2" t="s">
        <v>62</v>
      </c>
      <c r="D120" s="2" t="s">
        <v>14</v>
      </c>
      <c r="E120" s="2">
        <v>220</v>
      </c>
      <c r="F120" s="2" t="s">
        <v>52</v>
      </c>
      <c r="G120" s="1" t="s">
        <v>68</v>
      </c>
      <c r="H120" s="20">
        <v>42736</v>
      </c>
      <c r="I120" s="20">
        <v>50040</v>
      </c>
      <c r="J120" s="1" t="str">
        <f t="shared" si="73"/>
        <v>Barro Blanco 220</v>
      </c>
      <c r="K120" s="10">
        <f t="shared" si="99"/>
        <v>5834.07</v>
      </c>
      <c r="L120" s="10">
        <f t="shared" si="100"/>
        <v>60.93399999999999</v>
      </c>
      <c r="M120" s="9">
        <f t="shared" si="101"/>
        <v>0.32400000000000001</v>
      </c>
      <c r="N120" s="9">
        <f t="shared" si="102"/>
        <v>54.597000000000001</v>
      </c>
      <c r="O120" s="11">
        <f t="shared" si="103"/>
        <v>5217.0522779999992</v>
      </c>
      <c r="P120" s="11">
        <f t="shared" si="104"/>
        <v>95.55565833287541</v>
      </c>
      <c r="S120" s="12">
        <f t="shared" si="80"/>
        <v>5834.07</v>
      </c>
      <c r="T120" s="12">
        <f t="shared" si="107"/>
        <v>60.93399999999999</v>
      </c>
      <c r="U120" s="12">
        <v>0.32400000000000001</v>
      </c>
      <c r="V120" s="12">
        <v>54.597000000000001</v>
      </c>
      <c r="W120" s="12">
        <v>1890.2386799999999</v>
      </c>
      <c r="X120" s="12">
        <v>3326.8135979999997</v>
      </c>
      <c r="Y120" s="12">
        <v>1.2849999999999999</v>
      </c>
      <c r="Z120" s="12">
        <f t="shared" si="81"/>
        <v>5217.0522779999992</v>
      </c>
      <c r="AA120" s="12">
        <f t="shared" si="71"/>
        <v>95.55565833287541</v>
      </c>
      <c r="AD120" s="10">
        <v>5834.0982000000004</v>
      </c>
      <c r="AE120" s="10">
        <v>60.933999999999997</v>
      </c>
      <c r="AF120" s="21">
        <f t="shared" si="84"/>
        <v>0.32400000000000001</v>
      </c>
      <c r="AG120" s="21">
        <f t="shared" si="85"/>
        <v>54.597000000000001</v>
      </c>
      <c r="AH120" s="21">
        <f t="shared" si="86"/>
        <v>1890.2478168000002</v>
      </c>
      <c r="AI120" s="21">
        <f t="shared" si="87"/>
        <v>3326.8135979999997</v>
      </c>
      <c r="AJ120" s="21"/>
      <c r="AK120" s="22">
        <f t="shared" si="88"/>
        <v>5217.0614148000004</v>
      </c>
      <c r="AL120" s="12">
        <f t="shared" si="72"/>
        <v>95.555825682729832</v>
      </c>
      <c r="AO120" s="10">
        <f t="shared" si="89"/>
        <v>-2.8200000000651926E-2</v>
      </c>
      <c r="AP120" s="10">
        <f t="shared" si="90"/>
        <v>0</v>
      </c>
      <c r="AQ120" s="10">
        <f t="shared" si="91"/>
        <v>0</v>
      </c>
      <c r="AR120" s="10">
        <f t="shared" si="92"/>
        <v>0</v>
      </c>
      <c r="AS120" s="10">
        <f t="shared" si="93"/>
        <v>9.1368000003058114E-3</v>
      </c>
      <c r="AT120" s="10">
        <f t="shared" si="94"/>
        <v>0</v>
      </c>
      <c r="AU120" s="10">
        <f t="shared" si="95"/>
        <v>9.1368000012153061E-3</v>
      </c>
      <c r="AV120" s="10">
        <f t="shared" si="96"/>
        <v>-1.6734985442212746E-4</v>
      </c>
      <c r="AY120" s="10"/>
      <c r="AZ120" s="10"/>
      <c r="BA120" s="10"/>
      <c r="BB120" s="10"/>
      <c r="BC120" s="10"/>
      <c r="BD120" s="10"/>
      <c r="BE120" s="10"/>
      <c r="BF120" s="10"/>
      <c r="BG120" s="10"/>
    </row>
    <row r="121" spans="2:59" hidden="1" x14ac:dyDescent="0.2">
      <c r="B121" s="2" t="s">
        <v>49</v>
      </c>
      <c r="C121" s="2" t="s">
        <v>62</v>
      </c>
      <c r="D121" s="2" t="s">
        <v>15</v>
      </c>
      <c r="E121" s="2">
        <v>220</v>
      </c>
      <c r="F121" s="2" t="s">
        <v>52</v>
      </c>
      <c r="G121" s="1" t="s">
        <v>68</v>
      </c>
      <c r="H121" s="20">
        <v>42736</v>
      </c>
      <c r="I121" s="20">
        <v>50040</v>
      </c>
      <c r="J121" s="1" t="str">
        <f t="shared" si="73"/>
        <v>Puerto Montt 220</v>
      </c>
      <c r="K121" s="10">
        <f t="shared" si="99"/>
        <v>5921.3700000000008</v>
      </c>
      <c r="L121" s="10">
        <f t="shared" si="100"/>
        <v>61.275999999999996</v>
      </c>
      <c r="M121" s="9">
        <f t="shared" si="101"/>
        <v>4.5999999999999999E-2</v>
      </c>
      <c r="N121" s="9">
        <f t="shared" si="102"/>
        <v>9.6240000000000006</v>
      </c>
      <c r="O121" s="11">
        <f t="shared" si="103"/>
        <v>862.10324400000013</v>
      </c>
      <c r="P121" s="11">
        <f t="shared" si="104"/>
        <v>89.578475062344154</v>
      </c>
      <c r="S121" s="12">
        <f t="shared" si="80"/>
        <v>5921.3700000000008</v>
      </c>
      <c r="T121" s="12">
        <f t="shared" si="107"/>
        <v>61.275999999999996</v>
      </c>
      <c r="U121" s="12">
        <v>4.5999999999999999E-2</v>
      </c>
      <c r="V121" s="12">
        <v>9.6240000000000006</v>
      </c>
      <c r="W121" s="12">
        <v>272.38302000000004</v>
      </c>
      <c r="X121" s="12">
        <v>589.72022400000003</v>
      </c>
      <c r="Y121" s="12">
        <v>1.0489999999999999</v>
      </c>
      <c r="Z121" s="12">
        <f t="shared" si="81"/>
        <v>862.10324400000013</v>
      </c>
      <c r="AA121" s="12">
        <f t="shared" si="71"/>
        <v>89.578475062344154</v>
      </c>
      <c r="AD121" s="10">
        <v>5921.3765999999996</v>
      </c>
      <c r="AE121" s="10">
        <v>61.277000000000001</v>
      </c>
      <c r="AF121" s="21">
        <f t="shared" si="84"/>
        <v>4.5999999999999999E-2</v>
      </c>
      <c r="AG121" s="21">
        <f t="shared" si="85"/>
        <v>9.6240000000000006</v>
      </c>
      <c r="AH121" s="21">
        <f t="shared" si="86"/>
        <v>272.38332359999998</v>
      </c>
      <c r="AI121" s="21">
        <f t="shared" si="87"/>
        <v>589.72984800000006</v>
      </c>
      <c r="AJ121" s="21"/>
      <c r="AK121" s="22">
        <f t="shared" si="88"/>
        <v>862.11317159999999</v>
      </c>
      <c r="AL121" s="12">
        <f t="shared" si="72"/>
        <v>89.579506608478795</v>
      </c>
      <c r="AO121" s="10">
        <f t="shared" si="89"/>
        <v>-6.5999999987980118E-3</v>
      </c>
      <c r="AP121" s="10">
        <f t="shared" si="90"/>
        <v>-1.0000000000047748E-3</v>
      </c>
      <c r="AQ121" s="10">
        <f t="shared" si="91"/>
        <v>0</v>
      </c>
      <c r="AR121" s="10">
        <f t="shared" si="92"/>
        <v>0</v>
      </c>
      <c r="AS121" s="10">
        <f t="shared" si="93"/>
        <v>3.0359999993834208E-4</v>
      </c>
      <c r="AT121" s="10">
        <f t="shared" si="94"/>
        <v>9.6240000000307191E-3</v>
      </c>
      <c r="AU121" s="10">
        <f t="shared" si="95"/>
        <v>9.9275999998553743E-3</v>
      </c>
      <c r="AV121" s="10">
        <f t="shared" si="96"/>
        <v>-1.0315461346408483E-3</v>
      </c>
      <c r="AY121" s="10"/>
      <c r="AZ121" s="10"/>
      <c r="BA121" s="10"/>
      <c r="BB121" s="10"/>
      <c r="BC121" s="10"/>
      <c r="BD121" s="10"/>
      <c r="BE121" s="10"/>
      <c r="BF121" s="10"/>
      <c r="BG121" s="10"/>
    </row>
    <row r="122" spans="2:59" hidden="1" x14ac:dyDescent="0.2">
      <c r="B122" s="2" t="s">
        <v>49</v>
      </c>
      <c r="C122" s="2" t="s">
        <v>60</v>
      </c>
      <c r="D122" s="2" t="s">
        <v>14</v>
      </c>
      <c r="E122" s="2">
        <v>220</v>
      </c>
      <c r="F122" s="2" t="s">
        <v>52</v>
      </c>
      <c r="G122" s="1" t="s">
        <v>66</v>
      </c>
      <c r="H122" s="20">
        <v>42736</v>
      </c>
      <c r="I122" s="20">
        <v>50040</v>
      </c>
      <c r="J122" s="1" t="str">
        <f t="shared" si="73"/>
        <v>Barro Blanco 220</v>
      </c>
      <c r="K122" s="10">
        <f t="shared" si="99"/>
        <v>0</v>
      </c>
      <c r="L122" s="10">
        <f t="shared" si="100"/>
        <v>60.933999999999997</v>
      </c>
      <c r="M122" s="9">
        <f t="shared" si="101"/>
        <v>0</v>
      </c>
      <c r="N122" s="9">
        <f t="shared" si="102"/>
        <v>0.404804</v>
      </c>
      <c r="O122" s="11">
        <f t="shared" si="103"/>
        <v>24.666326935999997</v>
      </c>
      <c r="P122" s="11">
        <f t="shared" si="104"/>
        <v>60.93399999999999</v>
      </c>
      <c r="S122" s="12">
        <f t="shared" si="80"/>
        <v>0</v>
      </c>
      <c r="T122" s="12">
        <v>60.933999999999997</v>
      </c>
      <c r="U122" s="12">
        <v>0</v>
      </c>
      <c r="V122" s="13">
        <v>0.404804</v>
      </c>
      <c r="W122" s="12">
        <v>0</v>
      </c>
      <c r="X122" s="12">
        <f t="shared" ref="X122:X127" si="108">+T122*V122</f>
        <v>24.666326935999997</v>
      </c>
      <c r="Y122" s="12">
        <v>0</v>
      </c>
      <c r="Z122" s="12">
        <f>+S122*U122+T122*V122</f>
        <v>24.666326935999997</v>
      </c>
      <c r="AA122" s="12">
        <f t="shared" si="71"/>
        <v>60.93399999999999</v>
      </c>
      <c r="AD122" s="10">
        <v>5834.0982000000004</v>
      </c>
      <c r="AE122" s="10">
        <v>60.933999999999997</v>
      </c>
      <c r="AF122" s="21">
        <f t="shared" si="84"/>
        <v>0</v>
      </c>
      <c r="AG122" s="21">
        <f t="shared" si="85"/>
        <v>0.404804</v>
      </c>
      <c r="AH122" s="21">
        <f t="shared" si="86"/>
        <v>0</v>
      </c>
      <c r="AI122" s="21">
        <f t="shared" si="87"/>
        <v>24.666326935999997</v>
      </c>
      <c r="AJ122" s="21"/>
      <c r="AK122" s="22">
        <f t="shared" si="88"/>
        <v>24.666326935999997</v>
      </c>
      <c r="AL122" s="12">
        <f t="shared" si="72"/>
        <v>60.93399999999999</v>
      </c>
      <c r="AO122" s="10">
        <f t="shared" si="89"/>
        <v>-5834.0982000000004</v>
      </c>
      <c r="AP122" s="10">
        <f t="shared" si="90"/>
        <v>0</v>
      </c>
      <c r="AQ122" s="10">
        <f t="shared" si="91"/>
        <v>0</v>
      </c>
      <c r="AR122" s="10">
        <f t="shared" si="92"/>
        <v>0</v>
      </c>
      <c r="AS122" s="10">
        <f t="shared" si="93"/>
        <v>0</v>
      </c>
      <c r="AT122" s="10">
        <f t="shared" si="94"/>
        <v>0</v>
      </c>
      <c r="AU122" s="10">
        <f t="shared" si="95"/>
        <v>0</v>
      </c>
      <c r="AV122" s="10">
        <f t="shared" si="96"/>
        <v>0</v>
      </c>
      <c r="AY122" s="10"/>
      <c r="AZ122" s="10"/>
      <c r="BA122" s="10"/>
      <c r="BB122" s="10"/>
      <c r="BC122" s="10"/>
      <c r="BD122" s="10"/>
      <c r="BE122" s="10"/>
      <c r="BF122" s="10"/>
      <c r="BG122" s="10"/>
    </row>
    <row r="123" spans="2:59" hidden="1" x14ac:dyDescent="0.2">
      <c r="B123" s="2" t="s">
        <v>49</v>
      </c>
      <c r="C123" s="2" t="s">
        <v>60</v>
      </c>
      <c r="D123" s="2" t="s">
        <v>15</v>
      </c>
      <c r="E123" s="2">
        <v>220</v>
      </c>
      <c r="F123" s="2" t="s">
        <v>52</v>
      </c>
      <c r="G123" s="1" t="s">
        <v>66</v>
      </c>
      <c r="H123" s="20">
        <v>42736</v>
      </c>
      <c r="I123" s="20">
        <v>50040</v>
      </c>
      <c r="J123" s="1" t="str">
        <f t="shared" si="73"/>
        <v>Puerto Montt 220</v>
      </c>
      <c r="K123" s="10">
        <f t="shared" si="99"/>
        <v>0</v>
      </c>
      <c r="L123" s="10">
        <f t="shared" si="100"/>
        <v>61.276000000000003</v>
      </c>
      <c r="M123" s="9">
        <f t="shared" si="101"/>
        <v>0</v>
      </c>
      <c r="N123" s="9">
        <f t="shared" si="102"/>
        <v>3.4551529999999997</v>
      </c>
      <c r="O123" s="11">
        <f t="shared" si="103"/>
        <v>211.71795522799999</v>
      </c>
      <c r="P123" s="11">
        <f t="shared" si="104"/>
        <v>61.276000000000003</v>
      </c>
      <c r="S123" s="12">
        <f t="shared" si="80"/>
        <v>0</v>
      </c>
      <c r="T123" s="12">
        <v>61.276000000000003</v>
      </c>
      <c r="U123" s="12">
        <v>0</v>
      </c>
      <c r="V123" s="13">
        <v>3.4551529999999997</v>
      </c>
      <c r="W123" s="12">
        <v>0</v>
      </c>
      <c r="X123" s="12">
        <f t="shared" si="108"/>
        <v>211.71795522799999</v>
      </c>
      <c r="Y123" s="12">
        <v>0</v>
      </c>
      <c r="Z123" s="12">
        <f>+S123*U123+T123*V123</f>
        <v>211.71795522799999</v>
      </c>
      <c r="AA123" s="12">
        <f t="shared" si="71"/>
        <v>61.276000000000003</v>
      </c>
      <c r="AD123" s="10">
        <v>5921.3765999999996</v>
      </c>
      <c r="AE123" s="10">
        <v>61.277000000000001</v>
      </c>
      <c r="AF123" s="21">
        <f t="shared" si="84"/>
        <v>0</v>
      </c>
      <c r="AG123" s="21">
        <f t="shared" si="85"/>
        <v>3.4551529999999997</v>
      </c>
      <c r="AH123" s="21">
        <f t="shared" si="86"/>
        <v>0</v>
      </c>
      <c r="AI123" s="21">
        <f t="shared" si="87"/>
        <v>211.721410381</v>
      </c>
      <c r="AJ123" s="21"/>
      <c r="AK123" s="22">
        <f t="shared" si="88"/>
        <v>211.721410381</v>
      </c>
      <c r="AL123" s="12">
        <f t="shared" si="72"/>
        <v>61.277000000000008</v>
      </c>
      <c r="AO123" s="10">
        <f t="shared" si="89"/>
        <v>-5921.3765999999996</v>
      </c>
      <c r="AP123" s="10">
        <f t="shared" si="90"/>
        <v>-9.9999999999766942E-4</v>
      </c>
      <c r="AQ123" s="10">
        <f t="shared" si="91"/>
        <v>0</v>
      </c>
      <c r="AR123" s="10">
        <f t="shared" si="92"/>
        <v>0</v>
      </c>
      <c r="AS123" s="10">
        <f t="shared" si="93"/>
        <v>0</v>
      </c>
      <c r="AT123" s="10">
        <f t="shared" si="94"/>
        <v>3.4551530000044295E-3</v>
      </c>
      <c r="AU123" s="10">
        <f t="shared" si="95"/>
        <v>3.4551530000044295E-3</v>
      </c>
      <c r="AV123" s="10">
        <f t="shared" si="96"/>
        <v>-1.0000000000047748E-3</v>
      </c>
      <c r="AY123" s="10"/>
      <c r="AZ123" s="10"/>
      <c r="BA123" s="10"/>
      <c r="BB123" s="10"/>
      <c r="BC123" s="10"/>
      <c r="BD123" s="10"/>
      <c r="BE123" s="10"/>
      <c r="BF123" s="10"/>
      <c r="BG123" s="10"/>
    </row>
    <row r="124" spans="2:59" hidden="1" x14ac:dyDescent="0.2">
      <c r="B124" s="2" t="s">
        <v>49</v>
      </c>
      <c r="C124" s="2" t="s">
        <v>60</v>
      </c>
      <c r="D124" s="2" t="s">
        <v>14</v>
      </c>
      <c r="E124" s="2">
        <v>220</v>
      </c>
      <c r="F124" s="2" t="s">
        <v>52</v>
      </c>
      <c r="G124" s="1" t="s">
        <v>67</v>
      </c>
      <c r="H124" s="20">
        <v>42736</v>
      </c>
      <c r="I124" s="20">
        <v>50040</v>
      </c>
      <c r="J124" s="1" t="str">
        <f t="shared" si="73"/>
        <v>Barro Blanco 220</v>
      </c>
      <c r="K124" s="10">
        <f t="shared" si="99"/>
        <v>0</v>
      </c>
      <c r="L124" s="10">
        <f t="shared" si="100"/>
        <v>60.933999999999997</v>
      </c>
      <c r="M124" s="9">
        <f t="shared" si="101"/>
        <v>0</v>
      </c>
      <c r="N124" s="9">
        <f t="shared" si="102"/>
        <v>0.54049999999999998</v>
      </c>
      <c r="O124" s="11">
        <f t="shared" si="103"/>
        <v>32.934826999999999</v>
      </c>
      <c r="P124" s="11">
        <f t="shared" si="104"/>
        <v>60.933999999999997</v>
      </c>
      <c r="S124" s="12">
        <f t="shared" si="80"/>
        <v>0</v>
      </c>
      <c r="T124" s="12">
        <f>+T122</f>
        <v>60.933999999999997</v>
      </c>
      <c r="U124" s="12">
        <v>0</v>
      </c>
      <c r="V124" s="13">
        <v>0.54049999999999998</v>
      </c>
      <c r="W124" s="12">
        <v>0</v>
      </c>
      <c r="X124" s="12">
        <f t="shared" si="108"/>
        <v>32.934826999999999</v>
      </c>
      <c r="Y124" s="12">
        <v>0</v>
      </c>
      <c r="Z124" s="12">
        <f t="shared" si="81"/>
        <v>32.934826999999999</v>
      </c>
      <c r="AA124" s="12">
        <f t="shared" si="71"/>
        <v>60.933999999999997</v>
      </c>
      <c r="AD124" s="10">
        <v>5834.0982000000004</v>
      </c>
      <c r="AE124" s="10">
        <v>60.933999999999997</v>
      </c>
      <c r="AF124" s="21">
        <f t="shared" si="84"/>
        <v>0</v>
      </c>
      <c r="AG124" s="21">
        <f t="shared" si="85"/>
        <v>0.54049999999999998</v>
      </c>
      <c r="AH124" s="21">
        <f t="shared" si="86"/>
        <v>0</v>
      </c>
      <c r="AI124" s="21">
        <f t="shared" si="87"/>
        <v>32.934826999999999</v>
      </c>
      <c r="AJ124" s="21"/>
      <c r="AK124" s="22">
        <f t="shared" si="88"/>
        <v>32.934826999999999</v>
      </c>
      <c r="AL124" s="12">
        <f t="shared" si="72"/>
        <v>60.933999999999997</v>
      </c>
      <c r="AO124" s="10">
        <f t="shared" si="89"/>
        <v>-5834.0982000000004</v>
      </c>
      <c r="AP124" s="10">
        <f t="shared" si="90"/>
        <v>0</v>
      </c>
      <c r="AQ124" s="10">
        <f t="shared" si="91"/>
        <v>0</v>
      </c>
      <c r="AR124" s="10">
        <f t="shared" si="92"/>
        <v>0</v>
      </c>
      <c r="AS124" s="10">
        <f t="shared" si="93"/>
        <v>0</v>
      </c>
      <c r="AT124" s="10">
        <f t="shared" si="94"/>
        <v>0</v>
      </c>
      <c r="AU124" s="10">
        <f t="shared" si="95"/>
        <v>0</v>
      </c>
      <c r="AV124" s="10">
        <f t="shared" si="96"/>
        <v>0</v>
      </c>
      <c r="AY124" s="10"/>
      <c r="AZ124" s="10"/>
      <c r="BA124" s="10"/>
      <c r="BB124" s="10"/>
      <c r="BC124" s="10"/>
      <c r="BD124" s="10"/>
      <c r="BE124" s="10"/>
      <c r="BF124" s="10"/>
      <c r="BG124" s="10"/>
    </row>
    <row r="125" spans="2:59" hidden="1" x14ac:dyDescent="0.2">
      <c r="B125" s="2" t="s">
        <v>49</v>
      </c>
      <c r="C125" s="2" t="s">
        <v>60</v>
      </c>
      <c r="D125" s="2" t="s">
        <v>15</v>
      </c>
      <c r="E125" s="2">
        <v>220</v>
      </c>
      <c r="F125" s="2" t="s">
        <v>52</v>
      </c>
      <c r="G125" s="1" t="s">
        <v>67</v>
      </c>
      <c r="H125" s="20">
        <v>42736</v>
      </c>
      <c r="I125" s="20">
        <v>50040</v>
      </c>
      <c r="J125" s="1" t="str">
        <f t="shared" si="73"/>
        <v>Puerto Montt 220</v>
      </c>
      <c r="K125" s="10">
        <f t="shared" si="99"/>
        <v>0</v>
      </c>
      <c r="L125" s="10">
        <f t="shared" si="100"/>
        <v>61.276000000000003</v>
      </c>
      <c r="M125" s="9">
        <f t="shared" si="101"/>
        <v>0</v>
      </c>
      <c r="N125" s="9">
        <f t="shared" si="102"/>
        <v>4.4461199999999996</v>
      </c>
      <c r="O125" s="11">
        <f t="shared" si="103"/>
        <v>272.44044911999998</v>
      </c>
      <c r="P125" s="11">
        <f t="shared" si="104"/>
        <v>61.276000000000003</v>
      </c>
      <c r="S125" s="12">
        <f t="shared" si="80"/>
        <v>0</v>
      </c>
      <c r="T125" s="12">
        <f>+T123</f>
        <v>61.276000000000003</v>
      </c>
      <c r="U125" s="12">
        <v>0</v>
      </c>
      <c r="V125" s="13">
        <v>4.4461199999999996</v>
      </c>
      <c r="W125" s="12">
        <v>0</v>
      </c>
      <c r="X125" s="12">
        <f t="shared" si="108"/>
        <v>272.44044911999998</v>
      </c>
      <c r="Y125" s="12">
        <v>0</v>
      </c>
      <c r="Z125" s="12">
        <f t="shared" si="81"/>
        <v>272.44044911999998</v>
      </c>
      <c r="AA125" s="12">
        <f t="shared" si="71"/>
        <v>61.276000000000003</v>
      </c>
      <c r="AD125" s="10">
        <v>5921.3765999999996</v>
      </c>
      <c r="AE125" s="10">
        <v>61.277000000000001</v>
      </c>
      <c r="AF125" s="21">
        <f t="shared" si="84"/>
        <v>0</v>
      </c>
      <c r="AG125" s="21">
        <f t="shared" si="85"/>
        <v>4.4461199999999996</v>
      </c>
      <c r="AH125" s="21">
        <f t="shared" si="86"/>
        <v>0</v>
      </c>
      <c r="AI125" s="21">
        <f t="shared" si="87"/>
        <v>272.44489523999999</v>
      </c>
      <c r="AJ125" s="21"/>
      <c r="AK125" s="22">
        <f t="shared" si="88"/>
        <v>272.44489523999999</v>
      </c>
      <c r="AL125" s="12">
        <f t="shared" si="72"/>
        <v>61.277000000000001</v>
      </c>
      <c r="AO125" s="10">
        <f t="shared" si="89"/>
        <v>-5921.3765999999996</v>
      </c>
      <c r="AP125" s="10">
        <f t="shared" si="90"/>
        <v>-9.9999999999766942E-4</v>
      </c>
      <c r="AQ125" s="10">
        <f t="shared" si="91"/>
        <v>0</v>
      </c>
      <c r="AR125" s="10">
        <f t="shared" si="92"/>
        <v>0</v>
      </c>
      <c r="AS125" s="10">
        <f t="shared" si="93"/>
        <v>0</v>
      </c>
      <c r="AT125" s="10">
        <f t="shared" si="94"/>
        <v>4.4461200000114331E-3</v>
      </c>
      <c r="AU125" s="10">
        <f t="shared" si="95"/>
        <v>4.4461200000114331E-3</v>
      </c>
      <c r="AV125" s="10">
        <f t="shared" si="96"/>
        <v>-9.9999999999766942E-4</v>
      </c>
      <c r="AY125" s="10"/>
      <c r="AZ125" s="10"/>
      <c r="BA125" s="10"/>
      <c r="BB125" s="10"/>
      <c r="BC125" s="10"/>
      <c r="BD125" s="10"/>
      <c r="BE125" s="10"/>
      <c r="BF125" s="10"/>
      <c r="BG125" s="10"/>
    </row>
    <row r="126" spans="2:59" hidden="1" x14ac:dyDescent="0.2">
      <c r="B126" s="2" t="s">
        <v>49</v>
      </c>
      <c r="C126" s="2" t="s">
        <v>60</v>
      </c>
      <c r="D126" s="2" t="s">
        <v>14</v>
      </c>
      <c r="E126" s="2">
        <v>220</v>
      </c>
      <c r="F126" s="2" t="s">
        <v>52</v>
      </c>
      <c r="G126" s="1" t="s">
        <v>68</v>
      </c>
      <c r="H126" s="20">
        <v>42736</v>
      </c>
      <c r="I126" s="20">
        <v>50040</v>
      </c>
      <c r="J126" s="1" t="str">
        <f t="shared" si="73"/>
        <v>Barro Blanco 220</v>
      </c>
      <c r="K126" s="10">
        <f t="shared" si="99"/>
        <v>5834.0661</v>
      </c>
      <c r="L126" s="10">
        <f t="shared" si="100"/>
        <v>60.933999999999997</v>
      </c>
      <c r="M126" s="9">
        <f t="shared" si="101"/>
        <v>2.4100000000000002E-3</v>
      </c>
      <c r="N126" s="9">
        <f t="shared" si="102"/>
        <v>0.292597</v>
      </c>
      <c r="O126" s="11">
        <f t="shared" si="103"/>
        <v>31.889204898999999</v>
      </c>
      <c r="P126" s="11">
        <f t="shared" si="104"/>
        <v>108.98678010710978</v>
      </c>
      <c r="S126" s="12">
        <v>5834.0661</v>
      </c>
      <c r="T126" s="12">
        <f>+T124</f>
        <v>60.933999999999997</v>
      </c>
      <c r="U126" s="12">
        <v>2.4100000000000002E-3</v>
      </c>
      <c r="V126" s="13">
        <v>0.292597</v>
      </c>
      <c r="W126" s="12">
        <f>+S126*U126</f>
        <v>14.060099301000001</v>
      </c>
      <c r="X126" s="12">
        <f t="shared" si="108"/>
        <v>17.829105597999998</v>
      </c>
      <c r="Y126" s="12">
        <v>0</v>
      </c>
      <c r="Z126" s="12">
        <f t="shared" si="81"/>
        <v>31.889204898999999</v>
      </c>
      <c r="AA126" s="12">
        <f t="shared" si="71"/>
        <v>108.98678010710978</v>
      </c>
      <c r="AD126" s="10">
        <v>5834.0982000000004</v>
      </c>
      <c r="AE126" s="10">
        <v>60.933999999999997</v>
      </c>
      <c r="AF126" s="21">
        <f t="shared" si="84"/>
        <v>2.4100000000000002E-3</v>
      </c>
      <c r="AG126" s="21">
        <f t="shared" si="85"/>
        <v>0.292597</v>
      </c>
      <c r="AH126" s="21">
        <f t="shared" si="86"/>
        <v>14.060176662000002</v>
      </c>
      <c r="AI126" s="21">
        <f t="shared" si="87"/>
        <v>17.829105597999998</v>
      </c>
      <c r="AJ126" s="21"/>
      <c r="AK126" s="22">
        <f t="shared" si="88"/>
        <v>31.889282260000002</v>
      </c>
      <c r="AL126" s="12">
        <f t="shared" si="72"/>
        <v>108.98704450148156</v>
      </c>
      <c r="AO126" s="10">
        <f t="shared" si="89"/>
        <v>-3.2100000000355067E-2</v>
      </c>
      <c r="AP126" s="10">
        <f t="shared" si="90"/>
        <v>0</v>
      </c>
      <c r="AQ126" s="10">
        <f t="shared" si="91"/>
        <v>0</v>
      </c>
      <c r="AR126" s="10">
        <f t="shared" si="92"/>
        <v>0</v>
      </c>
      <c r="AS126" s="10">
        <f t="shared" si="93"/>
        <v>7.7361000000664149E-5</v>
      </c>
      <c r="AT126" s="10">
        <f t="shared" si="94"/>
        <v>0</v>
      </c>
      <c r="AU126" s="10">
        <f t="shared" si="95"/>
        <v>7.7361000002440505E-5</v>
      </c>
      <c r="AV126" s="10">
        <f t="shared" si="96"/>
        <v>-2.6439437178282787E-4</v>
      </c>
      <c r="AY126" s="10"/>
      <c r="AZ126" s="10"/>
      <c r="BA126" s="10"/>
      <c r="BB126" s="10"/>
      <c r="BC126" s="10"/>
      <c r="BD126" s="10"/>
      <c r="BE126" s="10"/>
      <c r="BF126" s="10"/>
      <c r="BG126" s="10"/>
    </row>
    <row r="127" spans="2:59" hidden="1" x14ac:dyDescent="0.2">
      <c r="B127" s="2" t="s">
        <v>49</v>
      </c>
      <c r="C127" s="2" t="s">
        <v>60</v>
      </c>
      <c r="D127" s="2" t="s">
        <v>15</v>
      </c>
      <c r="E127" s="2">
        <v>220</v>
      </c>
      <c r="F127" s="2" t="s">
        <v>52</v>
      </c>
      <c r="G127" s="1" t="s">
        <v>68</v>
      </c>
      <c r="H127" s="20">
        <v>42736</v>
      </c>
      <c r="I127" s="20">
        <v>50040</v>
      </c>
      <c r="J127" s="1" t="str">
        <f t="shared" si="73"/>
        <v>Puerto Montt 220</v>
      </c>
      <c r="K127" s="10">
        <f t="shared" si="99"/>
        <v>5921.3687</v>
      </c>
      <c r="L127" s="10">
        <f t="shared" si="100"/>
        <v>61.276000000000003</v>
      </c>
      <c r="M127" s="9">
        <f t="shared" si="101"/>
        <v>2.0840000000000001E-2</v>
      </c>
      <c r="N127" s="9">
        <f t="shared" si="102"/>
        <v>2.5318200000000002</v>
      </c>
      <c r="O127" s="11">
        <f t="shared" si="103"/>
        <v>278.54112602800001</v>
      </c>
      <c r="P127" s="11">
        <f t="shared" si="104"/>
        <v>110.01616466731441</v>
      </c>
      <c r="S127" s="12">
        <v>5921.3687</v>
      </c>
      <c r="T127" s="12">
        <f>+T125</f>
        <v>61.276000000000003</v>
      </c>
      <c r="U127" s="12">
        <v>2.0840000000000001E-2</v>
      </c>
      <c r="V127" s="13">
        <v>2.5318200000000002</v>
      </c>
      <c r="W127" s="12">
        <f>+S127*U127</f>
        <v>123.40132370800001</v>
      </c>
      <c r="X127" s="12">
        <f t="shared" si="108"/>
        <v>155.13980232000003</v>
      </c>
      <c r="Y127" s="12">
        <v>0</v>
      </c>
      <c r="Z127" s="12">
        <f t="shared" si="81"/>
        <v>278.54112602800001</v>
      </c>
      <c r="AA127" s="12">
        <f t="shared" si="71"/>
        <v>110.01616466731441</v>
      </c>
      <c r="AD127" s="10">
        <v>5921.3765999999996</v>
      </c>
      <c r="AE127" s="10">
        <v>61.277000000000001</v>
      </c>
      <c r="AF127" s="21">
        <f t="shared" si="84"/>
        <v>2.0840000000000001E-2</v>
      </c>
      <c r="AG127" s="21">
        <f t="shared" si="85"/>
        <v>2.5318200000000002</v>
      </c>
      <c r="AH127" s="21">
        <f t="shared" si="86"/>
        <v>123.401488344</v>
      </c>
      <c r="AI127" s="21">
        <f t="shared" si="87"/>
        <v>155.14233414</v>
      </c>
      <c r="AJ127" s="21"/>
      <c r="AK127" s="22">
        <f t="shared" si="88"/>
        <v>278.54382248399997</v>
      </c>
      <c r="AL127" s="12">
        <f t="shared" si="72"/>
        <v>110.01722969405407</v>
      </c>
      <c r="AO127" s="10">
        <f t="shared" si="89"/>
        <v>-7.8999999996085535E-3</v>
      </c>
      <c r="AP127" s="10">
        <f t="shared" si="90"/>
        <v>-9.9999999999766942E-4</v>
      </c>
      <c r="AQ127" s="10">
        <f t="shared" si="91"/>
        <v>0</v>
      </c>
      <c r="AR127" s="10">
        <f t="shared" si="92"/>
        <v>0</v>
      </c>
      <c r="AS127" s="10">
        <f t="shared" si="93"/>
        <v>1.6463599999383405E-4</v>
      </c>
      <c r="AT127" s="10">
        <f t="shared" si="94"/>
        <v>2.531819999973095E-3</v>
      </c>
      <c r="AU127" s="10">
        <f t="shared" si="95"/>
        <v>2.6964559999669291E-3</v>
      </c>
      <c r="AV127" s="10">
        <f t="shared" si="96"/>
        <v>-1.0650267396528079E-3</v>
      </c>
      <c r="AY127" s="10"/>
      <c r="AZ127" s="10"/>
      <c r="BA127" s="10"/>
      <c r="BB127" s="10"/>
      <c r="BC127" s="10"/>
      <c r="BD127" s="10"/>
      <c r="BE127" s="10"/>
      <c r="BF127" s="10"/>
      <c r="BG127" s="10"/>
    </row>
  </sheetData>
  <autoFilter ref="B7:BG127" xr:uid="{00000000-0009-0000-0000-000003000000}">
    <filterColumn colId="1">
      <filters>
        <filter val="Copelec"/>
      </filters>
    </filterColumn>
  </autoFilter>
  <conditionalFormatting sqref="AU8:AU127">
    <cfRule type="cellIs" dxfId="1" priority="1" operator="greaterThan">
      <formula>0</formula>
    </cfRule>
    <cfRule type="cellIs" dxfId="0" priority="2" operator="less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N°3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Marcos Cisterna</cp:lastModifiedBy>
  <cp:lastPrinted>2010-04-30T19:11:28Z</cp:lastPrinted>
  <dcterms:created xsi:type="dcterms:W3CDTF">2002-08-26T22:02:26Z</dcterms:created>
  <dcterms:modified xsi:type="dcterms:W3CDTF">2018-01-17T12:46:28Z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