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1. Mercado y Regulacion\15. Actividades Periodicas\2. CNE\6. Registo de contratos\2017\Resuemen 2017\"/>
    </mc:Choice>
  </mc:AlternateContent>
  <bookViews>
    <workbookView xWindow="0" yWindow="0" windowWidth="19200" windowHeight="7305" firstSheet="1" activeTab="2"/>
  </bookViews>
  <sheets>
    <sheet name="Tabla N°1" sheetId="1" r:id="rId1"/>
    <sheet name="Tabla N°2" sheetId="8" r:id="rId2"/>
    <sheet name="Tabla N°3" sheetId="12" r:id="rId3"/>
  </sheets>
  <definedNames>
    <definedName name="_xlnm._FilterDatabase" localSheetId="2" hidden="1">'Tabla N°3'!$B$7:$P$124</definedName>
    <definedName name="_xlnm.Print_Area" localSheetId="0">'Tabla N°1'!$A$1:$S$34</definedName>
  </definedNames>
  <calcPr calcId="162913" calcMode="manual"/>
</workbook>
</file>

<file path=xl/calcChain.xml><?xml version="1.0" encoding="utf-8"?>
<calcChain xmlns="http://schemas.openxmlformats.org/spreadsheetml/2006/main">
  <c r="J75" i="12" l="1"/>
  <c r="J76" i="12"/>
  <c r="J77" i="12"/>
  <c r="J78" i="12"/>
  <c r="J79" i="12"/>
  <c r="J74" i="12"/>
  <c r="J8" i="12"/>
  <c r="J9" i="12"/>
  <c r="J10" i="12"/>
  <c r="J11" i="12"/>
  <c r="J12" i="12"/>
  <c r="J13" i="12"/>
  <c r="J14" i="12"/>
  <c r="J15" i="12"/>
  <c r="J16" i="12"/>
  <c r="J17" i="12"/>
  <c r="J18" i="12"/>
  <c r="J19" i="12"/>
  <c r="J20" i="12"/>
  <c r="J21" i="12"/>
  <c r="J22" i="12"/>
  <c r="J23" i="12"/>
  <c r="J24" i="12"/>
  <c r="J25" i="12"/>
  <c r="J26" i="12"/>
  <c r="J27" i="12"/>
  <c r="J28" i="12"/>
  <c r="J29" i="12"/>
  <c r="J30" i="12"/>
  <c r="J31" i="12"/>
  <c r="J32" i="12"/>
  <c r="J33" i="12"/>
  <c r="J34" i="12"/>
  <c r="J35" i="12"/>
  <c r="J36" i="12"/>
  <c r="J37" i="12"/>
  <c r="J38" i="12"/>
  <c r="J39" i="12"/>
  <c r="J40" i="12"/>
  <c r="J41" i="12"/>
  <c r="J42" i="12"/>
  <c r="J43" i="12"/>
  <c r="J44" i="12"/>
  <c r="J45" i="12"/>
  <c r="J46" i="12"/>
  <c r="J47" i="12"/>
  <c r="J48" i="12"/>
  <c r="J49" i="12"/>
  <c r="J50" i="12"/>
  <c r="J51" i="12"/>
  <c r="J52" i="12"/>
  <c r="J53" i="12"/>
  <c r="J54" i="12"/>
  <c r="J55" i="12"/>
  <c r="J56" i="12"/>
  <c r="J57" i="12"/>
  <c r="J58" i="12"/>
  <c r="J59" i="12"/>
  <c r="J60" i="12"/>
  <c r="J61" i="12"/>
  <c r="J62" i="12"/>
  <c r="J63" i="12"/>
  <c r="J64" i="12"/>
  <c r="J65" i="12"/>
  <c r="J66" i="12"/>
  <c r="J67" i="12"/>
  <c r="J68" i="12"/>
  <c r="J69" i="12"/>
  <c r="J70" i="12"/>
  <c r="J71" i="12"/>
  <c r="J72" i="12"/>
  <c r="J73" i="12"/>
  <c r="J80" i="12"/>
  <c r="J81" i="12"/>
  <c r="J82" i="12"/>
  <c r="J83" i="12"/>
  <c r="J84" i="12"/>
  <c r="J85" i="12"/>
  <c r="J86" i="12"/>
  <c r="J87" i="12"/>
  <c r="J88" i="12"/>
  <c r="J89" i="12"/>
  <c r="J90" i="12"/>
  <c r="J91" i="12"/>
  <c r="J92" i="12"/>
  <c r="J93" i="12"/>
  <c r="J94" i="12"/>
  <c r="J95" i="12"/>
  <c r="J96" i="12"/>
  <c r="J97" i="12"/>
  <c r="J98" i="12"/>
  <c r="J99" i="12"/>
  <c r="J100" i="12"/>
  <c r="J101" i="12"/>
  <c r="J102" i="12"/>
  <c r="J103" i="12"/>
  <c r="J104" i="12"/>
  <c r="J105" i="12"/>
  <c r="J106" i="12"/>
  <c r="J107" i="12"/>
  <c r="J108" i="12"/>
  <c r="J109" i="12"/>
  <c r="J110" i="12"/>
  <c r="J111" i="12"/>
  <c r="J112" i="12"/>
  <c r="J113" i="12"/>
  <c r="J114" i="12"/>
  <c r="J115" i="12"/>
  <c r="J116" i="12"/>
  <c r="J117" i="12"/>
  <c r="J118" i="12"/>
  <c r="J119" i="12"/>
  <c r="J120" i="12"/>
  <c r="J121" i="12"/>
  <c r="J122" i="12"/>
  <c r="J123" i="12"/>
  <c r="J124" i="12"/>
  <c r="X8" i="8"/>
  <c r="X8" i="1"/>
  <c r="X12" i="8"/>
  <c r="X11" i="8"/>
  <c r="X10" i="8"/>
  <c r="X9" i="8"/>
  <c r="B9" i="8"/>
  <c r="B10" i="8"/>
</calcChain>
</file>

<file path=xl/sharedStrings.xml><?xml version="1.0" encoding="utf-8"?>
<sst xmlns="http://schemas.openxmlformats.org/spreadsheetml/2006/main" count="868" uniqueCount="152">
  <si>
    <t>EMPRESA</t>
  </si>
  <si>
    <t>CLIENTE</t>
  </si>
  <si>
    <t>NOMBRE</t>
  </si>
  <si>
    <t>(kV)</t>
  </si>
  <si>
    <t>(MWh)</t>
  </si>
  <si>
    <t>INICIO</t>
  </si>
  <si>
    <t>TERMINO</t>
  </si>
  <si>
    <t>VENTAS DE EMPRESAS GENERADORAS</t>
  </si>
  <si>
    <t>VENTA</t>
  </si>
  <si>
    <t>Quillota 220</t>
  </si>
  <si>
    <t>Diego de Almagro 220</t>
  </si>
  <si>
    <t>EMELAT</t>
  </si>
  <si>
    <t>Cardones 220</t>
  </si>
  <si>
    <t>Maitencillo 220</t>
  </si>
  <si>
    <t>Ancoa 220</t>
  </si>
  <si>
    <t>Charrua 220</t>
  </si>
  <si>
    <t>Temuco 220</t>
  </si>
  <si>
    <t>Valdivia 220</t>
  </si>
  <si>
    <t>CODINER</t>
  </si>
  <si>
    <t>COOPELAN</t>
  </si>
  <si>
    <t>Barro Blanco 220</t>
  </si>
  <si>
    <t>Puerto Montt 220</t>
  </si>
  <si>
    <t>FRONTEL</t>
  </si>
  <si>
    <t>SAESA</t>
  </si>
  <si>
    <t>Empresa Generadora</t>
  </si>
  <si>
    <t>Cliente 1</t>
  </si>
  <si>
    <t>(3) Nivel de tensión en el cual se efectúa el suministro. Sólo usar números.</t>
  </si>
  <si>
    <t>NOMBRE (1)</t>
  </si>
  <si>
    <t>TENSION (3)</t>
  </si>
  <si>
    <t>PUNTO DE (4)</t>
  </si>
  <si>
    <t>PUNTO DE (2)</t>
  </si>
  <si>
    <t>SUMINISTRO EFECTIVO</t>
  </si>
  <si>
    <t>(4) El punto de venta corresponde a la subestación donde el contrato establece que se efectúa el suministro. Se debe obtener de la lista de subestaciones de la hoja "Nombres y Códigos", sin incorporar en esta línea nivel de tensión ni datos adicionales.</t>
  </si>
  <si>
    <t>HP (MW)</t>
  </si>
  <si>
    <t>CARGO POTENCIA</t>
  </si>
  <si>
    <t>HFP (MW)</t>
  </si>
  <si>
    <t>FECHAS CONTRATO (5)</t>
  </si>
  <si>
    <t>POTENCIA (6)</t>
  </si>
  <si>
    <t>ENERGIA (7)</t>
  </si>
  <si>
    <t>CARGO ENERGIA (8)</t>
  </si>
  <si>
    <t>(6) En caso que se diferencia un cargo por potencia en horas de punta (HP) o en horas fuera de punta (HFP), estos deben ser detallados en las celdas que corresponda.</t>
  </si>
  <si>
    <t>(8) Corresponde al monto facturado exclusivamente por la energía consumida en el período. No debe considerarse cargos por potencia, transmisión, ni otros.</t>
  </si>
  <si>
    <t>(9) Se debe considerar el cargo por transmisión troncal en caso que se incluya un cargo por este concepto en la facturación.</t>
  </si>
  <si>
    <t>(10) Se debe considerar el cargo por subtransmisión en caso que se incluya un cargo por este concepto en la facturación.</t>
  </si>
  <si>
    <t>(miles de $) **</t>
  </si>
  <si>
    <t>HP (miles de $)</t>
  </si>
  <si>
    <t>HFP (miles de $)</t>
  </si>
  <si>
    <t>(miles de $)</t>
  </si>
  <si>
    <t>TRONCAL (miles de $)</t>
  </si>
  <si>
    <t>SUBTRANSMISIÓN (miles de $)</t>
  </si>
  <si>
    <t>CARGOS (miles de $)</t>
  </si>
  <si>
    <t>DOCUMENTO</t>
  </si>
  <si>
    <t>ASOCIADO</t>
  </si>
  <si>
    <t>TIPO (I)</t>
  </si>
  <si>
    <t>MES (I)</t>
  </si>
  <si>
    <t>(2) El punto de suministro efectivo corresponde a la subestación donde el cliente efectúa el retiro físico real. Se debe obtener de la lista de subestaciones de la hoja "Nombres y Códigos", sin incorporar en esta línea nivel de tensión ni datos adicionales.</t>
  </si>
  <si>
    <t>INSTRUCCIONES DE LLENADO</t>
  </si>
  <si>
    <t>Se deberán detallar en la Tabla n°2 las reliquidaciones, notas de débito y notas de crédito.</t>
  </si>
  <si>
    <t>En caso que una reliquidación abarque un período mayor a un mes, se deberán asignar los montos correspondientes a su equivalente mensual.</t>
  </si>
  <si>
    <t xml:space="preserve">Sólo se deberán considerar hasta 3 meses anteriores al mes que se está informando para el llenado. En caso que el período de reliquidación involucre meses anteriores, se deberá considerar sólo la proporción que quede dentro de 3 meses. </t>
  </si>
  <si>
    <t>PUNTO DE</t>
  </si>
  <si>
    <t>TENSION</t>
  </si>
  <si>
    <t>LICITACIÓN (3)</t>
  </si>
  <si>
    <t>BLOQUE</t>
  </si>
  <si>
    <t>FECHAS CONTRATO</t>
  </si>
  <si>
    <t>NOMBRE S/E</t>
  </si>
  <si>
    <t>PRECIO POTENCIA</t>
  </si>
  <si>
    <t>PRECIO ENERGÍA</t>
  </si>
  <si>
    <t>POTENCIA</t>
  </si>
  <si>
    <t>ENERGIA</t>
  </si>
  <si>
    <t>COMPRA</t>
  </si>
  <si>
    <t>PRECIO MEDIO</t>
  </si>
  <si>
    <t>EMPRESA DISTRIBUIDORA (2)</t>
  </si>
  <si>
    <t>EMPRESA SUMINISTRADORA (2)</t>
  </si>
  <si>
    <t>SUMINISTRO (2)</t>
  </si>
  <si>
    <t>[kV]</t>
  </si>
  <si>
    <t>DE SUMINISTRO (4)</t>
  </si>
  <si>
    <t>TRONCAL (5)</t>
  </si>
  <si>
    <t>[$/kW/mes]</t>
  </si>
  <si>
    <t>[$/kWh]</t>
  </si>
  <si>
    <t>[MW] (6)</t>
  </si>
  <si>
    <t>[MWh]</t>
  </si>
  <si>
    <t>[M$] *</t>
  </si>
  <si>
    <t>[$/kWh] **</t>
  </si>
  <si>
    <t>Itahue 220</t>
  </si>
  <si>
    <t>Los campos se llenan siguiendo los mismos criterios que la tabla n°1.</t>
  </si>
  <si>
    <t>CARGO TRANSMISIÓN (9)</t>
  </si>
  <si>
    <t>CARGO (10)</t>
  </si>
  <si>
    <t>Se deberán incluir las reliquidaciones por cliente, indicando a qué mes corresponden (formato fecha). La reliquidación no debe ser considerada en la tabla n°1, sino que detallada en la tabla n°2.</t>
  </si>
  <si>
    <t>MODIFICACIONES VENTAS DE EMPRESAS GENERADORAS</t>
  </si>
  <si>
    <t>FACTURA</t>
  </si>
  <si>
    <t>NÚMERO (I)</t>
  </si>
  <si>
    <t>NOTA DÉBITO</t>
  </si>
  <si>
    <t>NOTA CRÉDITO</t>
  </si>
  <si>
    <t>TRANSMISIÓN ADICIONAL (miles de $)</t>
  </si>
  <si>
    <t>CARGO (11)</t>
  </si>
  <si>
    <t>OTROS (13)</t>
  </si>
  <si>
    <t>(11) Se debe considerar el cargo por Transmisión Adicional en caso que se incluya un cargo por este concepto en la facturación.</t>
  </si>
  <si>
    <t>FACTURA (RELIQUIDACIÓN)</t>
  </si>
  <si>
    <t>(1) Mantener un nombre único por empresa generadora para cada envío de acuerdo al listado de Nombres y Códigos. No incorporar espacios al principio ni al final del texto.</t>
  </si>
  <si>
    <t>(7) Se debe incorporar la energía total facturada en MWh del período mensual, en el punto de venta.</t>
  </si>
  <si>
    <t>PEAJE DISTRIBUCIÓN (miles de $)</t>
  </si>
  <si>
    <t>CARGO (12)</t>
  </si>
  <si>
    <t>OTROS (14)</t>
  </si>
  <si>
    <t>(12) Se debe informar el cargo por Peaje de Distribución en caso que se incluya un cargo por este concepto en la facturación.</t>
  </si>
  <si>
    <t>Ejemplo</t>
  </si>
  <si>
    <t>Ejemplo2</t>
  </si>
  <si>
    <t>(5) Utilizar formato Excel DD/MM/AAAA. En caso que no tenga fecha de término, llenar con "Indefinido"</t>
  </si>
  <si>
    <t>(I) En este campo deberán ir detalladas individualmente por cliente las Facturas del mes asociado que se está informando, en formato fecha. El número del documento corresponde al número de Factura. Las notas de débito, crédito y otros se detallarán en tabla n°2.</t>
  </si>
  <si>
    <t xml:space="preserve">     En el caso que para una misma factura se considere más de un punto de facturación, deberá separarse en tantas filas como puntos existan, separando los montos según corresponda.</t>
  </si>
  <si>
    <t>FACTURA TOTAL MENSUAL (15)</t>
  </si>
  <si>
    <t xml:space="preserve">        En este mismo campo, se deben incluir intereses de cualquier tipo u origen, cobros asociados a meses anteriores, compensaciones, cargos o pagos de inversiones, margen, multas por atraso o mora, así como también cualquier cargo, amortización o cuota asociado a algún acuerdo financiero. No incluir IVA.</t>
  </si>
  <si>
    <t>(13) Se deben incorporar en un único campo la suma de todos aquellos cobros incluidos en la factura que no correspondan a los ítems precedentes, entre ellos cargos fijos de cualquier tipo, cargos de conexión, cobros de administración, arriendo y/o mantenimiento de equipos y/o instalaciones, amortización o pago de equipos y/o instalaciones, cobros administración CDEC, cargos ERNC, servicio de respaldo, entre otros.</t>
  </si>
  <si>
    <t>(14) Se deben incorporar en un único campo la suma de todos aquellos cobros incluidos en la factura que no correspondan a los ítems precedentes.</t>
  </si>
  <si>
    <t>CARGOS  Art. 57° (miles de $)</t>
  </si>
  <si>
    <t>Confidencialidad</t>
  </si>
  <si>
    <t>SI/NO</t>
  </si>
  <si>
    <t>(16) Se debe indicar si la información enviada es o no de carácter confidencial. En caso de serlo, marcar con SI. En caso contrario, con NO.</t>
  </si>
  <si>
    <t>Tabla N°1: DETALLE DE FACTURACIÓN</t>
  </si>
  <si>
    <t>Facturas del mes por cliente por punto.</t>
  </si>
  <si>
    <t>Tabla N°2: DETALLE DE FACTURACIÓN</t>
  </si>
  <si>
    <t>VENTAS A EMPRESAS DISTRIBUIDORAS A PRECIO DE NUDO DE LARGO PLAZO</t>
  </si>
  <si>
    <t>Tabla N°3: VENTAS POR BARRAS TRONCALES, BLOQUES Y LICITACIÓN (1)</t>
  </si>
  <si>
    <t>Ventas a PNLP a empresas distribuidoras.</t>
  </si>
  <si>
    <t>Modificaciones mensuales</t>
  </si>
  <si>
    <t>dd-mm-aaaa</t>
  </si>
  <si>
    <t>nn</t>
  </si>
  <si>
    <t>$$</t>
  </si>
  <si>
    <t>SI</t>
  </si>
  <si>
    <t>(15) La factura total deberá reflejar el valor de la suma de los campos monetarios anteriores. Sin IVA.</t>
  </si>
  <si>
    <t>Confidencialidad (16)</t>
  </si>
  <si>
    <t>Lagunillas 220</t>
  </si>
  <si>
    <t>Los Vilos 220</t>
  </si>
  <si>
    <t>Nogales 220</t>
  </si>
  <si>
    <t>AELA GENERACIÓN S.A.</t>
  </si>
  <si>
    <t>Pan de Azucar 220</t>
  </si>
  <si>
    <t>Hualpen 220</t>
  </si>
  <si>
    <t>2015/02</t>
  </si>
  <si>
    <t>Reporte a CNE</t>
  </si>
  <si>
    <t>Conafe</t>
  </si>
  <si>
    <t>Cooprel</t>
  </si>
  <si>
    <t>Copelec</t>
  </si>
  <si>
    <t>Crell</t>
  </si>
  <si>
    <t>Elecda SIC</t>
  </si>
  <si>
    <t>Luz Osorno</t>
  </si>
  <si>
    <t>Los Ciruelos 220</t>
  </si>
  <si>
    <t>Luzlinares</t>
  </si>
  <si>
    <t>Luzparral</t>
  </si>
  <si>
    <t>BS4A</t>
  </si>
  <si>
    <t>BS4B</t>
  </si>
  <si>
    <t>BS4C</t>
  </si>
  <si>
    <t>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</si>
</sst>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00"/>
    <numFmt numFmtId="166" formatCode="_-* #,##0.000_-;\-* #,##0.000_-;_-* &quot;-&quot;??_-;_-@_-"/>
  </numFmts>
  <fonts count="8" x14ac:knownFonts="1">
    <font>
      <sz val="10"/>
      <name val="Arial"/>
    </font>
    <font>
      <sz val="11"/>
      <color theme="1"/>
      <name val="Calibri"/>
      <family val="2"/>
      <scheme val="minor"/>
    </font>
    <font>
      <b/>
      <sz val="10"/>
      <name val="Arial"/>
      <family val="2"/>
    </font>
    <font>
      <sz val="10"/>
      <name val="Courier"/>
      <family val="3"/>
    </font>
    <font>
      <b/>
      <sz val="11"/>
      <name val="Calibri"/>
      <family val="2"/>
      <scheme val="minor"/>
    </font>
    <font>
      <sz val="11"/>
      <name val="Calibri"/>
      <family val="2"/>
      <scheme val="minor"/>
    </font>
    <font>
      <sz val="10"/>
      <name val="Calibri"/>
      <family val="2"/>
      <scheme val="minor"/>
    </font>
    <font>
      <sz val="10"/>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0"/>
    <xf numFmtId="43" fontId="7" fillId="0" borderId="0" applyFont="0" applyFill="0" applyBorder="0" applyAlignment="0" applyProtection="0"/>
    <xf numFmtId="0" fontId="7" fillId="0" borderId="0"/>
    <xf numFmtId="0" fontId="1" fillId="0" borderId="0"/>
    <xf numFmtId="43" fontId="1" fillId="0" borderId="0" applyFont="0" applyFill="0" applyBorder="0" applyAlignment="0" applyProtection="0"/>
    <xf numFmtId="43" fontId="7" fillId="0" borderId="0" applyFont="0" applyFill="0" applyBorder="0" applyAlignment="0" applyProtection="0"/>
  </cellStyleXfs>
  <cellXfs count="47">
    <xf numFmtId="0" fontId="0" fillId="0" borderId="0" xfId="0"/>
    <xf numFmtId="0" fontId="2" fillId="0" borderId="1" xfId="0" applyFont="1" applyFill="1" applyBorder="1" applyAlignment="1">
      <alignment horizontal="centerContinuous"/>
    </xf>
    <xf numFmtId="0" fontId="2" fillId="0" borderId="2" xfId="0" applyFont="1" applyFill="1" applyBorder="1" applyAlignment="1">
      <alignment horizontal="centerContinuous"/>
    </xf>
    <xf numFmtId="0" fontId="2" fillId="0" borderId="5" xfId="0" applyFont="1" applyFill="1" applyBorder="1" applyAlignment="1">
      <alignment horizontal="center"/>
    </xf>
    <xf numFmtId="0" fontId="4" fillId="0" borderId="4" xfId="0" applyFont="1" applyFill="1" applyBorder="1" applyAlignment="1">
      <alignment horizontal="center"/>
    </xf>
    <xf numFmtId="0" fontId="4" fillId="0" borderId="4" xfId="0" applyFont="1" applyBorder="1" applyAlignment="1">
      <alignment horizontal="center"/>
    </xf>
    <xf numFmtId="0" fontId="4" fillId="0" borderId="5" xfId="0" applyFont="1" applyFill="1" applyBorder="1" applyAlignment="1">
      <alignment horizontal="center"/>
    </xf>
    <xf numFmtId="0" fontId="4" fillId="0" borderId="5" xfId="0" applyFont="1" applyBorder="1" applyAlignment="1">
      <alignment horizontal="center"/>
    </xf>
    <xf numFmtId="0" fontId="5" fillId="0" borderId="0" xfId="0" applyFont="1"/>
    <xf numFmtId="49" fontId="5" fillId="0" borderId="0" xfId="0" applyNumberFormat="1" applyFont="1" applyAlignment="1">
      <alignment horizontal="left"/>
    </xf>
    <xf numFmtId="0" fontId="4" fillId="0" borderId="0" xfId="0" applyFont="1"/>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quotePrefix="1" applyFont="1" applyBorder="1" applyAlignment="1">
      <alignment horizontal="left"/>
    </xf>
    <xf numFmtId="0" fontId="5" fillId="0" borderId="0" xfId="0" applyFont="1" applyBorder="1"/>
    <xf numFmtId="0" fontId="4" fillId="0" borderId="0" xfId="0" applyFont="1" applyBorder="1" applyAlignment="1">
      <alignment horizontal="centerContinuous"/>
    </xf>
    <xf numFmtId="0" fontId="4" fillId="2" borderId="0" xfId="0" applyFont="1" applyFill="1"/>
    <xf numFmtId="0" fontId="5" fillId="2" borderId="0" xfId="0" applyFont="1" applyFill="1"/>
    <xf numFmtId="17" fontId="4" fillId="2" borderId="1" xfId="0" applyNumberFormat="1" applyFont="1" applyFill="1" applyBorder="1" applyAlignment="1">
      <alignment horizontal="centerContinuous"/>
    </xf>
    <xf numFmtId="0" fontId="4" fillId="2" borderId="6" xfId="0" applyFont="1" applyFill="1" applyBorder="1" applyAlignment="1">
      <alignment horizontal="centerContinuous"/>
    </xf>
    <xf numFmtId="0" fontId="4" fillId="2" borderId="2" xfId="0" applyFont="1" applyFill="1" applyBorder="1" applyAlignment="1">
      <alignment horizontal="centerContinuous"/>
    </xf>
    <xf numFmtId="0" fontId="4" fillId="2" borderId="1" xfId="0" applyFont="1" applyFill="1" applyBorder="1" applyAlignment="1">
      <alignment horizontal="centerContinuous"/>
    </xf>
    <xf numFmtId="0" fontId="4" fillId="2" borderId="4" xfId="0" applyFont="1" applyFill="1" applyBorder="1" applyAlignment="1">
      <alignment horizontal="center"/>
    </xf>
    <xf numFmtId="0" fontId="4" fillId="2" borderId="5" xfId="0" applyFont="1" applyFill="1" applyBorder="1" applyAlignment="1">
      <alignment horizontal="center"/>
    </xf>
    <xf numFmtId="0" fontId="5" fillId="2" borderId="7" xfId="0" applyFont="1" applyFill="1" applyBorder="1" applyAlignment="1">
      <alignment horizontal="center"/>
    </xf>
    <xf numFmtId="14" fontId="5" fillId="2" borderId="7" xfId="0" applyNumberFormat="1" applyFont="1" applyFill="1" applyBorder="1" applyAlignment="1">
      <alignment horizontal="center"/>
    </xf>
    <xf numFmtId="0" fontId="0" fillId="2" borderId="0" xfId="0" applyFill="1"/>
    <xf numFmtId="0" fontId="5" fillId="0" borderId="2"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0" xfId="0" applyFont="1" applyAlignment="1">
      <alignment vertical="center"/>
    </xf>
    <xf numFmtId="0" fontId="5" fillId="2" borderId="7" xfId="0" applyFont="1" applyFill="1" applyBorder="1" applyAlignment="1">
      <alignment horizontal="center" vertical="center"/>
    </xf>
    <xf numFmtId="0" fontId="5" fillId="2" borderId="2" xfId="0" applyFont="1" applyFill="1" applyBorder="1" applyAlignment="1">
      <alignment horizontal="center" vertical="center"/>
    </xf>
    <xf numFmtId="0" fontId="0" fillId="2" borderId="0" xfId="0" applyFill="1" applyAlignment="1">
      <alignment vertical="center"/>
    </xf>
    <xf numFmtId="0" fontId="5" fillId="0" borderId="0" xfId="0" applyFont="1" applyFill="1"/>
    <xf numFmtId="0" fontId="5" fillId="0" borderId="0" xfId="0" quotePrefix="1" applyFont="1" applyFill="1"/>
    <xf numFmtId="17" fontId="5" fillId="0" borderId="7" xfId="0" applyNumberFormat="1" applyFont="1" applyFill="1" applyBorder="1" applyAlignment="1">
      <alignment horizontal="center" vertical="center"/>
    </xf>
    <xf numFmtId="4" fontId="5" fillId="0" borderId="7"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0" fontId="5" fillId="0" borderId="7" xfId="0" applyFont="1" applyBorder="1" applyAlignment="1">
      <alignment horizontal="center" vertical="center"/>
    </xf>
    <xf numFmtId="164" fontId="5" fillId="0" borderId="7" xfId="0" applyNumberFormat="1" applyFont="1" applyFill="1" applyBorder="1" applyAlignment="1">
      <alignment horizontal="center" vertical="center"/>
    </xf>
    <xf numFmtId="17" fontId="5" fillId="2" borderId="7" xfId="0" applyNumberFormat="1" applyFont="1" applyFill="1" applyBorder="1" applyAlignment="1">
      <alignment horizontal="center" vertical="center"/>
    </xf>
    <xf numFmtId="4" fontId="5" fillId="2" borderId="7" xfId="0" applyNumberFormat="1" applyFont="1" applyFill="1" applyBorder="1" applyAlignment="1">
      <alignment horizontal="center"/>
    </xf>
    <xf numFmtId="43" fontId="5" fillId="2" borderId="7" xfId="0" applyNumberFormat="1" applyFont="1" applyFill="1" applyBorder="1" applyAlignment="1">
      <alignment horizontal="center"/>
    </xf>
    <xf numFmtId="0" fontId="4" fillId="2" borderId="3" xfId="0" applyFont="1" applyFill="1" applyBorder="1" applyAlignment="1">
      <alignment horizontal="center"/>
    </xf>
    <xf numFmtId="0" fontId="0" fillId="2" borderId="5" xfId="0" applyFill="1" applyBorder="1" applyAlignment="1">
      <alignment horizontal="center"/>
    </xf>
    <xf numFmtId="0" fontId="6" fillId="2" borderId="7" xfId="0" applyFont="1" applyFill="1" applyBorder="1" applyAlignment="1">
      <alignment horizontal="center"/>
    </xf>
    <xf numFmtId="166" fontId="5" fillId="2" borderId="7" xfId="2" applyNumberFormat="1" applyFont="1" applyFill="1" applyBorder="1" applyAlignment="1">
      <alignment horizontal="center"/>
    </xf>
  </cellXfs>
  <cellStyles count="7">
    <cellStyle name="A3 297 x 420 mm" xfId="1"/>
    <cellStyle name="Comma" xfId="2" builtinId="3"/>
    <cellStyle name="Comma 2" xfId="5"/>
    <cellStyle name="Millares 10" xfId="6"/>
    <cellStyle name="Normal" xfId="0" builtinId="0"/>
    <cellStyle name="Normal 2" xfId="3"/>
    <cellStyle name="Normal 3"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2"/>
  <sheetViews>
    <sheetView workbookViewId="0"/>
  </sheetViews>
  <sheetFormatPr defaultColWidth="11.42578125" defaultRowHeight="15" x14ac:dyDescent="0.25"/>
  <cols>
    <col min="1" max="1" width="16.140625" style="8" customWidth="1"/>
    <col min="2" max="2" width="13.5703125" style="8" customWidth="1"/>
    <col min="3" max="3" width="11.42578125" style="8" customWidth="1"/>
    <col min="4" max="4" width="20.7109375" style="8" bestFit="1" customWidth="1"/>
    <col min="5" max="5" width="9.28515625" style="8" bestFit="1" customWidth="1"/>
    <col min="6" max="6" width="21.5703125" style="8" bestFit="1" customWidth="1"/>
    <col min="7" max="7" width="11.7109375" style="8" bestFit="1" customWidth="1"/>
    <col min="8" max="8" width="13" style="8" bestFit="1" customWidth="1"/>
    <col min="9" max="9" width="11.7109375" style="8" bestFit="1" customWidth="1"/>
    <col min="10" max="12" width="12.85546875" style="8" bestFit="1" customWidth="1"/>
    <col min="13" max="13" width="17" style="8" bestFit="1" customWidth="1"/>
    <col min="14" max="14" width="12.85546875" style="8" bestFit="1" customWidth="1"/>
    <col min="15" max="15" width="17" style="8" bestFit="1" customWidth="1"/>
    <col min="16" max="16" width="11.7109375" style="8" bestFit="1" customWidth="1"/>
    <col min="17" max="17" width="18.7109375" style="8" customWidth="1"/>
    <col min="18" max="18" width="23.7109375" style="8" bestFit="1" customWidth="1"/>
    <col min="19" max="19" width="28.5703125" style="8" bestFit="1" customWidth="1"/>
    <col min="20" max="20" width="35.42578125" style="8" bestFit="1" customWidth="1"/>
    <col min="21" max="21" width="30.5703125" style="8" bestFit="1" customWidth="1"/>
    <col min="22" max="22" width="27" style="8" bestFit="1" customWidth="1"/>
    <col min="23" max="23" width="19.42578125" style="8" bestFit="1" customWidth="1"/>
    <col min="24" max="24" width="28.85546875" style="8" bestFit="1" customWidth="1"/>
    <col min="25" max="25" width="20" style="8" bestFit="1" customWidth="1"/>
    <col min="26" max="26" width="24.5703125" style="8" customWidth="1"/>
    <col min="27" max="16384" width="11.42578125" style="8"/>
  </cols>
  <sheetData>
    <row r="2" spans="1:25" x14ac:dyDescent="0.25">
      <c r="C2" s="10" t="s">
        <v>118</v>
      </c>
    </row>
    <row r="3" spans="1:25" x14ac:dyDescent="0.25">
      <c r="C3" s="10" t="s">
        <v>7</v>
      </c>
    </row>
    <row r="4" spans="1:25" x14ac:dyDescent="0.25">
      <c r="C4" s="10" t="s">
        <v>119</v>
      </c>
    </row>
    <row r="5" spans="1:25" x14ac:dyDescent="0.25">
      <c r="K5" s="14"/>
      <c r="L5" s="15"/>
      <c r="M5" s="15"/>
      <c r="N5" s="15"/>
      <c r="O5" s="15"/>
      <c r="P5" s="13"/>
      <c r="Q5" s="13"/>
      <c r="R5" s="14"/>
      <c r="S5" s="14"/>
      <c r="T5" s="14"/>
      <c r="U5" s="14"/>
      <c r="V5" s="14"/>
      <c r="W5" s="14"/>
      <c r="X5" s="15"/>
    </row>
    <row r="6" spans="1:25" x14ac:dyDescent="0.25">
      <c r="A6" s="4" t="s">
        <v>53</v>
      </c>
      <c r="B6" s="4" t="s">
        <v>91</v>
      </c>
      <c r="C6" s="4" t="s">
        <v>54</v>
      </c>
      <c r="D6" s="4" t="s">
        <v>27</v>
      </c>
      <c r="E6" s="4" t="s">
        <v>2</v>
      </c>
      <c r="F6" s="4" t="s">
        <v>30</v>
      </c>
      <c r="G6" s="4" t="s">
        <v>28</v>
      </c>
      <c r="H6" s="4" t="s">
        <v>29</v>
      </c>
      <c r="I6" s="4" t="s">
        <v>28</v>
      </c>
      <c r="J6" s="1" t="s">
        <v>36</v>
      </c>
      <c r="K6" s="2"/>
      <c r="L6" s="5" t="s">
        <v>37</v>
      </c>
      <c r="M6" s="5" t="s">
        <v>34</v>
      </c>
      <c r="N6" s="5" t="s">
        <v>37</v>
      </c>
      <c r="O6" s="5" t="s">
        <v>34</v>
      </c>
      <c r="P6" s="5" t="s">
        <v>38</v>
      </c>
      <c r="Q6" s="5" t="s">
        <v>39</v>
      </c>
      <c r="R6" s="11" t="s">
        <v>86</v>
      </c>
      <c r="S6" s="11" t="s">
        <v>87</v>
      </c>
      <c r="T6" s="11" t="s">
        <v>95</v>
      </c>
      <c r="U6" s="11" t="s">
        <v>102</v>
      </c>
      <c r="V6" s="11" t="s">
        <v>96</v>
      </c>
      <c r="W6" s="11" t="s">
        <v>103</v>
      </c>
      <c r="X6" s="11" t="s">
        <v>110</v>
      </c>
      <c r="Y6" s="11" t="s">
        <v>130</v>
      </c>
    </row>
    <row r="7" spans="1:25" x14ac:dyDescent="0.25">
      <c r="A7" s="6" t="s">
        <v>51</v>
      </c>
      <c r="B7" s="6" t="s">
        <v>51</v>
      </c>
      <c r="C7" s="6" t="s">
        <v>52</v>
      </c>
      <c r="D7" s="6" t="s">
        <v>0</v>
      </c>
      <c r="E7" s="6" t="s">
        <v>1</v>
      </c>
      <c r="F7" s="6" t="s">
        <v>31</v>
      </c>
      <c r="G7" s="6" t="s">
        <v>3</v>
      </c>
      <c r="H7" s="6" t="s">
        <v>8</v>
      </c>
      <c r="I7" s="6" t="s">
        <v>3</v>
      </c>
      <c r="J7" s="3" t="s">
        <v>5</v>
      </c>
      <c r="K7" s="3" t="s">
        <v>6</v>
      </c>
      <c r="L7" s="7" t="s">
        <v>33</v>
      </c>
      <c r="M7" s="7" t="s">
        <v>45</v>
      </c>
      <c r="N7" s="7" t="s">
        <v>35</v>
      </c>
      <c r="O7" s="7" t="s">
        <v>46</v>
      </c>
      <c r="P7" s="7" t="s">
        <v>4</v>
      </c>
      <c r="Q7" s="7" t="s">
        <v>47</v>
      </c>
      <c r="R7" s="12" t="s">
        <v>48</v>
      </c>
      <c r="S7" s="12" t="s">
        <v>49</v>
      </c>
      <c r="T7" s="12" t="s">
        <v>94</v>
      </c>
      <c r="U7" s="12" t="s">
        <v>101</v>
      </c>
      <c r="V7" s="12" t="s">
        <v>114</v>
      </c>
      <c r="W7" s="12" t="s">
        <v>50</v>
      </c>
      <c r="X7" s="12" t="s">
        <v>44</v>
      </c>
      <c r="Y7" s="12" t="s">
        <v>116</v>
      </c>
    </row>
    <row r="8" spans="1:25" s="29" customFormat="1" ht="18.75" customHeight="1" x14ac:dyDescent="0.2">
      <c r="A8" s="28" t="s">
        <v>90</v>
      </c>
      <c r="B8" s="28">
        <v>12345</v>
      </c>
      <c r="C8" s="35">
        <v>41061</v>
      </c>
      <c r="D8" s="28" t="s">
        <v>24</v>
      </c>
      <c r="E8" s="27" t="s">
        <v>25</v>
      </c>
      <c r="F8" s="28" t="s">
        <v>105</v>
      </c>
      <c r="G8" s="30">
        <v>23</v>
      </c>
      <c r="H8" s="28" t="s">
        <v>106</v>
      </c>
      <c r="I8" s="28">
        <v>220</v>
      </c>
      <c r="J8" s="28" t="s">
        <v>125</v>
      </c>
      <c r="K8" s="28" t="s">
        <v>125</v>
      </c>
      <c r="L8" s="36" t="s">
        <v>126</v>
      </c>
      <c r="M8" s="36" t="s">
        <v>127</v>
      </c>
      <c r="N8" s="36" t="s">
        <v>126</v>
      </c>
      <c r="O8" s="36" t="s">
        <v>127</v>
      </c>
      <c r="P8" s="37" t="s">
        <v>126</v>
      </c>
      <c r="Q8" s="37" t="s">
        <v>127</v>
      </c>
      <c r="R8" s="38" t="s">
        <v>127</v>
      </c>
      <c r="S8" s="38" t="s">
        <v>127</v>
      </c>
      <c r="T8" s="38" t="s">
        <v>127</v>
      </c>
      <c r="U8" s="38" t="s">
        <v>127</v>
      </c>
      <c r="V8" s="38" t="s">
        <v>127</v>
      </c>
      <c r="W8" s="38" t="s">
        <v>127</v>
      </c>
      <c r="X8" s="39" t="e">
        <f>+M8+O8+Q8+R8+S8+T8+V8+W8+U8</f>
        <v>#VALUE!</v>
      </c>
      <c r="Y8" s="39" t="s">
        <v>128</v>
      </c>
    </row>
    <row r="9" spans="1:25" ht="18" customHeight="1" x14ac:dyDescent="0.25"/>
    <row r="11" spans="1:25" x14ac:dyDescent="0.25">
      <c r="B11" s="10" t="s">
        <v>56</v>
      </c>
    </row>
    <row r="12" spans="1:25" s="33" customFormat="1" x14ac:dyDescent="0.25">
      <c r="A12" s="8"/>
      <c r="B12" s="33" t="s">
        <v>108</v>
      </c>
    </row>
    <row r="13" spans="1:25" s="33" customFormat="1" x14ac:dyDescent="0.25">
      <c r="A13" s="8"/>
      <c r="B13" s="33" t="s">
        <v>109</v>
      </c>
    </row>
    <row r="14" spans="1:25" s="33" customFormat="1" x14ac:dyDescent="0.25">
      <c r="A14" s="8"/>
      <c r="B14" s="34" t="s">
        <v>99</v>
      </c>
    </row>
    <row r="15" spans="1:25" s="33" customFormat="1" x14ac:dyDescent="0.25">
      <c r="A15" s="8"/>
      <c r="B15" s="34" t="s">
        <v>55</v>
      </c>
    </row>
    <row r="16" spans="1:25" s="33" customFormat="1" x14ac:dyDescent="0.25">
      <c r="A16" s="8"/>
      <c r="B16" s="34" t="s">
        <v>26</v>
      </c>
    </row>
    <row r="17" spans="1:3" s="33" customFormat="1" x14ac:dyDescent="0.25">
      <c r="A17" s="8"/>
      <c r="B17" s="34" t="s">
        <v>32</v>
      </c>
    </row>
    <row r="18" spans="1:3" s="33" customFormat="1" x14ac:dyDescent="0.25">
      <c r="A18" s="8"/>
      <c r="B18" s="34" t="s">
        <v>107</v>
      </c>
    </row>
    <row r="19" spans="1:3" s="33" customFormat="1" x14ac:dyDescent="0.25">
      <c r="A19" s="8"/>
      <c r="B19" s="34" t="s">
        <v>40</v>
      </c>
    </row>
    <row r="20" spans="1:3" s="33" customFormat="1" x14ac:dyDescent="0.25">
      <c r="A20" s="8"/>
      <c r="B20" s="34" t="s">
        <v>100</v>
      </c>
    </row>
    <row r="21" spans="1:3" s="33" customFormat="1" x14ac:dyDescent="0.25">
      <c r="A21" s="8"/>
      <c r="B21" s="34" t="s">
        <v>41</v>
      </c>
    </row>
    <row r="22" spans="1:3" s="33" customFormat="1" x14ac:dyDescent="0.25">
      <c r="A22" s="8"/>
      <c r="B22" s="33" t="s">
        <v>42</v>
      </c>
    </row>
    <row r="23" spans="1:3" s="33" customFormat="1" x14ac:dyDescent="0.25">
      <c r="A23" s="8"/>
      <c r="B23" s="33" t="s">
        <v>43</v>
      </c>
    </row>
    <row r="24" spans="1:3" s="33" customFormat="1" x14ac:dyDescent="0.25">
      <c r="A24" s="8"/>
      <c r="B24" s="33" t="s">
        <v>97</v>
      </c>
    </row>
    <row r="25" spans="1:3" s="33" customFormat="1" x14ac:dyDescent="0.25">
      <c r="A25" s="8"/>
      <c r="B25" s="33" t="s">
        <v>104</v>
      </c>
    </row>
    <row r="26" spans="1:3" s="33" customFormat="1" x14ac:dyDescent="0.25">
      <c r="A26" s="8"/>
      <c r="B26" s="33" t="s">
        <v>112</v>
      </c>
    </row>
    <row r="27" spans="1:3" s="33" customFormat="1" x14ac:dyDescent="0.25">
      <c r="A27" s="8"/>
      <c r="B27" s="33" t="s">
        <v>111</v>
      </c>
    </row>
    <row r="28" spans="1:3" s="33" customFormat="1" x14ac:dyDescent="0.25">
      <c r="A28" s="8"/>
      <c r="B28" s="33" t="s">
        <v>113</v>
      </c>
    </row>
    <row r="29" spans="1:3" s="33" customFormat="1" x14ac:dyDescent="0.25">
      <c r="A29" s="8"/>
      <c r="B29" s="33" t="s">
        <v>129</v>
      </c>
    </row>
    <row r="30" spans="1:3" s="33" customFormat="1" x14ac:dyDescent="0.25">
      <c r="A30" s="8"/>
      <c r="B30" s="34" t="s">
        <v>117</v>
      </c>
    </row>
    <row r="31" spans="1:3" s="33" customFormat="1" x14ac:dyDescent="0.25">
      <c r="A31" s="8"/>
    </row>
    <row r="32" spans="1:3" x14ac:dyDescent="0.25">
      <c r="C32" s="9"/>
    </row>
  </sheetData>
  <phoneticPr fontId="0" type="noConversion"/>
  <printOptions horizontalCentered="1"/>
  <pageMargins left="0" right="0" top="0" bottom="0" header="0" footer="0"/>
  <pageSetup scale="4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1"/>
  <sheetViews>
    <sheetView workbookViewId="0"/>
  </sheetViews>
  <sheetFormatPr defaultColWidth="11.42578125" defaultRowHeight="12.75" x14ac:dyDescent="0.2"/>
  <cols>
    <col min="1" max="1" width="25" style="26" customWidth="1"/>
    <col min="2" max="2" width="14.5703125" style="26" customWidth="1"/>
    <col min="3" max="3" width="11.5703125" style="26" customWidth="1"/>
    <col min="4" max="4" width="20.7109375" style="26" bestFit="1" customWidth="1"/>
    <col min="5" max="5" width="9.28515625" style="26" bestFit="1" customWidth="1"/>
    <col min="6" max="6" width="21.5703125" style="26" bestFit="1" customWidth="1"/>
    <col min="7" max="7" width="11.7109375" style="26" bestFit="1" customWidth="1"/>
    <col min="8" max="8" width="19.28515625" style="26" bestFit="1" customWidth="1"/>
    <col min="9" max="9" width="11.7109375" style="26" bestFit="1" customWidth="1"/>
    <col min="10" max="10" width="13.140625" style="26" customWidth="1"/>
    <col min="11" max="11" width="9.42578125" style="26" bestFit="1" customWidth="1"/>
    <col min="12" max="12" width="12.85546875" style="26" bestFit="1" customWidth="1"/>
    <col min="13" max="13" width="17" style="26" bestFit="1" customWidth="1"/>
    <col min="14" max="14" width="12.85546875" style="26" bestFit="1" customWidth="1"/>
    <col min="15" max="15" width="17" style="26" bestFit="1" customWidth="1"/>
    <col min="16" max="16" width="11.7109375" style="26" bestFit="1" customWidth="1"/>
    <col min="17" max="17" width="18.85546875" style="26" bestFit="1" customWidth="1"/>
    <col min="18" max="18" width="26" style="26" bestFit="1" customWidth="1"/>
    <col min="19" max="19" width="28.5703125" style="26" bestFit="1" customWidth="1"/>
    <col min="20" max="20" width="35.42578125" style="26" bestFit="1" customWidth="1"/>
    <col min="21" max="21" width="30.5703125" style="26" bestFit="1" customWidth="1"/>
    <col min="22" max="22" width="34.42578125" style="26" bestFit="1" customWidth="1"/>
    <col min="23" max="23" width="19.42578125" style="26" bestFit="1" customWidth="1"/>
    <col min="24" max="24" width="19.28515625" style="26" bestFit="1" customWidth="1"/>
    <col min="25" max="25" width="22.28515625" style="26" bestFit="1" customWidth="1"/>
    <col min="26" max="16384" width="11.42578125" style="26"/>
  </cols>
  <sheetData>
    <row r="2" spans="1:25" ht="15.75" customHeight="1" x14ac:dyDescent="0.25">
      <c r="C2" s="16" t="s">
        <v>120</v>
      </c>
    </row>
    <row r="3" spans="1:25" ht="15" x14ac:dyDescent="0.25">
      <c r="C3" s="16" t="s">
        <v>89</v>
      </c>
    </row>
    <row r="4" spans="1:25" ht="15" x14ac:dyDescent="0.25">
      <c r="C4" s="16" t="s">
        <v>124</v>
      </c>
    </row>
    <row r="5" spans="1:25" ht="15" x14ac:dyDescent="0.25">
      <c r="A5" s="17"/>
      <c r="B5" s="17"/>
      <c r="D5" s="17"/>
      <c r="E5" s="17"/>
      <c r="F5" s="17"/>
      <c r="G5" s="17"/>
      <c r="H5" s="17"/>
      <c r="I5" s="17"/>
      <c r="J5" s="17"/>
      <c r="K5" s="17"/>
      <c r="L5" s="17"/>
      <c r="M5" s="17"/>
      <c r="N5" s="17"/>
      <c r="O5" s="17"/>
      <c r="P5" s="17"/>
      <c r="Q5" s="17"/>
      <c r="R5" s="17"/>
      <c r="S5" s="17"/>
      <c r="T5" s="17"/>
      <c r="U5" s="17"/>
      <c r="V5" s="17"/>
    </row>
    <row r="6" spans="1:25" ht="15" x14ac:dyDescent="0.25">
      <c r="A6" s="22" t="s">
        <v>53</v>
      </c>
      <c r="B6" s="4" t="s">
        <v>91</v>
      </c>
      <c r="C6" s="4" t="s">
        <v>54</v>
      </c>
      <c r="D6" s="4" t="s">
        <v>27</v>
      </c>
      <c r="E6" s="4" t="s">
        <v>2</v>
      </c>
      <c r="F6" s="4" t="s">
        <v>30</v>
      </c>
      <c r="G6" s="4" t="s">
        <v>28</v>
      </c>
      <c r="H6" s="4" t="s">
        <v>29</v>
      </c>
      <c r="I6" s="4" t="s">
        <v>28</v>
      </c>
      <c r="J6" s="1" t="s">
        <v>36</v>
      </c>
      <c r="K6" s="2"/>
      <c r="L6" s="5" t="s">
        <v>37</v>
      </c>
      <c r="M6" s="5" t="s">
        <v>34</v>
      </c>
      <c r="N6" s="5" t="s">
        <v>37</v>
      </c>
      <c r="O6" s="5" t="s">
        <v>34</v>
      </c>
      <c r="P6" s="5" t="s">
        <v>38</v>
      </c>
      <c r="Q6" s="5" t="s">
        <v>39</v>
      </c>
      <c r="R6" s="11" t="s">
        <v>86</v>
      </c>
      <c r="S6" s="11" t="s">
        <v>87</v>
      </c>
      <c r="T6" s="11" t="s">
        <v>95</v>
      </c>
      <c r="U6" s="11" t="s">
        <v>102</v>
      </c>
      <c r="V6" s="11" t="s">
        <v>96</v>
      </c>
      <c r="W6" s="11" t="s">
        <v>103</v>
      </c>
      <c r="X6" s="11" t="s">
        <v>110</v>
      </c>
      <c r="Y6" s="11" t="s">
        <v>115</v>
      </c>
    </row>
    <row r="7" spans="1:25" ht="15" x14ac:dyDescent="0.25">
      <c r="A7" s="23" t="s">
        <v>51</v>
      </c>
      <c r="B7" s="6" t="s">
        <v>51</v>
      </c>
      <c r="C7" s="6" t="s">
        <v>52</v>
      </c>
      <c r="D7" s="6" t="s">
        <v>0</v>
      </c>
      <c r="E7" s="6" t="s">
        <v>1</v>
      </c>
      <c r="F7" s="6" t="s">
        <v>31</v>
      </c>
      <c r="G7" s="6" t="s">
        <v>3</v>
      </c>
      <c r="H7" s="6" t="s">
        <v>8</v>
      </c>
      <c r="I7" s="6" t="s">
        <v>3</v>
      </c>
      <c r="J7" s="3" t="s">
        <v>5</v>
      </c>
      <c r="K7" s="3" t="s">
        <v>6</v>
      </c>
      <c r="L7" s="7" t="s">
        <v>33</v>
      </c>
      <c r="M7" s="7" t="s">
        <v>45</v>
      </c>
      <c r="N7" s="7" t="s">
        <v>35</v>
      </c>
      <c r="O7" s="7" t="s">
        <v>46</v>
      </c>
      <c r="P7" s="7" t="s">
        <v>4</v>
      </c>
      <c r="Q7" s="7" t="s">
        <v>47</v>
      </c>
      <c r="R7" s="12" t="s">
        <v>48</v>
      </c>
      <c r="S7" s="12" t="s">
        <v>49</v>
      </c>
      <c r="T7" s="12" t="s">
        <v>94</v>
      </c>
      <c r="U7" s="12" t="s">
        <v>101</v>
      </c>
      <c r="V7" s="12" t="s">
        <v>114</v>
      </c>
      <c r="W7" s="12" t="s">
        <v>50</v>
      </c>
      <c r="X7" s="12" t="s">
        <v>44</v>
      </c>
      <c r="Y7" s="12" t="s">
        <v>116</v>
      </c>
    </row>
    <row r="8" spans="1:25" s="32" customFormat="1" ht="18.75" customHeight="1" x14ac:dyDescent="0.2">
      <c r="A8" s="30" t="s">
        <v>98</v>
      </c>
      <c r="B8" s="28">
        <v>12345</v>
      </c>
      <c r="C8" s="35">
        <v>41061</v>
      </c>
      <c r="D8" s="28" t="s">
        <v>24</v>
      </c>
      <c r="E8" s="27" t="s">
        <v>25</v>
      </c>
      <c r="F8" s="28" t="s">
        <v>105</v>
      </c>
      <c r="G8" s="30">
        <v>23</v>
      </c>
      <c r="H8" s="28" t="s">
        <v>105</v>
      </c>
      <c r="I8" s="28">
        <v>220</v>
      </c>
      <c r="J8" s="28" t="s">
        <v>125</v>
      </c>
      <c r="K8" s="28" t="s">
        <v>125</v>
      </c>
      <c r="L8" s="36" t="s">
        <v>126</v>
      </c>
      <c r="M8" s="36" t="s">
        <v>127</v>
      </c>
      <c r="N8" s="36" t="s">
        <v>126</v>
      </c>
      <c r="O8" s="36" t="s">
        <v>127</v>
      </c>
      <c r="P8" s="37" t="s">
        <v>126</v>
      </c>
      <c r="Q8" s="37" t="s">
        <v>127</v>
      </c>
      <c r="R8" s="38" t="s">
        <v>127</v>
      </c>
      <c r="S8" s="38" t="s">
        <v>127</v>
      </c>
      <c r="T8" s="38" t="s">
        <v>127</v>
      </c>
      <c r="U8" s="38" t="s">
        <v>127</v>
      </c>
      <c r="V8" s="38" t="s">
        <v>127</v>
      </c>
      <c r="W8" s="38" t="s">
        <v>127</v>
      </c>
      <c r="X8" s="39" t="e">
        <f>+M8+O8+Q8+R8+S8+T8+V8+W8+U8</f>
        <v>#VALUE!</v>
      </c>
      <c r="Y8" s="39" t="s">
        <v>128</v>
      </c>
    </row>
    <row r="9" spans="1:25" s="32" customFormat="1" ht="18.75" customHeight="1" x14ac:dyDescent="0.2">
      <c r="A9" s="30" t="s">
        <v>98</v>
      </c>
      <c r="B9" s="30">
        <f>+B8+1</f>
        <v>12346</v>
      </c>
      <c r="C9" s="40">
        <v>41365</v>
      </c>
      <c r="D9" s="30" t="s">
        <v>24</v>
      </c>
      <c r="E9" s="31" t="s">
        <v>25</v>
      </c>
      <c r="F9" s="30" t="s">
        <v>105</v>
      </c>
      <c r="G9" s="30">
        <v>23</v>
      </c>
      <c r="H9" s="30" t="s">
        <v>105</v>
      </c>
      <c r="I9" s="30">
        <v>220</v>
      </c>
      <c r="J9" s="28" t="s">
        <v>125</v>
      </c>
      <c r="K9" s="28" t="s">
        <v>125</v>
      </c>
      <c r="L9" s="36" t="s">
        <v>126</v>
      </c>
      <c r="M9" s="36" t="s">
        <v>127</v>
      </c>
      <c r="N9" s="36" t="s">
        <v>126</v>
      </c>
      <c r="O9" s="36" t="s">
        <v>127</v>
      </c>
      <c r="P9" s="37" t="s">
        <v>126</v>
      </c>
      <c r="Q9" s="37" t="s">
        <v>127</v>
      </c>
      <c r="R9" s="38" t="s">
        <v>127</v>
      </c>
      <c r="S9" s="38" t="s">
        <v>127</v>
      </c>
      <c r="T9" s="38" t="s">
        <v>127</v>
      </c>
      <c r="U9" s="38" t="s">
        <v>127</v>
      </c>
      <c r="V9" s="38" t="s">
        <v>127</v>
      </c>
      <c r="W9" s="38" t="s">
        <v>127</v>
      </c>
      <c r="X9" s="39" t="e">
        <f>+M9+O9+Q9+R9+S9+T9+V9+W9</f>
        <v>#VALUE!</v>
      </c>
      <c r="Y9" s="39" t="s">
        <v>128</v>
      </c>
    </row>
    <row r="10" spans="1:25" s="32" customFormat="1" ht="18.75" customHeight="1" x14ac:dyDescent="0.2">
      <c r="A10" s="30" t="s">
        <v>98</v>
      </c>
      <c r="B10" s="30">
        <f>+B9+1</f>
        <v>12347</v>
      </c>
      <c r="C10" s="40">
        <v>41334</v>
      </c>
      <c r="D10" s="30" t="s">
        <v>24</v>
      </c>
      <c r="E10" s="31" t="s">
        <v>25</v>
      </c>
      <c r="F10" s="30" t="s">
        <v>105</v>
      </c>
      <c r="G10" s="30">
        <v>23</v>
      </c>
      <c r="H10" s="30" t="s">
        <v>105</v>
      </c>
      <c r="I10" s="30">
        <v>220</v>
      </c>
      <c r="J10" s="28" t="s">
        <v>125</v>
      </c>
      <c r="K10" s="28" t="s">
        <v>125</v>
      </c>
      <c r="L10" s="36" t="s">
        <v>126</v>
      </c>
      <c r="M10" s="36" t="s">
        <v>127</v>
      </c>
      <c r="N10" s="36" t="s">
        <v>126</v>
      </c>
      <c r="O10" s="36" t="s">
        <v>127</v>
      </c>
      <c r="P10" s="37" t="s">
        <v>126</v>
      </c>
      <c r="Q10" s="37" t="s">
        <v>127</v>
      </c>
      <c r="R10" s="38" t="s">
        <v>127</v>
      </c>
      <c r="S10" s="38" t="s">
        <v>127</v>
      </c>
      <c r="T10" s="38" t="s">
        <v>127</v>
      </c>
      <c r="U10" s="38" t="s">
        <v>127</v>
      </c>
      <c r="V10" s="38" t="s">
        <v>127</v>
      </c>
      <c r="W10" s="38" t="s">
        <v>127</v>
      </c>
      <c r="X10" s="39" t="e">
        <f>+M10+O10+Q10+R10+S10+T10+V10+W10</f>
        <v>#VALUE!</v>
      </c>
      <c r="Y10" s="39" t="s">
        <v>128</v>
      </c>
    </row>
    <row r="11" spans="1:25" s="32" customFormat="1" ht="18.75" customHeight="1" x14ac:dyDescent="0.2">
      <c r="A11" s="30" t="s">
        <v>92</v>
      </c>
      <c r="B11" s="30">
        <v>234</v>
      </c>
      <c r="C11" s="40">
        <v>41426</v>
      </c>
      <c r="D11" s="30" t="s">
        <v>24</v>
      </c>
      <c r="E11" s="31" t="s">
        <v>25</v>
      </c>
      <c r="F11" s="30" t="s">
        <v>105</v>
      </c>
      <c r="G11" s="30">
        <v>23</v>
      </c>
      <c r="H11" s="30" t="s">
        <v>105</v>
      </c>
      <c r="I11" s="30">
        <v>220</v>
      </c>
      <c r="J11" s="28" t="s">
        <v>125</v>
      </c>
      <c r="K11" s="28" t="s">
        <v>125</v>
      </c>
      <c r="L11" s="36" t="s">
        <v>126</v>
      </c>
      <c r="M11" s="36" t="s">
        <v>127</v>
      </c>
      <c r="N11" s="36" t="s">
        <v>126</v>
      </c>
      <c r="O11" s="36" t="s">
        <v>127</v>
      </c>
      <c r="P11" s="37" t="s">
        <v>126</v>
      </c>
      <c r="Q11" s="37" t="s">
        <v>127</v>
      </c>
      <c r="R11" s="38" t="s">
        <v>127</v>
      </c>
      <c r="S11" s="38" t="s">
        <v>127</v>
      </c>
      <c r="T11" s="38" t="s">
        <v>127</v>
      </c>
      <c r="U11" s="38" t="s">
        <v>127</v>
      </c>
      <c r="V11" s="38" t="s">
        <v>127</v>
      </c>
      <c r="W11" s="38" t="s">
        <v>127</v>
      </c>
      <c r="X11" s="39" t="e">
        <f>+M11+O11+Q11+R11+S11+T11+V11+W11</f>
        <v>#VALUE!</v>
      </c>
      <c r="Y11" s="39" t="s">
        <v>128</v>
      </c>
    </row>
    <row r="12" spans="1:25" s="32" customFormat="1" ht="18.75" customHeight="1" x14ac:dyDescent="0.2">
      <c r="A12" s="30" t="s">
        <v>93</v>
      </c>
      <c r="B12" s="30">
        <v>235</v>
      </c>
      <c r="C12" s="40">
        <v>41426</v>
      </c>
      <c r="D12" s="30" t="s">
        <v>24</v>
      </c>
      <c r="E12" s="31" t="s">
        <v>25</v>
      </c>
      <c r="F12" s="30" t="s">
        <v>105</v>
      </c>
      <c r="G12" s="30">
        <v>23</v>
      </c>
      <c r="H12" s="30" t="s">
        <v>105</v>
      </c>
      <c r="I12" s="30">
        <v>220</v>
      </c>
      <c r="J12" s="28" t="s">
        <v>125</v>
      </c>
      <c r="K12" s="28" t="s">
        <v>125</v>
      </c>
      <c r="L12" s="36" t="s">
        <v>126</v>
      </c>
      <c r="M12" s="36" t="s">
        <v>127</v>
      </c>
      <c r="N12" s="36" t="s">
        <v>126</v>
      </c>
      <c r="O12" s="36" t="s">
        <v>127</v>
      </c>
      <c r="P12" s="37" t="s">
        <v>126</v>
      </c>
      <c r="Q12" s="37" t="s">
        <v>127</v>
      </c>
      <c r="R12" s="38" t="s">
        <v>127</v>
      </c>
      <c r="S12" s="38" t="s">
        <v>127</v>
      </c>
      <c r="T12" s="38" t="s">
        <v>127</v>
      </c>
      <c r="U12" s="38" t="s">
        <v>127</v>
      </c>
      <c r="V12" s="38" t="s">
        <v>127</v>
      </c>
      <c r="W12" s="38" t="s">
        <v>127</v>
      </c>
      <c r="X12" s="39" t="e">
        <f>+M12+O12+Q12+R12+S12+T12+V12+W12</f>
        <v>#VALUE!</v>
      </c>
      <c r="Y12" s="39" t="s">
        <v>128</v>
      </c>
    </row>
    <row r="15" spans="1:25" ht="15" x14ac:dyDescent="0.25">
      <c r="C15" s="8" t="s">
        <v>56</v>
      </c>
    </row>
    <row r="16" spans="1:25" ht="15" x14ac:dyDescent="0.25">
      <c r="C16" s="17" t="s">
        <v>85</v>
      </c>
    </row>
    <row r="17" spans="3:3" ht="15" x14ac:dyDescent="0.25">
      <c r="C17" s="17" t="s">
        <v>57</v>
      </c>
    </row>
    <row r="18" spans="3:3" ht="15" x14ac:dyDescent="0.25">
      <c r="C18" s="17" t="s">
        <v>88</v>
      </c>
    </row>
    <row r="19" spans="3:3" ht="15" x14ac:dyDescent="0.25">
      <c r="C19" s="17" t="s">
        <v>58</v>
      </c>
    </row>
    <row r="20" spans="3:3" ht="15" x14ac:dyDescent="0.25">
      <c r="C20" s="17" t="s">
        <v>59</v>
      </c>
    </row>
    <row r="21" spans="3:3" ht="15" x14ac:dyDescent="0.25">
      <c r="C21"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124"/>
  <sheetViews>
    <sheetView tabSelected="1" zoomScale="70" zoomScaleNormal="70" workbookViewId="0">
      <selection activeCell="K6" sqref="K6"/>
    </sheetView>
  </sheetViews>
  <sheetFormatPr defaultColWidth="11.42578125" defaultRowHeight="15" x14ac:dyDescent="0.25"/>
  <cols>
    <col min="1" max="1" width="2.42578125" style="17" customWidth="1"/>
    <col min="2" max="2" width="28.28515625" style="17" customWidth="1"/>
    <col min="3" max="3" width="29" style="17" customWidth="1"/>
    <col min="4" max="4" width="26.85546875" style="17" bestFit="1" customWidth="1"/>
    <col min="5" max="5" width="8.85546875" style="17" customWidth="1"/>
    <col min="6" max="6" width="18.28515625" style="17" customWidth="1"/>
    <col min="7" max="7" width="18.140625" style="17" customWidth="1"/>
    <col min="8" max="8" width="14.5703125" style="17" customWidth="1"/>
    <col min="9" max="9" width="14.7109375" style="17" customWidth="1"/>
    <col min="10" max="10" width="18.5703125" style="17" customWidth="1"/>
    <col min="11" max="11" width="17" style="17" customWidth="1"/>
    <col min="12" max="12" width="15.85546875" style="17" customWidth="1"/>
    <col min="13" max="13" width="21.7109375" style="17" bestFit="1" customWidth="1"/>
    <col min="14" max="14" width="17.7109375" style="17" bestFit="1" customWidth="1"/>
    <col min="15" max="15" width="16" style="17" customWidth="1"/>
    <col min="16" max="16" width="14.140625" style="17" customWidth="1"/>
    <col min="17" max="16384" width="11.42578125" style="17"/>
  </cols>
  <sheetData>
    <row r="2" spans="2:16" x14ac:dyDescent="0.25">
      <c r="B2" s="16" t="s">
        <v>122</v>
      </c>
    </row>
    <row r="3" spans="2:16" x14ac:dyDescent="0.25">
      <c r="B3" s="16" t="s">
        <v>121</v>
      </c>
    </row>
    <row r="4" spans="2:16" x14ac:dyDescent="0.25">
      <c r="B4" s="16" t="s">
        <v>123</v>
      </c>
      <c r="K4" s="17" t="s">
        <v>138</v>
      </c>
    </row>
    <row r="5" spans="2:16" x14ac:dyDescent="0.25">
      <c r="K5" s="18">
        <v>42767</v>
      </c>
      <c r="L5" s="19"/>
      <c r="M5" s="19"/>
      <c r="N5" s="20"/>
      <c r="O5" s="21"/>
      <c r="P5" s="20"/>
    </row>
    <row r="6" spans="2:16" x14ac:dyDescent="0.25">
      <c r="B6" s="22" t="s">
        <v>2</v>
      </c>
      <c r="C6" s="22" t="s">
        <v>2</v>
      </c>
      <c r="D6" s="22" t="s">
        <v>60</v>
      </c>
      <c r="E6" s="22" t="s">
        <v>61</v>
      </c>
      <c r="F6" s="43" t="s">
        <v>62</v>
      </c>
      <c r="G6" s="22" t="s">
        <v>63</v>
      </c>
      <c r="H6" s="21" t="s">
        <v>64</v>
      </c>
      <c r="I6" s="20"/>
      <c r="J6" s="22" t="s">
        <v>65</v>
      </c>
      <c r="K6" s="22" t="s">
        <v>66</v>
      </c>
      <c r="L6" s="22" t="s">
        <v>67</v>
      </c>
      <c r="M6" s="22" t="s">
        <v>68</v>
      </c>
      <c r="N6" s="22" t="s">
        <v>69</v>
      </c>
      <c r="O6" s="22" t="s">
        <v>70</v>
      </c>
      <c r="P6" s="22" t="s">
        <v>71</v>
      </c>
    </row>
    <row r="7" spans="2:16" x14ac:dyDescent="0.25">
      <c r="B7" s="23" t="s">
        <v>73</v>
      </c>
      <c r="C7" s="23" t="s">
        <v>72</v>
      </c>
      <c r="D7" s="23" t="s">
        <v>74</v>
      </c>
      <c r="E7" s="23" t="s">
        <v>75</v>
      </c>
      <c r="F7" s="23" t="s">
        <v>151</v>
      </c>
      <c r="G7" s="23" t="s">
        <v>76</v>
      </c>
      <c r="H7" s="23" t="s">
        <v>5</v>
      </c>
      <c r="I7" s="23" t="s">
        <v>6</v>
      </c>
      <c r="J7" s="23" t="s">
        <v>77</v>
      </c>
      <c r="K7" s="23" t="s">
        <v>78</v>
      </c>
      <c r="L7" s="23" t="s">
        <v>79</v>
      </c>
      <c r="M7" s="23" t="s">
        <v>80</v>
      </c>
      <c r="N7" s="23" t="s">
        <v>81</v>
      </c>
      <c r="O7" s="23" t="s">
        <v>82</v>
      </c>
      <c r="P7" s="23" t="s">
        <v>83</v>
      </c>
    </row>
    <row r="8" spans="2:16" x14ac:dyDescent="0.25">
      <c r="B8" s="44" t="s">
        <v>134</v>
      </c>
      <c r="C8" s="44" t="s">
        <v>143</v>
      </c>
      <c r="D8" s="44" t="s">
        <v>10</v>
      </c>
      <c r="E8" s="44">
        <v>220</v>
      </c>
      <c r="F8" s="44" t="s">
        <v>137</v>
      </c>
      <c r="G8" s="24" t="s">
        <v>148</v>
      </c>
      <c r="H8" s="25">
        <v>42736</v>
      </c>
      <c r="I8" s="25">
        <v>50040</v>
      </c>
      <c r="J8" s="45" t="str">
        <f>+D8</f>
        <v>Diego de Almagro 220</v>
      </c>
      <c r="K8" s="41">
        <v>0</v>
      </c>
      <c r="L8" s="41">
        <v>41.831999999999987</v>
      </c>
      <c r="M8" s="46">
        <v>0</v>
      </c>
      <c r="N8" s="46">
        <v>47.824089869791798</v>
      </c>
      <c r="O8" s="42">
        <v>2000.5773274331298</v>
      </c>
      <c r="P8" s="42">
        <v>41.831999999999987</v>
      </c>
    </row>
    <row r="9" spans="2:16" x14ac:dyDescent="0.25">
      <c r="B9" s="44" t="s">
        <v>134</v>
      </c>
      <c r="C9" s="44" t="s">
        <v>143</v>
      </c>
      <c r="D9" s="44" t="s">
        <v>10</v>
      </c>
      <c r="E9" s="44">
        <v>220</v>
      </c>
      <c r="F9" s="44" t="s">
        <v>137</v>
      </c>
      <c r="G9" s="24" t="s">
        <v>149</v>
      </c>
      <c r="H9" s="25">
        <v>42736</v>
      </c>
      <c r="I9" s="25">
        <v>50040</v>
      </c>
      <c r="J9" s="45" t="str">
        <f t="shared" ref="J9:J72" si="0">+D9</f>
        <v>Diego de Almagro 220</v>
      </c>
      <c r="K9" s="41">
        <v>0</v>
      </c>
      <c r="L9" s="41">
        <v>41.832000000000015</v>
      </c>
      <c r="M9" s="46">
        <v>0</v>
      </c>
      <c r="N9" s="46">
        <v>49.054701183296501</v>
      </c>
      <c r="O9" s="42">
        <v>2052.0562598996598</v>
      </c>
      <c r="P9" s="42">
        <v>41.832000000000015</v>
      </c>
    </row>
    <row r="10" spans="2:16" x14ac:dyDescent="0.25">
      <c r="B10" s="44" t="s">
        <v>134</v>
      </c>
      <c r="C10" s="44" t="s">
        <v>143</v>
      </c>
      <c r="D10" s="44" t="s">
        <v>10</v>
      </c>
      <c r="E10" s="44">
        <v>220</v>
      </c>
      <c r="F10" s="44" t="s">
        <v>137</v>
      </c>
      <c r="G10" s="24" t="s">
        <v>150</v>
      </c>
      <c r="H10" s="25">
        <v>42736</v>
      </c>
      <c r="I10" s="25">
        <v>50040</v>
      </c>
      <c r="J10" s="45" t="str">
        <f t="shared" si="0"/>
        <v>Diego de Almagro 220</v>
      </c>
      <c r="K10" s="41">
        <v>6658.0552999999818</v>
      </c>
      <c r="L10" s="41">
        <v>41.831999999999951</v>
      </c>
      <c r="M10" s="46">
        <v>0.24817554071157899</v>
      </c>
      <c r="N10" s="46">
        <v>29.877827624297701</v>
      </c>
      <c r="O10" s="42">
        <v>2902.21575934471</v>
      </c>
      <c r="P10" s="42">
        <v>97.136103596250948</v>
      </c>
    </row>
    <row r="11" spans="2:16" x14ac:dyDescent="0.25">
      <c r="B11" s="44" t="s">
        <v>134</v>
      </c>
      <c r="C11" s="44" t="s">
        <v>11</v>
      </c>
      <c r="D11" s="44" t="s">
        <v>12</v>
      </c>
      <c r="E11" s="44">
        <v>220</v>
      </c>
      <c r="F11" s="44" t="s">
        <v>137</v>
      </c>
      <c r="G11" s="24" t="s">
        <v>148</v>
      </c>
      <c r="H11" s="25">
        <v>42736</v>
      </c>
      <c r="I11" s="25">
        <v>50040</v>
      </c>
      <c r="J11" s="45" t="str">
        <f t="shared" si="0"/>
        <v>Cardones 220</v>
      </c>
      <c r="K11" s="41">
        <v>0</v>
      </c>
      <c r="L11" s="41">
        <v>45.589000000000119</v>
      </c>
      <c r="M11" s="46">
        <v>0</v>
      </c>
      <c r="N11" s="46">
        <v>136.49429041268999</v>
      </c>
      <c r="O11" s="42">
        <v>6222.63820562414</v>
      </c>
      <c r="P11" s="42">
        <v>45.589000000000119</v>
      </c>
    </row>
    <row r="12" spans="2:16" x14ac:dyDescent="0.25">
      <c r="B12" s="44" t="s">
        <v>134</v>
      </c>
      <c r="C12" s="44" t="s">
        <v>11</v>
      </c>
      <c r="D12" s="44" t="s">
        <v>10</v>
      </c>
      <c r="E12" s="44">
        <v>220</v>
      </c>
      <c r="F12" s="44" t="s">
        <v>137</v>
      </c>
      <c r="G12" s="24" t="s">
        <v>148</v>
      </c>
      <c r="H12" s="25">
        <v>42736</v>
      </c>
      <c r="I12" s="25">
        <v>50040</v>
      </c>
      <c r="J12" s="45" t="str">
        <f t="shared" si="0"/>
        <v>Diego de Almagro 220</v>
      </c>
      <c r="K12" s="41">
        <v>0</v>
      </c>
      <c r="L12" s="41">
        <v>41.832000000000008</v>
      </c>
      <c r="M12" s="46">
        <v>0</v>
      </c>
      <c r="N12" s="46">
        <v>10.776386285016301</v>
      </c>
      <c r="O12" s="42">
        <v>450.79779107480198</v>
      </c>
      <c r="P12" s="42">
        <v>41.832000000000008</v>
      </c>
    </row>
    <row r="13" spans="2:16" x14ac:dyDescent="0.25">
      <c r="B13" s="44" t="s">
        <v>134</v>
      </c>
      <c r="C13" s="44" t="s">
        <v>11</v>
      </c>
      <c r="D13" s="44" t="s">
        <v>13</v>
      </c>
      <c r="E13" s="44">
        <v>220</v>
      </c>
      <c r="F13" s="44" t="s">
        <v>137</v>
      </c>
      <c r="G13" s="24" t="s">
        <v>148</v>
      </c>
      <c r="H13" s="25">
        <v>42736</v>
      </c>
      <c r="I13" s="25">
        <v>50040</v>
      </c>
      <c r="J13" s="45" t="str">
        <f t="shared" si="0"/>
        <v>Maitencillo 220</v>
      </c>
      <c r="K13" s="41">
        <v>0</v>
      </c>
      <c r="L13" s="41">
        <v>45.165999999999919</v>
      </c>
      <c r="M13" s="46">
        <v>0</v>
      </c>
      <c r="N13" s="46">
        <v>28.750675185249797</v>
      </c>
      <c r="O13" s="42">
        <v>1298.5529954169899</v>
      </c>
      <c r="P13" s="42">
        <v>45.165999999999919</v>
      </c>
    </row>
    <row r="14" spans="2:16" x14ac:dyDescent="0.25">
      <c r="B14" s="44" t="s">
        <v>134</v>
      </c>
      <c r="C14" s="44" t="s">
        <v>11</v>
      </c>
      <c r="D14" s="44" t="s">
        <v>135</v>
      </c>
      <c r="E14" s="44">
        <v>220</v>
      </c>
      <c r="F14" s="44" t="s">
        <v>137</v>
      </c>
      <c r="G14" s="24" t="s">
        <v>148</v>
      </c>
      <c r="H14" s="25">
        <v>42736</v>
      </c>
      <c r="I14" s="25">
        <v>50040</v>
      </c>
      <c r="J14" s="45" t="str">
        <f t="shared" si="0"/>
        <v>Pan de Azucar 220</v>
      </c>
      <c r="K14" s="41">
        <v>0</v>
      </c>
      <c r="L14" s="41">
        <v>50.903999999999797</v>
      </c>
      <c r="M14" s="46">
        <v>0</v>
      </c>
      <c r="N14" s="46">
        <v>0.24251881143451101</v>
      </c>
      <c r="O14" s="42">
        <v>12.3451775772623</v>
      </c>
      <c r="P14" s="42">
        <v>50.903999999999797</v>
      </c>
    </row>
    <row r="15" spans="2:16" x14ac:dyDescent="0.25">
      <c r="B15" s="44" t="s">
        <v>134</v>
      </c>
      <c r="C15" s="44" t="s">
        <v>11</v>
      </c>
      <c r="D15" s="44" t="s">
        <v>12</v>
      </c>
      <c r="E15" s="44">
        <v>220</v>
      </c>
      <c r="F15" s="44" t="s">
        <v>137</v>
      </c>
      <c r="G15" s="24" t="s">
        <v>149</v>
      </c>
      <c r="H15" s="25">
        <v>42736</v>
      </c>
      <c r="I15" s="25">
        <v>50040</v>
      </c>
      <c r="J15" s="45" t="str">
        <f t="shared" si="0"/>
        <v>Cardones 220</v>
      </c>
      <c r="K15" s="41">
        <v>0</v>
      </c>
      <c r="L15" s="41">
        <v>45.588999999999984</v>
      </c>
      <c r="M15" s="46">
        <v>0</v>
      </c>
      <c r="N15" s="46">
        <v>173.097134134708</v>
      </c>
      <c r="O15" s="42">
        <v>7891.3252480671999</v>
      </c>
      <c r="P15" s="42">
        <v>45.588999999999984</v>
      </c>
    </row>
    <row r="16" spans="2:16" x14ac:dyDescent="0.25">
      <c r="B16" s="44" t="s">
        <v>134</v>
      </c>
      <c r="C16" s="44" t="s">
        <v>11</v>
      </c>
      <c r="D16" s="44" t="s">
        <v>10</v>
      </c>
      <c r="E16" s="44">
        <v>220</v>
      </c>
      <c r="F16" s="44" t="s">
        <v>137</v>
      </c>
      <c r="G16" s="24" t="s">
        <v>149</v>
      </c>
      <c r="H16" s="25">
        <v>42736</v>
      </c>
      <c r="I16" s="25">
        <v>50040</v>
      </c>
      <c r="J16" s="45" t="str">
        <f t="shared" si="0"/>
        <v>Diego de Almagro 220</v>
      </c>
      <c r="K16" s="41">
        <v>0</v>
      </c>
      <c r="L16" s="41">
        <v>41.831999999999944</v>
      </c>
      <c r="M16" s="46">
        <v>0</v>
      </c>
      <c r="N16" s="46">
        <v>11.695431455831701</v>
      </c>
      <c r="O16" s="42">
        <v>489.24328866035103</v>
      </c>
      <c r="P16" s="42">
        <v>41.831999999999944</v>
      </c>
    </row>
    <row r="17" spans="2:16" x14ac:dyDescent="0.25">
      <c r="B17" s="44" t="s">
        <v>134</v>
      </c>
      <c r="C17" s="44" t="s">
        <v>11</v>
      </c>
      <c r="D17" s="44" t="s">
        <v>13</v>
      </c>
      <c r="E17" s="44">
        <v>220</v>
      </c>
      <c r="F17" s="44" t="s">
        <v>137</v>
      </c>
      <c r="G17" s="24" t="s">
        <v>149</v>
      </c>
      <c r="H17" s="25">
        <v>42736</v>
      </c>
      <c r="I17" s="25">
        <v>50040</v>
      </c>
      <c r="J17" s="45" t="str">
        <f t="shared" si="0"/>
        <v>Maitencillo 220</v>
      </c>
      <c r="K17" s="41">
        <v>0</v>
      </c>
      <c r="L17" s="41">
        <v>45.166000000000039</v>
      </c>
      <c r="M17" s="46">
        <v>0</v>
      </c>
      <c r="N17" s="46">
        <v>35.608292305459607</v>
      </c>
      <c r="O17" s="42">
        <v>1608.2841302683901</v>
      </c>
      <c r="P17" s="42">
        <v>45.166000000000039</v>
      </c>
    </row>
    <row r="18" spans="2:16" x14ac:dyDescent="0.25">
      <c r="B18" s="44" t="s">
        <v>134</v>
      </c>
      <c r="C18" s="44" t="s">
        <v>11</v>
      </c>
      <c r="D18" s="44" t="s">
        <v>135</v>
      </c>
      <c r="E18" s="44">
        <v>220</v>
      </c>
      <c r="F18" s="44" t="s">
        <v>137</v>
      </c>
      <c r="G18" s="24" t="s">
        <v>149</v>
      </c>
      <c r="H18" s="25">
        <v>42736</v>
      </c>
      <c r="I18" s="25">
        <v>50040</v>
      </c>
      <c r="J18" s="45" t="str">
        <f t="shared" si="0"/>
        <v>Pan de Azucar 220</v>
      </c>
      <c r="K18" s="41">
        <v>0</v>
      </c>
      <c r="L18" s="41">
        <v>50.904000000000124</v>
      </c>
      <c r="M18" s="46">
        <v>0</v>
      </c>
      <c r="N18" s="46">
        <v>0.16545158628420201</v>
      </c>
      <c r="O18" s="42">
        <v>8.4221475482110399</v>
      </c>
      <c r="P18" s="42">
        <v>50.904000000000124</v>
      </c>
    </row>
    <row r="19" spans="2:16" x14ac:dyDescent="0.25">
      <c r="B19" s="44" t="s">
        <v>134</v>
      </c>
      <c r="C19" s="44" t="s">
        <v>11</v>
      </c>
      <c r="D19" s="44" t="s">
        <v>12</v>
      </c>
      <c r="E19" s="44">
        <v>220</v>
      </c>
      <c r="F19" s="44" t="s">
        <v>137</v>
      </c>
      <c r="G19" s="24" t="s">
        <v>150</v>
      </c>
      <c r="H19" s="25">
        <v>42736</v>
      </c>
      <c r="I19" s="25">
        <v>50040</v>
      </c>
      <c r="J19" s="45" t="str">
        <f t="shared" si="0"/>
        <v>Cardones 220</v>
      </c>
      <c r="K19" s="41">
        <v>7153.339600000003</v>
      </c>
      <c r="L19" s="41">
        <v>45.58899999999997</v>
      </c>
      <c r="M19" s="46">
        <v>0.47300101042734199</v>
      </c>
      <c r="N19" s="46">
        <v>90.385055275050405</v>
      </c>
      <c r="O19" s="42">
        <v>7504.1011436641902</v>
      </c>
      <c r="P19" s="42">
        <v>83.023693693924173</v>
      </c>
    </row>
    <row r="20" spans="2:16" x14ac:dyDescent="0.25">
      <c r="B20" s="44" t="s">
        <v>134</v>
      </c>
      <c r="C20" s="44" t="s">
        <v>11</v>
      </c>
      <c r="D20" s="44" t="s">
        <v>10</v>
      </c>
      <c r="E20" s="44">
        <v>220</v>
      </c>
      <c r="F20" s="44" t="s">
        <v>137</v>
      </c>
      <c r="G20" s="24" t="s">
        <v>150</v>
      </c>
      <c r="H20" s="25">
        <v>42736</v>
      </c>
      <c r="I20" s="25">
        <v>50040</v>
      </c>
      <c r="J20" s="45" t="str">
        <f t="shared" si="0"/>
        <v>Diego de Almagro 220</v>
      </c>
      <c r="K20" s="41">
        <v>6658.0553000000109</v>
      </c>
      <c r="L20" s="41">
        <v>41.832000000000072</v>
      </c>
      <c r="M20" s="46">
        <v>6.0800043983340504E-2</v>
      </c>
      <c r="N20" s="46">
        <v>7.0291309989185198</v>
      </c>
      <c r="O20" s="42">
        <v>698.85266303027402</v>
      </c>
      <c r="P20" s="42">
        <v>99.422341557981682</v>
      </c>
    </row>
    <row r="21" spans="2:16" x14ac:dyDescent="0.25">
      <c r="B21" s="44" t="s">
        <v>134</v>
      </c>
      <c r="C21" s="44" t="s">
        <v>11</v>
      </c>
      <c r="D21" s="44" t="s">
        <v>13</v>
      </c>
      <c r="E21" s="44">
        <v>220</v>
      </c>
      <c r="F21" s="44" t="s">
        <v>137</v>
      </c>
      <c r="G21" s="24" t="s">
        <v>150</v>
      </c>
      <c r="H21" s="25">
        <v>42736</v>
      </c>
      <c r="I21" s="25">
        <v>50040</v>
      </c>
      <c r="J21" s="45" t="str">
        <f t="shared" si="0"/>
        <v>Maitencillo 220</v>
      </c>
      <c r="K21" s="41">
        <v>7215.9473000000144</v>
      </c>
      <c r="L21" s="41">
        <v>45.165999999999983</v>
      </c>
      <c r="M21" s="46">
        <v>0.17087001821534198</v>
      </c>
      <c r="N21" s="46">
        <v>19.7754841619786</v>
      </c>
      <c r="O21" s="42">
        <v>2126.1685642518751</v>
      </c>
      <c r="P21" s="42">
        <v>107.51537342078127</v>
      </c>
    </row>
    <row r="22" spans="2:16" x14ac:dyDescent="0.25">
      <c r="B22" s="44" t="s">
        <v>134</v>
      </c>
      <c r="C22" s="44" t="s">
        <v>11</v>
      </c>
      <c r="D22" s="44" t="s">
        <v>135</v>
      </c>
      <c r="E22" s="44">
        <v>220</v>
      </c>
      <c r="F22" s="44" t="s">
        <v>137</v>
      </c>
      <c r="G22" s="24" t="s">
        <v>150</v>
      </c>
      <c r="H22" s="25">
        <v>42736</v>
      </c>
      <c r="I22" s="25">
        <v>50040</v>
      </c>
      <c r="J22" s="45" t="str">
        <f t="shared" si="0"/>
        <v>Pan de Azucar 220</v>
      </c>
      <c r="K22" s="41">
        <v>5171.0737000000081</v>
      </c>
      <c r="L22" s="41">
        <v>50.904000000000046</v>
      </c>
      <c r="M22" s="46">
        <v>1.27731146415609E-3</v>
      </c>
      <c r="N22" s="46">
        <v>0.138604477130503</v>
      </c>
      <c r="O22" s="42">
        <v>13.660594022857191</v>
      </c>
      <c r="P22" s="42">
        <v>98.558100760302736</v>
      </c>
    </row>
    <row r="23" spans="2:16" x14ac:dyDescent="0.25">
      <c r="B23" s="44" t="s">
        <v>134</v>
      </c>
      <c r="C23" s="44" t="s">
        <v>139</v>
      </c>
      <c r="D23" s="44" t="s">
        <v>132</v>
      </c>
      <c r="E23" s="44">
        <v>220</v>
      </c>
      <c r="F23" s="44" t="s">
        <v>137</v>
      </c>
      <c r="G23" s="24" t="s">
        <v>148</v>
      </c>
      <c r="H23" s="25">
        <v>42736</v>
      </c>
      <c r="I23" s="25">
        <v>50040</v>
      </c>
      <c r="J23" s="45" t="str">
        <f t="shared" si="0"/>
        <v>Los Vilos 220</v>
      </c>
      <c r="K23" s="41">
        <v>0</v>
      </c>
      <c r="L23" s="41">
        <v>52.846999999999916</v>
      </c>
      <c r="M23" s="46">
        <v>0</v>
      </c>
      <c r="N23" s="46">
        <v>3592.1203499456601</v>
      </c>
      <c r="O23" s="42">
        <v>189832.78413357801</v>
      </c>
      <c r="P23" s="42">
        <v>52.846999999999916</v>
      </c>
    </row>
    <row r="24" spans="2:16" x14ac:dyDescent="0.25">
      <c r="B24" s="44" t="s">
        <v>134</v>
      </c>
      <c r="C24" s="44" t="s">
        <v>139</v>
      </c>
      <c r="D24" s="44" t="s">
        <v>13</v>
      </c>
      <c r="E24" s="44">
        <v>220</v>
      </c>
      <c r="F24" s="44" t="s">
        <v>137</v>
      </c>
      <c r="G24" s="24" t="s">
        <v>148</v>
      </c>
      <c r="H24" s="25">
        <v>42736</v>
      </c>
      <c r="I24" s="25">
        <v>50040</v>
      </c>
      <c r="J24" s="45" t="str">
        <f t="shared" si="0"/>
        <v>Maitencillo 220</v>
      </c>
      <c r="K24" s="41">
        <v>0</v>
      </c>
      <c r="L24" s="41">
        <v>45.166000000000061</v>
      </c>
      <c r="M24" s="46">
        <v>0</v>
      </c>
      <c r="N24" s="46">
        <v>332.44374698400298</v>
      </c>
      <c r="O24" s="42">
        <v>15015.1542762795</v>
      </c>
      <c r="P24" s="42">
        <v>45.166000000000061</v>
      </c>
    </row>
    <row r="25" spans="2:16" x14ac:dyDescent="0.25">
      <c r="B25" s="44" t="s">
        <v>134</v>
      </c>
      <c r="C25" s="44" t="s">
        <v>139</v>
      </c>
      <c r="D25" s="44" t="s">
        <v>133</v>
      </c>
      <c r="E25" s="44">
        <v>220</v>
      </c>
      <c r="F25" s="44" t="s">
        <v>137</v>
      </c>
      <c r="G25" s="24" t="s">
        <v>148</v>
      </c>
      <c r="H25" s="25">
        <v>42736</v>
      </c>
      <c r="I25" s="25">
        <v>50040</v>
      </c>
      <c r="J25" s="45" t="str">
        <f t="shared" si="0"/>
        <v>Nogales 220</v>
      </c>
      <c r="K25" s="41">
        <v>0</v>
      </c>
      <c r="L25" s="41">
        <v>53.51700000000001</v>
      </c>
      <c r="M25" s="46">
        <v>0</v>
      </c>
      <c r="N25" s="46">
        <v>86.358010069654298</v>
      </c>
      <c r="O25" s="42">
        <v>4621.6216248976898</v>
      </c>
      <c r="P25" s="42">
        <v>53.51700000000001</v>
      </c>
    </row>
    <row r="26" spans="2:16" x14ac:dyDescent="0.25">
      <c r="B26" s="44" t="s">
        <v>134</v>
      </c>
      <c r="C26" s="44" t="s">
        <v>139</v>
      </c>
      <c r="D26" s="44" t="s">
        <v>135</v>
      </c>
      <c r="E26" s="44">
        <v>220</v>
      </c>
      <c r="F26" s="44" t="s">
        <v>137</v>
      </c>
      <c r="G26" s="24" t="s">
        <v>148</v>
      </c>
      <c r="H26" s="25">
        <v>42736</v>
      </c>
      <c r="I26" s="25">
        <v>50040</v>
      </c>
      <c r="J26" s="45" t="str">
        <f t="shared" si="0"/>
        <v>Pan de Azucar 220</v>
      </c>
      <c r="K26" s="41">
        <v>0</v>
      </c>
      <c r="L26" s="41">
        <v>50.904000000000011</v>
      </c>
      <c r="M26" s="46">
        <v>0</v>
      </c>
      <c r="N26" s="46">
        <v>8564.4651808034705</v>
      </c>
      <c r="O26" s="42">
        <v>435965.53556361998</v>
      </c>
      <c r="P26" s="42">
        <v>50.904000000000011</v>
      </c>
    </row>
    <row r="27" spans="2:16" x14ac:dyDescent="0.25">
      <c r="B27" s="44" t="s">
        <v>134</v>
      </c>
      <c r="C27" s="44" t="s">
        <v>139</v>
      </c>
      <c r="D27" s="44" t="s">
        <v>9</v>
      </c>
      <c r="E27" s="44">
        <v>220</v>
      </c>
      <c r="F27" s="44" t="s">
        <v>137</v>
      </c>
      <c r="G27" s="24" t="s">
        <v>148</v>
      </c>
      <c r="H27" s="25">
        <v>42736</v>
      </c>
      <c r="I27" s="25">
        <v>50040</v>
      </c>
      <c r="J27" s="45" t="str">
        <f t="shared" si="0"/>
        <v>Quillota 220</v>
      </c>
      <c r="K27" s="41">
        <v>0</v>
      </c>
      <c r="L27" s="41">
        <v>54.041000000000203</v>
      </c>
      <c r="M27" s="46">
        <v>0</v>
      </c>
      <c r="N27" s="46">
        <v>3036.5550382799802</v>
      </c>
      <c r="O27" s="42">
        <v>164098.47082368901</v>
      </c>
      <c r="P27" s="42">
        <v>54.041000000000203</v>
      </c>
    </row>
    <row r="28" spans="2:16" x14ac:dyDescent="0.25">
      <c r="B28" s="44" t="s">
        <v>134</v>
      </c>
      <c r="C28" s="44" t="s">
        <v>139</v>
      </c>
      <c r="D28" s="44" t="s">
        <v>132</v>
      </c>
      <c r="E28" s="44">
        <v>220</v>
      </c>
      <c r="F28" s="44" t="s">
        <v>137</v>
      </c>
      <c r="G28" s="24" t="s">
        <v>149</v>
      </c>
      <c r="H28" s="25">
        <v>42736</v>
      </c>
      <c r="I28" s="25">
        <v>50040</v>
      </c>
      <c r="J28" s="45" t="str">
        <f t="shared" si="0"/>
        <v>Los Vilos 220</v>
      </c>
      <c r="K28" s="41">
        <v>0</v>
      </c>
      <c r="L28" s="41">
        <v>52.847000000000094</v>
      </c>
      <c r="M28" s="46">
        <v>0</v>
      </c>
      <c r="N28" s="46">
        <v>4776.2248831515799</v>
      </c>
      <c r="O28" s="42">
        <v>252409.156399912</v>
      </c>
      <c r="P28" s="42">
        <v>52.847000000000094</v>
      </c>
    </row>
    <row r="29" spans="2:16" x14ac:dyDescent="0.25">
      <c r="B29" s="44" t="s">
        <v>134</v>
      </c>
      <c r="C29" s="44" t="s">
        <v>139</v>
      </c>
      <c r="D29" s="44" t="s">
        <v>13</v>
      </c>
      <c r="E29" s="44">
        <v>220</v>
      </c>
      <c r="F29" s="44" t="s">
        <v>137</v>
      </c>
      <c r="G29" s="24" t="s">
        <v>149</v>
      </c>
      <c r="H29" s="25">
        <v>42736</v>
      </c>
      <c r="I29" s="25">
        <v>50040</v>
      </c>
      <c r="J29" s="45" t="str">
        <f t="shared" si="0"/>
        <v>Maitencillo 220</v>
      </c>
      <c r="K29" s="41">
        <v>0</v>
      </c>
      <c r="L29" s="41">
        <v>45.165999999999997</v>
      </c>
      <c r="M29" s="46">
        <v>0</v>
      </c>
      <c r="N29" s="46">
        <v>368.869533566136</v>
      </c>
      <c r="O29" s="42">
        <v>16660.361353048098</v>
      </c>
      <c r="P29" s="42">
        <v>45.165999999999997</v>
      </c>
    </row>
    <row r="30" spans="2:16" x14ac:dyDescent="0.25">
      <c r="B30" s="44" t="s">
        <v>134</v>
      </c>
      <c r="C30" s="44" t="s">
        <v>139</v>
      </c>
      <c r="D30" s="44" t="s">
        <v>133</v>
      </c>
      <c r="E30" s="44">
        <v>220</v>
      </c>
      <c r="F30" s="44" t="s">
        <v>137</v>
      </c>
      <c r="G30" s="24" t="s">
        <v>149</v>
      </c>
      <c r="H30" s="25">
        <v>42736</v>
      </c>
      <c r="I30" s="25">
        <v>50040</v>
      </c>
      <c r="J30" s="45" t="str">
        <f t="shared" si="0"/>
        <v>Nogales 220</v>
      </c>
      <c r="K30" s="41">
        <v>0</v>
      </c>
      <c r="L30" s="41">
        <v>53.517000000000017</v>
      </c>
      <c r="M30" s="46">
        <v>0</v>
      </c>
      <c r="N30" s="46">
        <v>129.59806644472201</v>
      </c>
      <c r="O30" s="42">
        <v>6935.6997219221903</v>
      </c>
      <c r="P30" s="42">
        <v>53.517000000000017</v>
      </c>
    </row>
    <row r="31" spans="2:16" x14ac:dyDescent="0.25">
      <c r="B31" s="44" t="s">
        <v>134</v>
      </c>
      <c r="C31" s="44" t="s">
        <v>139</v>
      </c>
      <c r="D31" s="44" t="s">
        <v>135</v>
      </c>
      <c r="E31" s="44">
        <v>220</v>
      </c>
      <c r="F31" s="44" t="s">
        <v>137</v>
      </c>
      <c r="G31" s="24" t="s">
        <v>149</v>
      </c>
      <c r="H31" s="25">
        <v>42736</v>
      </c>
      <c r="I31" s="25">
        <v>50040</v>
      </c>
      <c r="J31" s="45" t="str">
        <f t="shared" si="0"/>
        <v>Pan de Azucar 220</v>
      </c>
      <c r="K31" s="41">
        <v>0</v>
      </c>
      <c r="L31" s="41">
        <v>50.903999999999932</v>
      </c>
      <c r="M31" s="46">
        <v>0</v>
      </c>
      <c r="N31" s="46">
        <v>10924.4193055871</v>
      </c>
      <c r="O31" s="42">
        <v>556096.64033160498</v>
      </c>
      <c r="P31" s="42">
        <v>50.903999999999932</v>
      </c>
    </row>
    <row r="32" spans="2:16" x14ac:dyDescent="0.25">
      <c r="B32" s="44" t="s">
        <v>134</v>
      </c>
      <c r="C32" s="44" t="s">
        <v>139</v>
      </c>
      <c r="D32" s="44" t="s">
        <v>9</v>
      </c>
      <c r="E32" s="44">
        <v>220</v>
      </c>
      <c r="F32" s="44" t="s">
        <v>137</v>
      </c>
      <c r="G32" s="24" t="s">
        <v>149</v>
      </c>
      <c r="H32" s="25">
        <v>42736</v>
      </c>
      <c r="I32" s="25">
        <v>50040</v>
      </c>
      <c r="J32" s="45" t="str">
        <f t="shared" si="0"/>
        <v>Quillota 220</v>
      </c>
      <c r="K32" s="41">
        <v>0</v>
      </c>
      <c r="L32" s="41">
        <v>54.040999999999897</v>
      </c>
      <c r="M32" s="46">
        <v>0</v>
      </c>
      <c r="N32" s="46">
        <v>4399.0370094105301</v>
      </c>
      <c r="O32" s="42">
        <v>237728.359025554</v>
      </c>
      <c r="P32" s="42">
        <v>54.040999999999897</v>
      </c>
    </row>
    <row r="33" spans="2:16" x14ac:dyDescent="0.25">
      <c r="B33" s="44" t="s">
        <v>134</v>
      </c>
      <c r="C33" s="44" t="s">
        <v>139</v>
      </c>
      <c r="D33" s="44" t="s">
        <v>132</v>
      </c>
      <c r="E33" s="44">
        <v>220</v>
      </c>
      <c r="F33" s="44" t="s">
        <v>137</v>
      </c>
      <c r="G33" s="24" t="s">
        <v>150</v>
      </c>
      <c r="H33" s="25">
        <v>42736</v>
      </c>
      <c r="I33" s="25">
        <v>50040</v>
      </c>
      <c r="J33" s="45" t="str">
        <f t="shared" si="0"/>
        <v>Los Vilos 220</v>
      </c>
      <c r="K33" s="41">
        <v>5495.9961999999996</v>
      </c>
      <c r="L33" s="41">
        <v>52.846999999999966</v>
      </c>
      <c r="M33" s="46">
        <v>15.5434674364844</v>
      </c>
      <c r="N33" s="46">
        <v>2668.1094791958499</v>
      </c>
      <c r="O33" s="42">
        <v>226428.41961280501</v>
      </c>
      <c r="P33" s="42">
        <v>84.864740888012207</v>
      </c>
    </row>
    <row r="34" spans="2:16" x14ac:dyDescent="0.25">
      <c r="B34" s="44" t="s">
        <v>134</v>
      </c>
      <c r="C34" s="44" t="s">
        <v>139</v>
      </c>
      <c r="D34" s="44" t="s">
        <v>13</v>
      </c>
      <c r="E34" s="44">
        <v>220</v>
      </c>
      <c r="F34" s="44" t="s">
        <v>137</v>
      </c>
      <c r="G34" s="24" t="s">
        <v>150</v>
      </c>
      <c r="H34" s="25">
        <v>42736</v>
      </c>
      <c r="I34" s="25">
        <v>50040</v>
      </c>
      <c r="J34" s="45" t="str">
        <f t="shared" si="0"/>
        <v>Maitencillo 220</v>
      </c>
      <c r="K34" s="41">
        <v>7215.9472999999916</v>
      </c>
      <c r="L34" s="41">
        <v>45.165999999999741</v>
      </c>
      <c r="M34" s="46">
        <v>2.2899642872536803</v>
      </c>
      <c r="N34" s="46">
        <v>253.91811367208001</v>
      </c>
      <c r="O34" s="42">
        <v>27992.727137817699</v>
      </c>
      <c r="P34" s="42">
        <v>110.24312812109429</v>
      </c>
    </row>
    <row r="35" spans="2:16" x14ac:dyDescent="0.25">
      <c r="B35" s="44" t="s">
        <v>134</v>
      </c>
      <c r="C35" s="44" t="s">
        <v>139</v>
      </c>
      <c r="D35" s="44" t="s">
        <v>133</v>
      </c>
      <c r="E35" s="44">
        <v>220</v>
      </c>
      <c r="F35" s="44" t="s">
        <v>137</v>
      </c>
      <c r="G35" s="24" t="s">
        <v>150</v>
      </c>
      <c r="H35" s="25">
        <v>42736</v>
      </c>
      <c r="I35" s="25">
        <v>50040</v>
      </c>
      <c r="J35" s="45" t="str">
        <f t="shared" si="0"/>
        <v>Nogales 220</v>
      </c>
      <c r="K35" s="41">
        <v>5609.3937000000051</v>
      </c>
      <c r="L35" s="41">
        <v>53.51700000000006</v>
      </c>
      <c r="M35" s="46">
        <v>0.70903255198409709</v>
      </c>
      <c r="N35" s="46">
        <v>74.722181067037496</v>
      </c>
      <c r="O35" s="42">
        <v>7976.1496943591701</v>
      </c>
      <c r="P35" s="42">
        <v>106.74406957156825</v>
      </c>
    </row>
    <row r="36" spans="2:16" x14ac:dyDescent="0.25">
      <c r="B36" s="44" t="s">
        <v>134</v>
      </c>
      <c r="C36" s="44" t="s">
        <v>139</v>
      </c>
      <c r="D36" s="44" t="s">
        <v>135</v>
      </c>
      <c r="E36" s="44">
        <v>220</v>
      </c>
      <c r="F36" s="44" t="s">
        <v>137</v>
      </c>
      <c r="G36" s="24" t="s">
        <v>150</v>
      </c>
      <c r="H36" s="25">
        <v>42736</v>
      </c>
      <c r="I36" s="25">
        <v>50040</v>
      </c>
      <c r="J36" s="45" t="str">
        <f t="shared" si="0"/>
        <v>Pan de Azucar 220</v>
      </c>
      <c r="K36" s="41">
        <v>5171.0737000000045</v>
      </c>
      <c r="L36" s="41">
        <v>50.904000000000018</v>
      </c>
      <c r="M36" s="46">
        <v>46.193709490046295</v>
      </c>
      <c r="N36" s="46">
        <v>6417.4697291088105</v>
      </c>
      <c r="O36" s="42">
        <v>565545.95533997403</v>
      </c>
      <c r="P36" s="42">
        <v>88.12600280367991</v>
      </c>
    </row>
    <row r="37" spans="2:16" x14ac:dyDescent="0.25">
      <c r="B37" s="44" t="s">
        <v>134</v>
      </c>
      <c r="C37" s="44" t="s">
        <v>139</v>
      </c>
      <c r="D37" s="44" t="s">
        <v>9</v>
      </c>
      <c r="E37" s="44">
        <v>220</v>
      </c>
      <c r="F37" s="44" t="s">
        <v>137</v>
      </c>
      <c r="G37" s="24" t="s">
        <v>150</v>
      </c>
      <c r="H37" s="25">
        <v>42736</v>
      </c>
      <c r="I37" s="25">
        <v>50040</v>
      </c>
      <c r="J37" s="45" t="str">
        <f t="shared" si="0"/>
        <v>Quillota 220</v>
      </c>
      <c r="K37" s="41">
        <v>5659.0549000000192</v>
      </c>
      <c r="L37" s="41">
        <v>54.04099999999994</v>
      </c>
      <c r="M37" s="46">
        <v>22.400062154625601</v>
      </c>
      <c r="N37" s="46">
        <v>2589.2177083062702</v>
      </c>
      <c r="O37" s="42">
        <v>266687.095671018</v>
      </c>
      <c r="P37" s="42">
        <v>102.99910077684068</v>
      </c>
    </row>
    <row r="38" spans="2:16" x14ac:dyDescent="0.25">
      <c r="B38" s="44" t="s">
        <v>134</v>
      </c>
      <c r="C38" s="44" t="s">
        <v>23</v>
      </c>
      <c r="D38" s="44" t="s">
        <v>17</v>
      </c>
      <c r="E38" s="44">
        <v>220</v>
      </c>
      <c r="F38" s="44" t="s">
        <v>137</v>
      </c>
      <c r="G38" s="24" t="s">
        <v>148</v>
      </c>
      <c r="H38" s="25">
        <v>42736</v>
      </c>
      <c r="I38" s="25">
        <v>50040</v>
      </c>
      <c r="J38" s="45" t="str">
        <f t="shared" si="0"/>
        <v>Valdivia 220</v>
      </c>
      <c r="K38" s="41">
        <v>0</v>
      </c>
      <c r="L38" s="41">
        <v>58.023838144017887</v>
      </c>
      <c r="M38" s="46">
        <v>0</v>
      </c>
      <c r="N38" s="46">
        <v>154.58799999999999</v>
      </c>
      <c r="O38" s="42">
        <v>8969.7890910074366</v>
      </c>
      <c r="P38" s="42">
        <v>58.023838144017887</v>
      </c>
    </row>
    <row r="39" spans="2:16" x14ac:dyDescent="0.25">
      <c r="B39" s="44" t="s">
        <v>134</v>
      </c>
      <c r="C39" s="44" t="s">
        <v>23</v>
      </c>
      <c r="D39" s="44" t="s">
        <v>20</v>
      </c>
      <c r="E39" s="44">
        <v>220</v>
      </c>
      <c r="F39" s="44" t="s">
        <v>137</v>
      </c>
      <c r="G39" s="24" t="s">
        <v>148</v>
      </c>
      <c r="H39" s="25">
        <v>42736</v>
      </c>
      <c r="I39" s="25">
        <v>50040</v>
      </c>
      <c r="J39" s="45" t="str">
        <f t="shared" si="0"/>
        <v>Barro Blanco 220</v>
      </c>
      <c r="K39" s="41">
        <v>0</v>
      </c>
      <c r="L39" s="41">
        <v>58.601935424419523</v>
      </c>
      <c r="M39" s="46">
        <v>0</v>
      </c>
      <c r="N39" s="46">
        <v>124.298</v>
      </c>
      <c r="O39" s="42">
        <v>7284.1033693844984</v>
      </c>
      <c r="P39" s="42">
        <v>58.601935424419523</v>
      </c>
    </row>
    <row r="40" spans="2:16" x14ac:dyDescent="0.25">
      <c r="B40" s="44" t="s">
        <v>134</v>
      </c>
      <c r="C40" s="44" t="s">
        <v>23</v>
      </c>
      <c r="D40" s="44" t="s">
        <v>21</v>
      </c>
      <c r="E40" s="44">
        <v>220</v>
      </c>
      <c r="F40" s="44" t="s">
        <v>137</v>
      </c>
      <c r="G40" s="24" t="s">
        <v>148</v>
      </c>
      <c r="H40" s="25">
        <v>42736</v>
      </c>
      <c r="I40" s="25">
        <v>50040</v>
      </c>
      <c r="J40" s="45" t="str">
        <f t="shared" si="0"/>
        <v>Puerto Montt 220</v>
      </c>
      <c r="K40" s="41">
        <v>0</v>
      </c>
      <c r="L40" s="41">
        <v>59.490492355407255</v>
      </c>
      <c r="M40" s="46">
        <v>0</v>
      </c>
      <c r="N40" s="46">
        <v>366.12099999999998</v>
      </c>
      <c r="O40" s="42">
        <v>21780.718551654059</v>
      </c>
      <c r="P40" s="42">
        <v>59.490492355407255</v>
      </c>
    </row>
    <row r="41" spans="2:16" x14ac:dyDescent="0.25">
      <c r="B41" s="44" t="s">
        <v>134</v>
      </c>
      <c r="C41" s="44" t="s">
        <v>23</v>
      </c>
      <c r="D41" s="44" t="s">
        <v>15</v>
      </c>
      <c r="E41" s="44">
        <v>220</v>
      </c>
      <c r="F41" s="44" t="s">
        <v>137</v>
      </c>
      <c r="G41" s="24" t="s">
        <v>148</v>
      </c>
      <c r="H41" s="25">
        <v>42736</v>
      </c>
      <c r="I41" s="25">
        <v>50040</v>
      </c>
      <c r="J41" s="45" t="str">
        <f t="shared" si="0"/>
        <v>Charrua 220</v>
      </c>
      <c r="K41" s="41">
        <v>0</v>
      </c>
      <c r="L41" s="41">
        <v>49.769893640505366</v>
      </c>
      <c r="M41" s="46">
        <v>0</v>
      </c>
      <c r="N41" s="46">
        <v>1.1379999999999999</v>
      </c>
      <c r="O41" s="42">
        <v>56.638138962895098</v>
      </c>
      <c r="P41" s="42">
        <v>49.769893640505366</v>
      </c>
    </row>
    <row r="42" spans="2:16" x14ac:dyDescent="0.25">
      <c r="B42" s="44" t="s">
        <v>134</v>
      </c>
      <c r="C42" s="44" t="s">
        <v>23</v>
      </c>
      <c r="D42" s="44" t="s">
        <v>16</v>
      </c>
      <c r="E42" s="44">
        <v>220</v>
      </c>
      <c r="F42" s="44" t="s">
        <v>137</v>
      </c>
      <c r="G42" s="24" t="s">
        <v>148</v>
      </c>
      <c r="H42" s="25">
        <v>42736</v>
      </c>
      <c r="I42" s="25">
        <v>50040</v>
      </c>
      <c r="J42" s="45" t="str">
        <f t="shared" si="0"/>
        <v>Temuco 220</v>
      </c>
      <c r="K42" s="41">
        <v>0</v>
      </c>
      <c r="L42" s="41">
        <v>51.183020325931636</v>
      </c>
      <c r="M42" s="46">
        <v>0</v>
      </c>
      <c r="N42" s="46">
        <v>10.933</v>
      </c>
      <c r="O42" s="42">
        <v>559.5839612234106</v>
      </c>
      <c r="P42" s="42">
        <v>51.183020325931636</v>
      </c>
    </row>
    <row r="43" spans="2:16" x14ac:dyDescent="0.25">
      <c r="B43" s="44" t="s">
        <v>134</v>
      </c>
      <c r="C43" s="44" t="s">
        <v>23</v>
      </c>
      <c r="D43" s="44" t="s">
        <v>145</v>
      </c>
      <c r="E43" s="44">
        <v>220</v>
      </c>
      <c r="F43" s="44" t="s">
        <v>137</v>
      </c>
      <c r="G43" s="24" t="s">
        <v>148</v>
      </c>
      <c r="H43" s="25">
        <v>42736</v>
      </c>
      <c r="I43" s="25">
        <v>50040</v>
      </c>
      <c r="J43" s="45" t="str">
        <f t="shared" si="0"/>
        <v>Los Ciruelos 220</v>
      </c>
      <c r="K43" s="41">
        <v>0</v>
      </c>
      <c r="L43" s="41">
        <v>57.782964277183851</v>
      </c>
      <c r="M43" s="46">
        <v>0</v>
      </c>
      <c r="N43" s="46">
        <v>5.85</v>
      </c>
      <c r="O43" s="42">
        <v>338.03034102152549</v>
      </c>
      <c r="P43" s="42">
        <v>57.782964277183851</v>
      </c>
    </row>
    <row r="44" spans="2:16" x14ac:dyDescent="0.25">
      <c r="B44" s="44" t="s">
        <v>134</v>
      </c>
      <c r="C44" s="44" t="s">
        <v>23</v>
      </c>
      <c r="D44" s="44" t="s">
        <v>17</v>
      </c>
      <c r="E44" s="44">
        <v>220</v>
      </c>
      <c r="F44" s="44" t="s">
        <v>137</v>
      </c>
      <c r="G44" s="24" t="s">
        <v>149</v>
      </c>
      <c r="H44" s="25">
        <v>42736</v>
      </c>
      <c r="I44" s="25">
        <v>50040</v>
      </c>
      <c r="J44" s="45" t="str">
        <f t="shared" si="0"/>
        <v>Valdivia 220</v>
      </c>
      <c r="K44" s="41">
        <v>0</v>
      </c>
      <c r="L44" s="41">
        <v>58.02383814401788</v>
      </c>
      <c r="M44" s="46">
        <v>0</v>
      </c>
      <c r="N44" s="46">
        <v>53.085999999999999</v>
      </c>
      <c r="O44" s="42">
        <v>3080.2534717133331</v>
      </c>
      <c r="P44" s="42">
        <v>58.02383814401788</v>
      </c>
    </row>
    <row r="45" spans="2:16" x14ac:dyDescent="0.25">
      <c r="B45" s="44" t="s">
        <v>134</v>
      </c>
      <c r="C45" s="44" t="s">
        <v>23</v>
      </c>
      <c r="D45" s="44" t="s">
        <v>20</v>
      </c>
      <c r="E45" s="44">
        <v>220</v>
      </c>
      <c r="F45" s="44" t="s">
        <v>137</v>
      </c>
      <c r="G45" s="24" t="s">
        <v>149</v>
      </c>
      <c r="H45" s="25">
        <v>42736</v>
      </c>
      <c r="I45" s="25">
        <v>50040</v>
      </c>
      <c r="J45" s="45" t="str">
        <f t="shared" si="0"/>
        <v>Barro Blanco 220</v>
      </c>
      <c r="K45" s="41">
        <v>0</v>
      </c>
      <c r="L45" s="41">
        <v>58.60193542441953</v>
      </c>
      <c r="M45" s="46">
        <v>0</v>
      </c>
      <c r="N45" s="46">
        <v>41.798999999999999</v>
      </c>
      <c r="O45" s="42">
        <v>2449.502298805312</v>
      </c>
      <c r="P45" s="42">
        <v>58.60193542441953</v>
      </c>
    </row>
    <row r="46" spans="2:16" x14ac:dyDescent="0.25">
      <c r="B46" s="44" t="s">
        <v>134</v>
      </c>
      <c r="C46" s="44" t="s">
        <v>23</v>
      </c>
      <c r="D46" s="44" t="s">
        <v>21</v>
      </c>
      <c r="E46" s="44">
        <v>220</v>
      </c>
      <c r="F46" s="44" t="s">
        <v>137</v>
      </c>
      <c r="G46" s="24" t="s">
        <v>149</v>
      </c>
      <c r="H46" s="25">
        <v>42736</v>
      </c>
      <c r="I46" s="25">
        <v>50040</v>
      </c>
      <c r="J46" s="45" t="str">
        <f t="shared" si="0"/>
        <v>Puerto Montt 220</v>
      </c>
      <c r="K46" s="41">
        <v>0</v>
      </c>
      <c r="L46" s="41">
        <v>59.490492355407255</v>
      </c>
      <c r="M46" s="46">
        <v>0</v>
      </c>
      <c r="N46" s="46">
        <v>122.447</v>
      </c>
      <c r="O46" s="42">
        <v>7284.4323174425526</v>
      </c>
      <c r="P46" s="42">
        <v>59.490492355407255</v>
      </c>
    </row>
    <row r="47" spans="2:16" x14ac:dyDescent="0.25">
      <c r="B47" s="44" t="s">
        <v>134</v>
      </c>
      <c r="C47" s="44" t="s">
        <v>23</v>
      </c>
      <c r="D47" s="44" t="s">
        <v>15</v>
      </c>
      <c r="E47" s="44">
        <v>220</v>
      </c>
      <c r="F47" s="44" t="s">
        <v>137</v>
      </c>
      <c r="G47" s="24" t="s">
        <v>149</v>
      </c>
      <c r="H47" s="25">
        <v>42736</v>
      </c>
      <c r="I47" s="25">
        <v>50040</v>
      </c>
      <c r="J47" s="45" t="str">
        <f t="shared" si="0"/>
        <v>Charrua 220</v>
      </c>
      <c r="K47" s="41">
        <v>0</v>
      </c>
      <c r="L47" s="41">
        <v>49.769893640505352</v>
      </c>
      <c r="M47" s="46">
        <v>0</v>
      </c>
      <c r="N47" s="46">
        <v>0.37</v>
      </c>
      <c r="O47" s="42">
        <v>18.41486064698698</v>
      </c>
      <c r="P47" s="42">
        <v>49.769893640505352</v>
      </c>
    </row>
    <row r="48" spans="2:16" x14ac:dyDescent="0.25">
      <c r="B48" s="44" t="s">
        <v>134</v>
      </c>
      <c r="C48" s="44" t="s">
        <v>23</v>
      </c>
      <c r="D48" s="44" t="s">
        <v>16</v>
      </c>
      <c r="E48" s="44">
        <v>220</v>
      </c>
      <c r="F48" s="44" t="s">
        <v>137</v>
      </c>
      <c r="G48" s="24" t="s">
        <v>149</v>
      </c>
      <c r="H48" s="25">
        <v>42736</v>
      </c>
      <c r="I48" s="25">
        <v>50040</v>
      </c>
      <c r="J48" s="45" t="str">
        <f t="shared" si="0"/>
        <v>Temuco 220</v>
      </c>
      <c r="K48" s="41">
        <v>0</v>
      </c>
      <c r="L48" s="41">
        <v>51.183020325931643</v>
      </c>
      <c r="M48" s="46">
        <v>0</v>
      </c>
      <c r="N48" s="46">
        <v>3.55</v>
      </c>
      <c r="O48" s="42">
        <v>181.69972215705732</v>
      </c>
      <c r="P48" s="42">
        <v>51.183020325931643</v>
      </c>
    </row>
    <row r="49" spans="2:16" x14ac:dyDescent="0.25">
      <c r="B49" s="44" t="s">
        <v>134</v>
      </c>
      <c r="C49" s="44" t="s">
        <v>23</v>
      </c>
      <c r="D49" s="44" t="s">
        <v>145</v>
      </c>
      <c r="E49" s="44">
        <v>220</v>
      </c>
      <c r="F49" s="44" t="s">
        <v>137</v>
      </c>
      <c r="G49" s="24" t="s">
        <v>149</v>
      </c>
      <c r="H49" s="25">
        <v>42736</v>
      </c>
      <c r="I49" s="25">
        <v>50040</v>
      </c>
      <c r="J49" s="45" t="str">
        <f t="shared" si="0"/>
        <v>Los Ciruelos 220</v>
      </c>
      <c r="K49" s="41">
        <v>0</v>
      </c>
      <c r="L49" s="41">
        <v>57.782964277183844</v>
      </c>
      <c r="M49" s="46">
        <v>0</v>
      </c>
      <c r="N49" s="46">
        <v>1.992</v>
      </c>
      <c r="O49" s="42">
        <v>115.10366484015022</v>
      </c>
      <c r="P49" s="42">
        <v>57.782964277183844</v>
      </c>
    </row>
    <row r="50" spans="2:16" x14ac:dyDescent="0.25">
      <c r="B50" s="44" t="s">
        <v>134</v>
      </c>
      <c r="C50" s="44" t="s">
        <v>23</v>
      </c>
      <c r="D50" s="44" t="s">
        <v>17</v>
      </c>
      <c r="E50" s="44">
        <v>220</v>
      </c>
      <c r="F50" s="44" t="s">
        <v>137</v>
      </c>
      <c r="G50" s="24" t="s">
        <v>150</v>
      </c>
      <c r="H50" s="25">
        <v>42736</v>
      </c>
      <c r="I50" s="25">
        <v>50040</v>
      </c>
      <c r="J50" s="45" t="str">
        <f t="shared" si="0"/>
        <v>Valdivia 220</v>
      </c>
      <c r="K50" s="41">
        <v>5344.8146009284173</v>
      </c>
      <c r="L50" s="41">
        <v>58.02383814401788</v>
      </c>
      <c r="M50" s="46">
        <v>0.88700000000000001</v>
      </c>
      <c r="N50" s="46">
        <v>115.458</v>
      </c>
      <c r="O50" s="42">
        <v>11440.166855455522</v>
      </c>
      <c r="P50" s="42">
        <v>99.085094627098357</v>
      </c>
    </row>
    <row r="51" spans="2:16" x14ac:dyDescent="0.25">
      <c r="B51" s="44" t="s">
        <v>134</v>
      </c>
      <c r="C51" s="44" t="s">
        <v>23</v>
      </c>
      <c r="D51" s="44" t="s">
        <v>20</v>
      </c>
      <c r="E51" s="44">
        <v>220</v>
      </c>
      <c r="F51" s="44" t="s">
        <v>137</v>
      </c>
      <c r="G51" s="24" t="s">
        <v>150</v>
      </c>
      <c r="H51" s="25">
        <v>42736</v>
      </c>
      <c r="I51" s="25">
        <v>50040</v>
      </c>
      <c r="J51" s="45" t="str">
        <f t="shared" si="0"/>
        <v>Barro Blanco 220</v>
      </c>
      <c r="K51" s="41">
        <v>5356.0965314844661</v>
      </c>
      <c r="L51" s="41">
        <v>58.60193542441953</v>
      </c>
      <c r="M51" s="46">
        <v>0.61699999999999999</v>
      </c>
      <c r="N51" s="46">
        <v>89.042000000000002</v>
      </c>
      <c r="O51" s="42">
        <v>8522.7450939870796</v>
      </c>
      <c r="P51" s="42">
        <v>95.716011477584502</v>
      </c>
    </row>
    <row r="52" spans="2:16" x14ac:dyDescent="0.25">
      <c r="B52" s="44" t="s">
        <v>134</v>
      </c>
      <c r="C52" s="44" t="s">
        <v>23</v>
      </c>
      <c r="D52" s="44" t="s">
        <v>21</v>
      </c>
      <c r="E52" s="44">
        <v>220</v>
      </c>
      <c r="F52" s="44" t="s">
        <v>137</v>
      </c>
      <c r="G52" s="24" t="s">
        <v>150</v>
      </c>
      <c r="H52" s="25">
        <v>42736</v>
      </c>
      <c r="I52" s="25">
        <v>50040</v>
      </c>
      <c r="J52" s="45" t="str">
        <f t="shared" si="0"/>
        <v>Puerto Montt 220</v>
      </c>
      <c r="K52" s="41">
        <v>5437.3264314880234</v>
      </c>
      <c r="L52" s="41">
        <v>59.490492355407255</v>
      </c>
      <c r="M52" s="46">
        <v>1.5249999999999999</v>
      </c>
      <c r="N52" s="46">
        <v>246.48099999999999</v>
      </c>
      <c r="O52" s="42">
        <v>22955.19885427237</v>
      </c>
      <c r="P52" s="42">
        <v>93.131717472228573</v>
      </c>
    </row>
    <row r="53" spans="2:16" x14ac:dyDescent="0.25">
      <c r="B53" s="44" t="s">
        <v>134</v>
      </c>
      <c r="C53" s="44" t="s">
        <v>23</v>
      </c>
      <c r="D53" s="44" t="s">
        <v>15</v>
      </c>
      <c r="E53" s="44">
        <v>220</v>
      </c>
      <c r="F53" s="44" t="s">
        <v>137</v>
      </c>
      <c r="G53" s="24" t="s">
        <v>150</v>
      </c>
      <c r="H53" s="25">
        <v>42736</v>
      </c>
      <c r="I53" s="25">
        <v>50040</v>
      </c>
      <c r="J53" s="45" t="str">
        <f t="shared" si="0"/>
        <v>Charrua 220</v>
      </c>
      <c r="K53" s="41">
        <v>5075.7405571666386</v>
      </c>
      <c r="L53" s="41">
        <v>49.769893640505359</v>
      </c>
      <c r="M53" s="46">
        <v>7.0000000000000001E-3</v>
      </c>
      <c r="N53" s="46">
        <v>0.78900000000000003</v>
      </c>
      <c r="O53" s="42">
        <v>74.798629982525199</v>
      </c>
      <c r="P53" s="42">
        <v>94.801812398637765</v>
      </c>
    </row>
    <row r="54" spans="2:16" x14ac:dyDescent="0.25">
      <c r="B54" s="44" t="s">
        <v>134</v>
      </c>
      <c r="C54" s="44" t="s">
        <v>23</v>
      </c>
      <c r="D54" s="44" t="s">
        <v>16</v>
      </c>
      <c r="E54" s="44">
        <v>220</v>
      </c>
      <c r="F54" s="44" t="s">
        <v>137</v>
      </c>
      <c r="G54" s="24" t="s">
        <v>150</v>
      </c>
      <c r="H54" s="25">
        <v>42736</v>
      </c>
      <c r="I54" s="25">
        <v>50040</v>
      </c>
      <c r="J54" s="45" t="str">
        <f t="shared" si="0"/>
        <v>Temuco 220</v>
      </c>
      <c r="K54" s="41">
        <v>5185.1752835603183</v>
      </c>
      <c r="L54" s="41">
        <v>51.183020325931636</v>
      </c>
      <c r="M54" s="46">
        <v>6.7000000000000004E-2</v>
      </c>
      <c r="N54" s="46">
        <v>7.577</v>
      </c>
      <c r="O54" s="42">
        <v>735.22048900812536</v>
      </c>
      <c r="P54" s="42">
        <v>97.033191105731206</v>
      </c>
    </row>
    <row r="55" spans="2:16" x14ac:dyDescent="0.25">
      <c r="B55" s="44" t="s">
        <v>134</v>
      </c>
      <c r="C55" s="44" t="s">
        <v>23</v>
      </c>
      <c r="D55" s="44" t="s">
        <v>145</v>
      </c>
      <c r="E55" s="44">
        <v>220</v>
      </c>
      <c r="F55" s="44" t="s">
        <v>137</v>
      </c>
      <c r="G55" s="24" t="s">
        <v>150</v>
      </c>
      <c r="H55" s="25">
        <v>42736</v>
      </c>
      <c r="I55" s="25">
        <v>50040</v>
      </c>
      <c r="J55" s="45" t="str">
        <f t="shared" si="0"/>
        <v>Los Ciruelos 220</v>
      </c>
      <c r="K55" s="41">
        <v>5372.455330790739</v>
      </c>
      <c r="L55" s="41">
        <v>57.782964277183844</v>
      </c>
      <c r="M55" s="46">
        <v>3.9E-2</v>
      </c>
      <c r="N55" s="46">
        <v>4.6559999999999997</v>
      </c>
      <c r="O55" s="42">
        <v>478.56323957540678</v>
      </c>
      <c r="P55" s="42">
        <v>102.78420093973514</v>
      </c>
    </row>
    <row r="56" spans="2:16" x14ac:dyDescent="0.25">
      <c r="B56" s="44" t="s">
        <v>134</v>
      </c>
      <c r="C56" s="44" t="s">
        <v>18</v>
      </c>
      <c r="D56" s="44" t="s">
        <v>15</v>
      </c>
      <c r="E56" s="44">
        <v>220</v>
      </c>
      <c r="F56" s="44" t="s">
        <v>137</v>
      </c>
      <c r="G56" s="24" t="s">
        <v>148</v>
      </c>
      <c r="H56" s="25">
        <v>42736</v>
      </c>
      <c r="I56" s="25">
        <v>50040</v>
      </c>
      <c r="J56" s="45" t="str">
        <f t="shared" si="0"/>
        <v>Charrua 220</v>
      </c>
      <c r="K56" s="41">
        <v>0</v>
      </c>
      <c r="L56" s="41">
        <v>49.77</v>
      </c>
      <c r="M56" s="46">
        <v>0</v>
      </c>
      <c r="N56" s="46">
        <v>18.562290047498514</v>
      </c>
      <c r="O56" s="42">
        <v>923.84517566400109</v>
      </c>
      <c r="P56" s="42">
        <v>49.77</v>
      </c>
    </row>
    <row r="57" spans="2:16" x14ac:dyDescent="0.25">
      <c r="B57" s="44" t="s">
        <v>134</v>
      </c>
      <c r="C57" s="44" t="s">
        <v>18</v>
      </c>
      <c r="D57" s="44" t="s">
        <v>16</v>
      </c>
      <c r="E57" s="44">
        <v>220</v>
      </c>
      <c r="F57" s="44" t="s">
        <v>137</v>
      </c>
      <c r="G57" s="24" t="s">
        <v>148</v>
      </c>
      <c r="H57" s="25">
        <v>42736</v>
      </c>
      <c r="I57" s="25">
        <v>50040</v>
      </c>
      <c r="J57" s="45" t="str">
        <f t="shared" si="0"/>
        <v>Temuco 220</v>
      </c>
      <c r="K57" s="41">
        <v>0</v>
      </c>
      <c r="L57" s="41">
        <v>51.183000000000007</v>
      </c>
      <c r="M57" s="46">
        <v>0</v>
      </c>
      <c r="N57" s="46">
        <v>153.21336919097968</v>
      </c>
      <c r="O57" s="42">
        <v>7841.9198753019136</v>
      </c>
      <c r="P57" s="42">
        <v>51.183000000000007</v>
      </c>
    </row>
    <row r="58" spans="2:16" x14ac:dyDescent="0.25">
      <c r="B58" s="44" t="s">
        <v>134</v>
      </c>
      <c r="C58" s="44" t="s">
        <v>18</v>
      </c>
      <c r="D58" s="44" t="s">
        <v>15</v>
      </c>
      <c r="E58" s="44">
        <v>220</v>
      </c>
      <c r="F58" s="44" t="s">
        <v>137</v>
      </c>
      <c r="G58" s="24" t="s">
        <v>149</v>
      </c>
      <c r="H58" s="25">
        <v>42736</v>
      </c>
      <c r="I58" s="25">
        <v>50040</v>
      </c>
      <c r="J58" s="45" t="str">
        <f t="shared" si="0"/>
        <v>Charrua 220</v>
      </c>
      <c r="K58" s="41">
        <v>0</v>
      </c>
      <c r="L58" s="41">
        <v>49.77</v>
      </c>
      <c r="M58" s="46">
        <v>0</v>
      </c>
      <c r="N58" s="46">
        <v>6.019515319832375</v>
      </c>
      <c r="O58" s="42">
        <v>299.59127746805734</v>
      </c>
      <c r="P58" s="42">
        <v>49.77</v>
      </c>
    </row>
    <row r="59" spans="2:16" x14ac:dyDescent="0.25">
      <c r="B59" s="44" t="s">
        <v>134</v>
      </c>
      <c r="C59" s="44" t="s">
        <v>18</v>
      </c>
      <c r="D59" s="44" t="s">
        <v>16</v>
      </c>
      <c r="E59" s="44">
        <v>220</v>
      </c>
      <c r="F59" s="44" t="s">
        <v>137</v>
      </c>
      <c r="G59" s="24" t="s">
        <v>149</v>
      </c>
      <c r="H59" s="25">
        <v>42736</v>
      </c>
      <c r="I59" s="25">
        <v>50040</v>
      </c>
      <c r="J59" s="45" t="str">
        <f t="shared" si="0"/>
        <v>Temuco 220</v>
      </c>
      <c r="K59" s="41">
        <v>0</v>
      </c>
      <c r="L59" s="41">
        <v>51.183000000000007</v>
      </c>
      <c r="M59" s="46">
        <v>0</v>
      </c>
      <c r="N59" s="46">
        <v>49.927971611671616</v>
      </c>
      <c r="O59" s="42">
        <v>2555.4633710001885</v>
      </c>
      <c r="P59" s="42">
        <v>51.183000000000007</v>
      </c>
    </row>
    <row r="60" spans="2:16" x14ac:dyDescent="0.25">
      <c r="B60" s="44" t="s">
        <v>134</v>
      </c>
      <c r="C60" s="44" t="s">
        <v>18</v>
      </c>
      <c r="D60" s="44" t="s">
        <v>15</v>
      </c>
      <c r="E60" s="44">
        <v>220</v>
      </c>
      <c r="F60" s="44" t="s">
        <v>137</v>
      </c>
      <c r="G60" s="24" t="s">
        <v>150</v>
      </c>
      <c r="H60" s="25">
        <v>42736</v>
      </c>
      <c r="I60" s="25">
        <v>50040</v>
      </c>
      <c r="J60" s="45" t="str">
        <f t="shared" si="0"/>
        <v>Charrua 220</v>
      </c>
      <c r="K60" s="41">
        <v>0</v>
      </c>
      <c r="L60" s="41">
        <v>49.769999999999996</v>
      </c>
      <c r="M60" s="46">
        <v>0</v>
      </c>
      <c r="N60" s="46">
        <v>13.178161022524257</v>
      </c>
      <c r="O60" s="42">
        <v>655.87707409103223</v>
      </c>
      <c r="P60" s="42">
        <v>49.769999999999996</v>
      </c>
    </row>
    <row r="61" spans="2:16" x14ac:dyDescent="0.25">
      <c r="B61" s="44" t="s">
        <v>134</v>
      </c>
      <c r="C61" s="44" t="s">
        <v>18</v>
      </c>
      <c r="D61" s="44" t="s">
        <v>16</v>
      </c>
      <c r="E61" s="44">
        <v>220</v>
      </c>
      <c r="F61" s="44" t="s">
        <v>137</v>
      </c>
      <c r="G61" s="24" t="s">
        <v>150</v>
      </c>
      <c r="H61" s="25">
        <v>42736</v>
      </c>
      <c r="I61" s="25">
        <v>50040</v>
      </c>
      <c r="J61" s="45" t="str">
        <f t="shared" si="0"/>
        <v>Temuco 220</v>
      </c>
      <c r="K61" s="41">
        <v>0</v>
      </c>
      <c r="L61" s="41">
        <v>51.183000000000007</v>
      </c>
      <c r="M61" s="46">
        <v>0</v>
      </c>
      <c r="N61" s="46">
        <v>107.46730249993142</v>
      </c>
      <c r="O61" s="42">
        <v>5500.4989438539906</v>
      </c>
      <c r="P61" s="42">
        <v>51.183000000000007</v>
      </c>
    </row>
    <row r="62" spans="2:16" x14ac:dyDescent="0.25">
      <c r="B62" s="44" t="s">
        <v>134</v>
      </c>
      <c r="C62" s="44" t="s">
        <v>22</v>
      </c>
      <c r="D62" s="44" t="s">
        <v>15</v>
      </c>
      <c r="E62" s="44">
        <v>220</v>
      </c>
      <c r="F62" s="44" t="s">
        <v>137</v>
      </c>
      <c r="G62" s="24" t="s">
        <v>148</v>
      </c>
      <c r="H62" s="25">
        <v>42736</v>
      </c>
      <c r="I62" s="25">
        <v>50040</v>
      </c>
      <c r="J62" s="45" t="str">
        <f t="shared" si="0"/>
        <v>Charrua 220</v>
      </c>
      <c r="K62" s="41">
        <v>0</v>
      </c>
      <c r="L62" s="41">
        <v>49.769893640505359</v>
      </c>
      <c r="M62" s="46">
        <v>0</v>
      </c>
      <c r="N62" s="46">
        <v>455.51372070296156</v>
      </c>
      <c r="O62" s="42">
        <v>22670.86943117726</v>
      </c>
      <c r="P62" s="42">
        <v>49.769893640505359</v>
      </c>
    </row>
    <row r="63" spans="2:16" x14ac:dyDescent="0.25">
      <c r="B63" s="44" t="s">
        <v>134</v>
      </c>
      <c r="C63" s="44" t="s">
        <v>22</v>
      </c>
      <c r="D63" s="44" t="s">
        <v>16</v>
      </c>
      <c r="E63" s="44">
        <v>220</v>
      </c>
      <c r="F63" s="44" t="s">
        <v>137</v>
      </c>
      <c r="G63" s="24" t="s">
        <v>148</v>
      </c>
      <c r="H63" s="25">
        <v>42736</v>
      </c>
      <c r="I63" s="25">
        <v>50040</v>
      </c>
      <c r="J63" s="45" t="str">
        <f t="shared" si="0"/>
        <v>Temuco 220</v>
      </c>
      <c r="K63" s="41">
        <v>0</v>
      </c>
      <c r="L63" s="41">
        <v>51.183020325931636</v>
      </c>
      <c r="M63" s="46">
        <v>0</v>
      </c>
      <c r="N63" s="46">
        <v>309.82827348107645</v>
      </c>
      <c r="O63" s="42">
        <v>15857.946819130242</v>
      </c>
      <c r="P63" s="42">
        <v>51.183020325931636</v>
      </c>
    </row>
    <row r="64" spans="2:16" x14ac:dyDescent="0.25">
      <c r="B64" s="44" t="s">
        <v>134</v>
      </c>
      <c r="C64" s="44" t="s">
        <v>22</v>
      </c>
      <c r="D64" s="44" t="s">
        <v>136</v>
      </c>
      <c r="E64" s="44">
        <v>220</v>
      </c>
      <c r="F64" s="44" t="s">
        <v>137</v>
      </c>
      <c r="G64" s="24" t="s">
        <v>148</v>
      </c>
      <c r="H64" s="25">
        <v>42736</v>
      </c>
      <c r="I64" s="25">
        <v>50040</v>
      </c>
      <c r="J64" s="45" t="str">
        <f t="shared" si="0"/>
        <v>Hualpen 220</v>
      </c>
      <c r="K64" s="41">
        <v>0</v>
      </c>
      <c r="L64" s="41">
        <v>49.427317474341422</v>
      </c>
      <c r="M64" s="46">
        <v>0</v>
      </c>
      <c r="N64" s="46">
        <v>6.0356307866361094</v>
      </c>
      <c r="O64" s="42">
        <v>298.32503904897203</v>
      </c>
      <c r="P64" s="42">
        <v>49.427317474341422</v>
      </c>
    </row>
    <row r="65" spans="2:16" x14ac:dyDescent="0.25">
      <c r="B65" s="44" t="s">
        <v>134</v>
      </c>
      <c r="C65" s="44" t="s">
        <v>22</v>
      </c>
      <c r="D65" s="44" t="s">
        <v>131</v>
      </c>
      <c r="E65" s="44">
        <v>220</v>
      </c>
      <c r="F65" s="44" t="s">
        <v>137</v>
      </c>
      <c r="G65" s="24" t="s">
        <v>148</v>
      </c>
      <c r="H65" s="25">
        <v>42736</v>
      </c>
      <c r="I65" s="25">
        <v>50040</v>
      </c>
      <c r="J65" s="45" t="str">
        <f t="shared" si="0"/>
        <v>Lagunillas 220</v>
      </c>
      <c r="K65" s="41">
        <v>0</v>
      </c>
      <c r="L65" s="41">
        <v>49.213207370488945</v>
      </c>
      <c r="M65" s="46">
        <v>0</v>
      </c>
      <c r="N65" s="46">
        <v>166.97007047794509</v>
      </c>
      <c r="O65" s="42">
        <v>8217.1327030962657</v>
      </c>
      <c r="P65" s="42">
        <v>49.213207370488945</v>
      </c>
    </row>
    <row r="66" spans="2:16" x14ac:dyDescent="0.25">
      <c r="B66" s="44" t="s">
        <v>134</v>
      </c>
      <c r="C66" s="44" t="s">
        <v>22</v>
      </c>
      <c r="D66" s="44" t="s">
        <v>15</v>
      </c>
      <c r="E66" s="44">
        <v>220</v>
      </c>
      <c r="F66" s="44" t="s">
        <v>137</v>
      </c>
      <c r="G66" s="24" t="s">
        <v>149</v>
      </c>
      <c r="H66" s="25">
        <v>42736</v>
      </c>
      <c r="I66" s="25">
        <v>50040</v>
      </c>
      <c r="J66" s="45" t="str">
        <f t="shared" si="0"/>
        <v>Charrua 220</v>
      </c>
      <c r="K66" s="41">
        <v>0</v>
      </c>
      <c r="L66" s="41">
        <v>49.769893640505359</v>
      </c>
      <c r="M66" s="46">
        <v>0</v>
      </c>
      <c r="N66" s="46">
        <v>622.45454390022132</v>
      </c>
      <c r="O66" s="42">
        <v>30979.49644596329</v>
      </c>
      <c r="P66" s="42">
        <v>49.769893640505359</v>
      </c>
    </row>
    <row r="67" spans="2:16" x14ac:dyDescent="0.25">
      <c r="B67" s="44" t="s">
        <v>134</v>
      </c>
      <c r="C67" s="44" t="s">
        <v>22</v>
      </c>
      <c r="D67" s="44" t="s">
        <v>16</v>
      </c>
      <c r="E67" s="44">
        <v>220</v>
      </c>
      <c r="F67" s="44" t="s">
        <v>137</v>
      </c>
      <c r="G67" s="24" t="s">
        <v>149</v>
      </c>
      <c r="H67" s="25">
        <v>42736</v>
      </c>
      <c r="I67" s="25">
        <v>50040</v>
      </c>
      <c r="J67" s="45" t="str">
        <f t="shared" si="0"/>
        <v>Temuco 220</v>
      </c>
      <c r="K67" s="41">
        <v>0</v>
      </c>
      <c r="L67" s="41">
        <v>51.183020325931636</v>
      </c>
      <c r="M67" s="46">
        <v>0</v>
      </c>
      <c r="N67" s="46">
        <v>424.88652755062088</v>
      </c>
      <c r="O67" s="42">
        <v>21746.975775837942</v>
      </c>
      <c r="P67" s="42">
        <v>51.183020325931636</v>
      </c>
    </row>
    <row r="68" spans="2:16" x14ac:dyDescent="0.25">
      <c r="B68" s="44" t="s">
        <v>134</v>
      </c>
      <c r="C68" s="44" t="s">
        <v>22</v>
      </c>
      <c r="D68" s="44" t="s">
        <v>136</v>
      </c>
      <c r="E68" s="44">
        <v>220</v>
      </c>
      <c r="F68" s="44" t="s">
        <v>137</v>
      </c>
      <c r="G68" s="24" t="s">
        <v>149</v>
      </c>
      <c r="H68" s="25">
        <v>42736</v>
      </c>
      <c r="I68" s="25">
        <v>50040</v>
      </c>
      <c r="J68" s="45" t="str">
        <f t="shared" si="0"/>
        <v>Hualpen 220</v>
      </c>
      <c r="K68" s="41">
        <v>0</v>
      </c>
      <c r="L68" s="41">
        <v>49.427317474341422</v>
      </c>
      <c r="M68" s="46">
        <v>0</v>
      </c>
      <c r="N68" s="46">
        <v>7.5023326014334897</v>
      </c>
      <c r="O68" s="42">
        <v>370.82017528915486</v>
      </c>
      <c r="P68" s="42">
        <v>49.427317474341422</v>
      </c>
    </row>
    <row r="69" spans="2:16" x14ac:dyDescent="0.25">
      <c r="B69" s="44" t="s">
        <v>134</v>
      </c>
      <c r="C69" s="44" t="s">
        <v>22</v>
      </c>
      <c r="D69" s="44" t="s">
        <v>131</v>
      </c>
      <c r="E69" s="44">
        <v>220</v>
      </c>
      <c r="F69" s="44" t="s">
        <v>137</v>
      </c>
      <c r="G69" s="24" t="s">
        <v>149</v>
      </c>
      <c r="H69" s="25">
        <v>42736</v>
      </c>
      <c r="I69" s="25">
        <v>50040</v>
      </c>
      <c r="J69" s="45" t="str">
        <f t="shared" si="0"/>
        <v>Lagunillas 220</v>
      </c>
      <c r="K69" s="41">
        <v>0</v>
      </c>
      <c r="L69" s="41">
        <v>49.213207370488938</v>
      </c>
      <c r="M69" s="46">
        <v>0</v>
      </c>
      <c r="N69" s="46">
        <v>212.6342164355805</v>
      </c>
      <c r="O69" s="42">
        <v>10464.411787505651</v>
      </c>
      <c r="P69" s="42">
        <v>49.213207370488938</v>
      </c>
    </row>
    <row r="70" spans="2:16" x14ac:dyDescent="0.25">
      <c r="B70" s="44" t="s">
        <v>134</v>
      </c>
      <c r="C70" s="44" t="s">
        <v>22</v>
      </c>
      <c r="D70" s="44" t="s">
        <v>15</v>
      </c>
      <c r="E70" s="44">
        <v>220</v>
      </c>
      <c r="F70" s="44" t="s">
        <v>137</v>
      </c>
      <c r="G70" s="24" t="s">
        <v>150</v>
      </c>
      <c r="H70" s="25">
        <v>42736</v>
      </c>
      <c r="I70" s="25">
        <v>50040</v>
      </c>
      <c r="J70" s="45" t="str">
        <f t="shared" si="0"/>
        <v>Charrua 220</v>
      </c>
      <c r="K70" s="41">
        <v>5075.7405571666395</v>
      </c>
      <c r="L70" s="41">
        <v>49.769893640505352</v>
      </c>
      <c r="M70" s="46">
        <v>2.280003833949805</v>
      </c>
      <c r="N70" s="46">
        <v>346.44484813920269</v>
      </c>
      <c r="O70" s="42">
        <v>28815.231174663604</v>
      </c>
      <c r="P70" s="42">
        <v>83.174079018446108</v>
      </c>
    </row>
    <row r="71" spans="2:16" x14ac:dyDescent="0.25">
      <c r="B71" s="44" t="s">
        <v>134</v>
      </c>
      <c r="C71" s="44" t="s">
        <v>22</v>
      </c>
      <c r="D71" s="44" t="s">
        <v>16</v>
      </c>
      <c r="E71" s="44">
        <v>220</v>
      </c>
      <c r="F71" s="44" t="s">
        <v>137</v>
      </c>
      <c r="G71" s="24" t="s">
        <v>150</v>
      </c>
      <c r="H71" s="25">
        <v>42736</v>
      </c>
      <c r="I71" s="25">
        <v>50040</v>
      </c>
      <c r="J71" s="45" t="str">
        <f t="shared" si="0"/>
        <v>Temuco 220</v>
      </c>
      <c r="K71" s="41">
        <v>5185.1752835603183</v>
      </c>
      <c r="L71" s="41">
        <v>51.183020325931629</v>
      </c>
      <c r="M71" s="46">
        <v>1.7726791563142619</v>
      </c>
      <c r="N71" s="46">
        <v>230.02150884445007</v>
      </c>
      <c r="O71" s="42">
        <v>20964.84770959022</v>
      </c>
      <c r="P71" s="42">
        <v>91.142988387957686</v>
      </c>
    </row>
    <row r="72" spans="2:16" x14ac:dyDescent="0.25">
      <c r="B72" s="44" t="s">
        <v>134</v>
      </c>
      <c r="C72" s="44" t="s">
        <v>22</v>
      </c>
      <c r="D72" s="44" t="s">
        <v>136</v>
      </c>
      <c r="E72" s="44">
        <v>220</v>
      </c>
      <c r="F72" s="44" t="s">
        <v>137</v>
      </c>
      <c r="G72" s="24" t="s">
        <v>150</v>
      </c>
      <c r="H72" s="25">
        <v>42736</v>
      </c>
      <c r="I72" s="25">
        <v>50040</v>
      </c>
      <c r="J72" s="45" t="str">
        <f t="shared" si="0"/>
        <v>Hualpen 220</v>
      </c>
      <c r="K72" s="41">
        <v>5035.1256071648604</v>
      </c>
      <c r="L72" s="41">
        <v>49.427317474341422</v>
      </c>
      <c r="M72" s="46">
        <v>3.4388675905576226E-2</v>
      </c>
      <c r="N72" s="46">
        <v>4.1039358417660869</v>
      </c>
      <c r="O72" s="42">
        <v>375.99784239396109</v>
      </c>
      <c r="P72" s="42">
        <v>91.618840277033726</v>
      </c>
    </row>
    <row r="73" spans="2:16" x14ac:dyDescent="0.25">
      <c r="B73" s="44" t="s">
        <v>134</v>
      </c>
      <c r="C73" s="44" t="s">
        <v>22</v>
      </c>
      <c r="D73" s="44" t="s">
        <v>131</v>
      </c>
      <c r="E73" s="44">
        <v>220</v>
      </c>
      <c r="F73" s="44" t="s">
        <v>137</v>
      </c>
      <c r="G73" s="24" t="s">
        <v>150</v>
      </c>
      <c r="H73" s="25">
        <v>42736</v>
      </c>
      <c r="I73" s="25">
        <v>50040</v>
      </c>
      <c r="J73" s="45" t="str">
        <f t="shared" ref="J73:J124" si="1">+D73</f>
        <v>Lagunillas 220</v>
      </c>
      <c r="K73" s="41">
        <v>5049.7921168877247</v>
      </c>
      <c r="L73" s="41">
        <v>49.213207370488945</v>
      </c>
      <c r="M73" s="46">
        <v>1.1454108550566895</v>
      </c>
      <c r="N73" s="46">
        <v>128.76867924425531</v>
      </c>
      <c r="O73" s="42">
        <v>12121.206420934412</v>
      </c>
      <c r="P73" s="42">
        <v>94.131635830031769</v>
      </c>
    </row>
    <row r="74" spans="2:16" x14ac:dyDescent="0.25">
      <c r="B74" s="44" t="s">
        <v>134</v>
      </c>
      <c r="C74" s="44" t="s">
        <v>19</v>
      </c>
      <c r="D74" s="44" t="s">
        <v>15</v>
      </c>
      <c r="E74" s="44">
        <v>220</v>
      </c>
      <c r="F74" s="44" t="s">
        <v>137</v>
      </c>
      <c r="G74" s="24" t="s">
        <v>148</v>
      </c>
      <c r="H74" s="25">
        <v>42736</v>
      </c>
      <c r="I74" s="25">
        <v>50040</v>
      </c>
      <c r="J74" s="45" t="str">
        <f t="shared" si="1"/>
        <v>Charrua 220</v>
      </c>
      <c r="K74" s="41">
        <v>0</v>
      </c>
      <c r="L74" s="41">
        <v>49.77</v>
      </c>
      <c r="M74" s="46">
        <v>0</v>
      </c>
      <c r="N74" s="46">
        <v>300.67556946000002</v>
      </c>
      <c r="O74" s="42">
        <v>14964.623092024201</v>
      </c>
      <c r="P74" s="42">
        <v>49.77</v>
      </c>
    </row>
    <row r="75" spans="2:16" x14ac:dyDescent="0.25">
      <c r="B75" s="44" t="s">
        <v>134</v>
      </c>
      <c r="C75" s="44" t="s">
        <v>19</v>
      </c>
      <c r="D75" s="44" t="s">
        <v>136</v>
      </c>
      <c r="E75" s="44">
        <v>220</v>
      </c>
      <c r="F75" s="44" t="s">
        <v>137</v>
      </c>
      <c r="G75" s="24" t="s">
        <v>148</v>
      </c>
      <c r="H75" s="25">
        <v>42736</v>
      </c>
      <c r="I75" s="25">
        <v>50040</v>
      </c>
      <c r="J75" s="45" t="str">
        <f t="shared" si="1"/>
        <v>Hualpen 220</v>
      </c>
      <c r="K75" s="41">
        <v>0</v>
      </c>
      <c r="L75" s="41">
        <v>49.427999999999997</v>
      </c>
      <c r="M75" s="46">
        <v>0</v>
      </c>
      <c r="N75" s="46">
        <v>3.0271590599999998</v>
      </c>
      <c r="O75" s="42">
        <v>149.62641801767998</v>
      </c>
      <c r="P75" s="42">
        <v>49.427999999999997</v>
      </c>
    </row>
    <row r="76" spans="2:16" x14ac:dyDescent="0.25">
      <c r="B76" s="44" t="s">
        <v>134</v>
      </c>
      <c r="C76" s="44" t="s">
        <v>19</v>
      </c>
      <c r="D76" s="44" t="s">
        <v>15</v>
      </c>
      <c r="E76" s="44">
        <v>220</v>
      </c>
      <c r="F76" s="44" t="s">
        <v>137</v>
      </c>
      <c r="G76" s="24" t="s">
        <v>149</v>
      </c>
      <c r="H76" s="25">
        <v>42736</v>
      </c>
      <c r="I76" s="25">
        <v>50040</v>
      </c>
      <c r="J76" s="45" t="str">
        <f t="shared" si="1"/>
        <v>Charrua 220</v>
      </c>
      <c r="K76" s="41">
        <v>0</v>
      </c>
      <c r="L76" s="41">
        <v>49.77</v>
      </c>
      <c r="M76" s="46">
        <v>0</v>
      </c>
      <c r="N76" s="46">
        <v>401.13298343000002</v>
      </c>
      <c r="O76" s="42">
        <v>19964.388585311102</v>
      </c>
      <c r="P76" s="42">
        <v>49.77</v>
      </c>
    </row>
    <row r="77" spans="2:16" x14ac:dyDescent="0.25">
      <c r="B77" s="44" t="s">
        <v>134</v>
      </c>
      <c r="C77" s="44" t="s">
        <v>19</v>
      </c>
      <c r="D77" s="44" t="s">
        <v>136</v>
      </c>
      <c r="E77" s="44">
        <v>220</v>
      </c>
      <c r="F77" s="44" t="s">
        <v>137</v>
      </c>
      <c r="G77" s="24" t="s">
        <v>149</v>
      </c>
      <c r="H77" s="25">
        <v>42736</v>
      </c>
      <c r="I77" s="25">
        <v>50040</v>
      </c>
      <c r="J77" s="45" t="str">
        <f t="shared" si="1"/>
        <v>Hualpen 220</v>
      </c>
      <c r="K77" s="41">
        <v>0</v>
      </c>
      <c r="L77" s="41">
        <v>49.427999999999997</v>
      </c>
      <c r="M77" s="46">
        <v>0</v>
      </c>
      <c r="N77" s="46">
        <v>4.2017346100000008</v>
      </c>
      <c r="O77" s="42">
        <v>207.68333830308003</v>
      </c>
      <c r="P77" s="42">
        <v>49.427999999999997</v>
      </c>
    </row>
    <row r="78" spans="2:16" x14ac:dyDescent="0.25">
      <c r="B78" s="44" t="s">
        <v>134</v>
      </c>
      <c r="C78" s="44" t="s">
        <v>19</v>
      </c>
      <c r="D78" s="44" t="s">
        <v>15</v>
      </c>
      <c r="E78" s="44">
        <v>220</v>
      </c>
      <c r="F78" s="44" t="s">
        <v>137</v>
      </c>
      <c r="G78" s="24" t="s">
        <v>150</v>
      </c>
      <c r="H78" s="25">
        <v>42736</v>
      </c>
      <c r="I78" s="25">
        <v>50040</v>
      </c>
      <c r="J78" s="45" t="str">
        <f t="shared" si="1"/>
        <v>Charrua 220</v>
      </c>
      <c r="K78" s="41">
        <v>5075.7348000000002</v>
      </c>
      <c r="L78" s="41">
        <v>49.77</v>
      </c>
      <c r="M78" s="46">
        <v>0</v>
      </c>
      <c r="N78" s="46">
        <v>221.27906677000001</v>
      </c>
      <c r="O78" s="42">
        <v>11013.059153142902</v>
      </c>
      <c r="P78" s="42">
        <v>49.77</v>
      </c>
    </row>
    <row r="79" spans="2:16" x14ac:dyDescent="0.25">
      <c r="B79" s="44" t="s">
        <v>134</v>
      </c>
      <c r="C79" s="44" t="s">
        <v>19</v>
      </c>
      <c r="D79" s="44" t="s">
        <v>136</v>
      </c>
      <c r="E79" s="44">
        <v>220</v>
      </c>
      <c r="F79" s="44" t="s">
        <v>137</v>
      </c>
      <c r="G79" s="24" t="s">
        <v>150</v>
      </c>
      <c r="H79" s="25">
        <v>42736</v>
      </c>
      <c r="I79" s="25">
        <v>50040</v>
      </c>
      <c r="J79" s="45" t="str">
        <f t="shared" si="1"/>
        <v>Hualpen 220</v>
      </c>
      <c r="K79" s="41">
        <v>5035.1028999999999</v>
      </c>
      <c r="L79" s="41">
        <v>49.427999999999997</v>
      </c>
      <c r="M79" s="46">
        <v>0</v>
      </c>
      <c r="N79" s="46">
        <v>2.1164742799999998</v>
      </c>
      <c r="O79" s="42">
        <v>104.61309071183999</v>
      </c>
      <c r="P79" s="42">
        <v>49.427999999999997</v>
      </c>
    </row>
    <row r="80" spans="2:16" x14ac:dyDescent="0.25">
      <c r="B80" s="44" t="s">
        <v>134</v>
      </c>
      <c r="C80" s="44" t="s">
        <v>146</v>
      </c>
      <c r="D80" s="44" t="s">
        <v>14</v>
      </c>
      <c r="E80" s="44">
        <v>220</v>
      </c>
      <c r="F80" s="44" t="s">
        <v>137</v>
      </c>
      <c r="G80" s="24" t="s">
        <v>148</v>
      </c>
      <c r="H80" s="25">
        <v>42736</v>
      </c>
      <c r="I80" s="25">
        <v>50040</v>
      </c>
      <c r="J80" s="45" t="str">
        <f t="shared" si="1"/>
        <v>Ancoa 220</v>
      </c>
      <c r="K80" s="41">
        <v>0</v>
      </c>
      <c r="L80" s="41">
        <v>51.96200000000001</v>
      </c>
      <c r="M80" s="46">
        <v>0</v>
      </c>
      <c r="N80" s="46">
        <v>112.21800260836537</v>
      </c>
      <c r="O80" s="42">
        <v>5831.0718515358822</v>
      </c>
      <c r="P80" s="42">
        <v>51.96200000000001</v>
      </c>
    </row>
    <row r="81" spans="2:16" x14ac:dyDescent="0.25">
      <c r="B81" s="44" t="s">
        <v>134</v>
      </c>
      <c r="C81" s="44" t="s">
        <v>146</v>
      </c>
      <c r="D81" s="44" t="s">
        <v>15</v>
      </c>
      <c r="E81" s="44">
        <v>220</v>
      </c>
      <c r="F81" s="44" t="s">
        <v>137</v>
      </c>
      <c r="G81" s="24" t="s">
        <v>148</v>
      </c>
      <c r="H81" s="25">
        <v>42736</v>
      </c>
      <c r="I81" s="25">
        <v>50040</v>
      </c>
      <c r="J81" s="45" t="str">
        <f t="shared" si="1"/>
        <v>Charrua 220</v>
      </c>
      <c r="K81" s="41">
        <v>0</v>
      </c>
      <c r="L81" s="41">
        <v>49.005000000000003</v>
      </c>
      <c r="M81" s="46">
        <v>0</v>
      </c>
      <c r="N81" s="46">
        <v>92.868779051483685</v>
      </c>
      <c r="O81" s="42">
        <v>4551.0345174179583</v>
      </c>
      <c r="P81" s="42">
        <v>49.005000000000003</v>
      </c>
    </row>
    <row r="82" spans="2:16" x14ac:dyDescent="0.25">
      <c r="B82" s="44" t="s">
        <v>134</v>
      </c>
      <c r="C82" s="44" t="s">
        <v>146</v>
      </c>
      <c r="D82" s="44" t="s">
        <v>84</v>
      </c>
      <c r="E82" s="44">
        <v>220</v>
      </c>
      <c r="F82" s="44" t="s">
        <v>137</v>
      </c>
      <c r="G82" s="24" t="s">
        <v>148</v>
      </c>
      <c r="H82" s="25">
        <v>42736</v>
      </c>
      <c r="I82" s="25">
        <v>50040</v>
      </c>
      <c r="J82" s="45" t="str">
        <f t="shared" si="1"/>
        <v>Itahue 220</v>
      </c>
      <c r="K82" s="41">
        <v>0</v>
      </c>
      <c r="L82" s="41">
        <v>52.567999999999991</v>
      </c>
      <c r="M82" s="46">
        <v>0</v>
      </c>
      <c r="N82" s="46">
        <v>38.828361842623615</v>
      </c>
      <c r="O82" s="42">
        <v>2041.1293253430379</v>
      </c>
      <c r="P82" s="42">
        <v>52.567999999999991</v>
      </c>
    </row>
    <row r="83" spans="2:16" x14ac:dyDescent="0.25">
      <c r="B83" s="44" t="s">
        <v>134</v>
      </c>
      <c r="C83" s="44" t="s">
        <v>146</v>
      </c>
      <c r="D83" s="44" t="s">
        <v>14</v>
      </c>
      <c r="E83" s="44">
        <v>220</v>
      </c>
      <c r="F83" s="44" t="s">
        <v>137</v>
      </c>
      <c r="G83" s="24" t="s">
        <v>149</v>
      </c>
      <c r="H83" s="25">
        <v>42736</v>
      </c>
      <c r="I83" s="25">
        <v>50040</v>
      </c>
      <c r="J83" s="45" t="str">
        <f t="shared" si="1"/>
        <v>Ancoa 220</v>
      </c>
      <c r="K83" s="41">
        <v>0</v>
      </c>
      <c r="L83" s="41">
        <v>51.962000000000003</v>
      </c>
      <c r="M83" s="46">
        <v>0</v>
      </c>
      <c r="N83" s="46">
        <v>154.73833113893866</v>
      </c>
      <c r="O83" s="42">
        <v>8040.5131626415314</v>
      </c>
      <c r="P83" s="42">
        <v>51.962000000000003</v>
      </c>
    </row>
    <row r="84" spans="2:16" x14ac:dyDescent="0.25">
      <c r="B84" s="44" t="s">
        <v>134</v>
      </c>
      <c r="C84" s="44" t="s">
        <v>146</v>
      </c>
      <c r="D84" s="44" t="s">
        <v>15</v>
      </c>
      <c r="E84" s="44">
        <v>220</v>
      </c>
      <c r="F84" s="44" t="s">
        <v>137</v>
      </c>
      <c r="G84" s="24" t="s">
        <v>149</v>
      </c>
      <c r="H84" s="25">
        <v>42736</v>
      </c>
      <c r="I84" s="25">
        <v>50040</v>
      </c>
      <c r="J84" s="45" t="str">
        <f t="shared" si="1"/>
        <v>Charrua 220</v>
      </c>
      <c r="K84" s="41">
        <v>0</v>
      </c>
      <c r="L84" s="41">
        <v>49.005000000000003</v>
      </c>
      <c r="M84" s="46">
        <v>0</v>
      </c>
      <c r="N84" s="46">
        <v>127.71966739513887</v>
      </c>
      <c r="O84" s="42">
        <v>6258.9023006987809</v>
      </c>
      <c r="P84" s="42">
        <v>49.005000000000003</v>
      </c>
    </row>
    <row r="85" spans="2:16" x14ac:dyDescent="0.25">
      <c r="B85" s="44" t="s">
        <v>134</v>
      </c>
      <c r="C85" s="44" t="s">
        <v>146</v>
      </c>
      <c r="D85" s="44" t="s">
        <v>84</v>
      </c>
      <c r="E85" s="44">
        <v>220</v>
      </c>
      <c r="F85" s="44" t="s">
        <v>137</v>
      </c>
      <c r="G85" s="24" t="s">
        <v>149</v>
      </c>
      <c r="H85" s="25">
        <v>42736</v>
      </c>
      <c r="I85" s="25">
        <v>50040</v>
      </c>
      <c r="J85" s="45" t="str">
        <f t="shared" si="1"/>
        <v>Itahue 220</v>
      </c>
      <c r="K85" s="41">
        <v>0</v>
      </c>
      <c r="L85" s="41">
        <v>52.568000000000005</v>
      </c>
      <c r="M85" s="46">
        <v>0</v>
      </c>
      <c r="N85" s="46">
        <v>53.708070674110743</v>
      </c>
      <c r="O85" s="42">
        <v>2823.3258591966537</v>
      </c>
      <c r="P85" s="42">
        <v>52.568000000000005</v>
      </c>
    </row>
    <row r="86" spans="2:16" x14ac:dyDescent="0.25">
      <c r="B86" s="44" t="s">
        <v>134</v>
      </c>
      <c r="C86" s="44" t="s">
        <v>146</v>
      </c>
      <c r="D86" s="44" t="s">
        <v>14</v>
      </c>
      <c r="E86" s="44">
        <v>220</v>
      </c>
      <c r="F86" s="44" t="s">
        <v>137</v>
      </c>
      <c r="G86" s="24" t="s">
        <v>150</v>
      </c>
      <c r="H86" s="25">
        <v>42736</v>
      </c>
      <c r="I86" s="25">
        <v>50040</v>
      </c>
      <c r="J86" s="45" t="str">
        <f t="shared" si="1"/>
        <v>Ancoa 220</v>
      </c>
      <c r="K86" s="41">
        <v>5458.7</v>
      </c>
      <c r="L86" s="41">
        <v>51.961999999999996</v>
      </c>
      <c r="M86" s="46">
        <v>5.98242810515884E-2</v>
      </c>
      <c r="N86" s="46">
        <v>77.894515807292052</v>
      </c>
      <c r="O86" s="42">
        <v>4374.1176333548146</v>
      </c>
      <c r="P86" s="42">
        <v>56.154372204793063</v>
      </c>
    </row>
    <row r="87" spans="2:16" x14ac:dyDescent="0.25">
      <c r="B87" s="44" t="s">
        <v>134</v>
      </c>
      <c r="C87" s="44" t="s">
        <v>146</v>
      </c>
      <c r="D87" s="44" t="s">
        <v>15</v>
      </c>
      <c r="E87" s="44">
        <v>220</v>
      </c>
      <c r="F87" s="44" t="s">
        <v>137</v>
      </c>
      <c r="G87" s="24" t="s">
        <v>150</v>
      </c>
      <c r="H87" s="25">
        <v>42736</v>
      </c>
      <c r="I87" s="25">
        <v>50040</v>
      </c>
      <c r="J87" s="45" t="str">
        <f t="shared" si="1"/>
        <v>Charrua 220</v>
      </c>
      <c r="K87" s="41">
        <v>5031.49</v>
      </c>
      <c r="L87" s="41">
        <v>49.005000000000003</v>
      </c>
      <c r="M87" s="46">
        <v>5.0666962509335674E-2</v>
      </c>
      <c r="N87" s="46">
        <v>65.971181645920225</v>
      </c>
      <c r="O87" s="42">
        <v>3487.848071754418</v>
      </c>
      <c r="P87" s="42">
        <v>52.869267833860498</v>
      </c>
    </row>
    <row r="88" spans="2:16" x14ac:dyDescent="0.25">
      <c r="B88" s="44" t="s">
        <v>134</v>
      </c>
      <c r="C88" s="44" t="s">
        <v>146</v>
      </c>
      <c r="D88" s="44" t="s">
        <v>84</v>
      </c>
      <c r="E88" s="44">
        <v>220</v>
      </c>
      <c r="F88" s="44" t="s">
        <v>137</v>
      </c>
      <c r="G88" s="24" t="s">
        <v>150</v>
      </c>
      <c r="H88" s="25">
        <v>42736</v>
      </c>
      <c r="I88" s="25">
        <v>50040</v>
      </c>
      <c r="J88" s="45" t="str">
        <f t="shared" si="1"/>
        <v>Itahue 220</v>
      </c>
      <c r="K88" s="41">
        <v>5512.38</v>
      </c>
      <c r="L88" s="41">
        <v>52.567999999999998</v>
      </c>
      <c r="M88" s="46">
        <v>2.0132129137813322E-2</v>
      </c>
      <c r="N88" s="46">
        <v>26.213143288885501</v>
      </c>
      <c r="O88" s="42">
        <v>1488.9484624268325</v>
      </c>
      <c r="P88" s="42">
        <v>56.801599335786406</v>
      </c>
    </row>
    <row r="89" spans="2:16" x14ac:dyDescent="0.25">
      <c r="B89" s="44" t="s">
        <v>134</v>
      </c>
      <c r="C89" s="44" t="s">
        <v>147</v>
      </c>
      <c r="D89" s="44" t="s">
        <v>14</v>
      </c>
      <c r="E89" s="44">
        <v>220</v>
      </c>
      <c r="F89" s="44" t="s">
        <v>137</v>
      </c>
      <c r="G89" s="24" t="s">
        <v>148</v>
      </c>
      <c r="H89" s="25">
        <v>42736</v>
      </c>
      <c r="I89" s="25">
        <v>50040</v>
      </c>
      <c r="J89" s="45" t="str">
        <f t="shared" si="1"/>
        <v>Ancoa 220</v>
      </c>
      <c r="K89" s="41">
        <v>0</v>
      </c>
      <c r="L89" s="41">
        <v>51.962000000000003</v>
      </c>
      <c r="M89" s="46">
        <v>0</v>
      </c>
      <c r="N89" s="46">
        <v>9.7158421677135269</v>
      </c>
      <c r="O89" s="42">
        <v>504.85459071873032</v>
      </c>
      <c r="P89" s="42">
        <v>51.962000000000003</v>
      </c>
    </row>
    <row r="90" spans="2:16" x14ac:dyDescent="0.25">
      <c r="B90" s="44" t="s">
        <v>134</v>
      </c>
      <c r="C90" s="44" t="s">
        <v>147</v>
      </c>
      <c r="D90" s="44" t="s">
        <v>15</v>
      </c>
      <c r="E90" s="44">
        <v>220</v>
      </c>
      <c r="F90" s="44" t="s">
        <v>137</v>
      </c>
      <c r="G90" s="24" t="s">
        <v>148</v>
      </c>
      <c r="H90" s="25">
        <v>42736</v>
      </c>
      <c r="I90" s="25">
        <v>50040</v>
      </c>
      <c r="J90" s="45" t="str">
        <f t="shared" si="1"/>
        <v>Charrua 220</v>
      </c>
      <c r="K90" s="41">
        <v>0</v>
      </c>
      <c r="L90" s="41">
        <v>49.005000000000003</v>
      </c>
      <c r="M90" s="46">
        <v>0</v>
      </c>
      <c r="N90" s="46">
        <v>21.764821839622723</v>
      </c>
      <c r="O90" s="42">
        <v>1066.5850942507116</v>
      </c>
      <c r="P90" s="42">
        <v>49.005000000000003</v>
      </c>
    </row>
    <row r="91" spans="2:16" x14ac:dyDescent="0.25">
      <c r="B91" s="44" t="s">
        <v>134</v>
      </c>
      <c r="C91" s="44" t="s">
        <v>147</v>
      </c>
      <c r="D91" s="44" t="s">
        <v>84</v>
      </c>
      <c r="E91" s="44">
        <v>220</v>
      </c>
      <c r="F91" s="44" t="s">
        <v>137</v>
      </c>
      <c r="G91" s="24" t="s">
        <v>148</v>
      </c>
      <c r="H91" s="25">
        <v>42736</v>
      </c>
      <c r="I91" s="25">
        <v>50040</v>
      </c>
      <c r="J91" s="45" t="str">
        <f t="shared" si="1"/>
        <v>Itahue 220</v>
      </c>
      <c r="K91" s="41">
        <v>0</v>
      </c>
      <c r="L91" s="41">
        <v>52.568000000000005</v>
      </c>
      <c r="M91" s="46">
        <v>0</v>
      </c>
      <c r="N91" s="46">
        <v>6.8101235094918326</v>
      </c>
      <c r="O91" s="42">
        <v>357.99457264696667</v>
      </c>
      <c r="P91" s="42">
        <v>52.568000000000005</v>
      </c>
    </row>
    <row r="92" spans="2:16" x14ac:dyDescent="0.25">
      <c r="B92" s="44" t="s">
        <v>134</v>
      </c>
      <c r="C92" s="44" t="s">
        <v>147</v>
      </c>
      <c r="D92" s="44" t="s">
        <v>14</v>
      </c>
      <c r="E92" s="44">
        <v>220</v>
      </c>
      <c r="F92" s="44" t="s">
        <v>137</v>
      </c>
      <c r="G92" s="24" t="s">
        <v>149</v>
      </c>
      <c r="H92" s="25">
        <v>42736</v>
      </c>
      <c r="I92" s="25">
        <v>50040</v>
      </c>
      <c r="J92" s="45" t="str">
        <f t="shared" si="1"/>
        <v>Ancoa 220</v>
      </c>
      <c r="K92" s="41">
        <v>0</v>
      </c>
      <c r="L92" s="41">
        <v>51.961999999999996</v>
      </c>
      <c r="M92" s="46">
        <v>0</v>
      </c>
      <c r="N92" s="46">
        <v>14.892376042322212</v>
      </c>
      <c r="O92" s="42">
        <v>773.83764391114676</v>
      </c>
      <c r="P92" s="42">
        <v>51.961999999999996</v>
      </c>
    </row>
    <row r="93" spans="2:16" x14ac:dyDescent="0.25">
      <c r="B93" s="44" t="s">
        <v>134</v>
      </c>
      <c r="C93" s="44" t="s">
        <v>147</v>
      </c>
      <c r="D93" s="44" t="s">
        <v>15</v>
      </c>
      <c r="E93" s="44">
        <v>220</v>
      </c>
      <c r="F93" s="44" t="s">
        <v>137</v>
      </c>
      <c r="G93" s="24" t="s">
        <v>149</v>
      </c>
      <c r="H93" s="25">
        <v>42736</v>
      </c>
      <c r="I93" s="25">
        <v>50040</v>
      </c>
      <c r="J93" s="45" t="str">
        <f t="shared" si="1"/>
        <v>Charrua 220</v>
      </c>
      <c r="K93" s="41">
        <v>0</v>
      </c>
      <c r="L93" s="41">
        <v>49.00500000000001</v>
      </c>
      <c r="M93" s="46">
        <v>0</v>
      </c>
      <c r="N93" s="46">
        <v>33.154948520111382</v>
      </c>
      <c r="O93" s="42">
        <v>1624.7582522280586</v>
      </c>
      <c r="P93" s="42">
        <v>49.00500000000001</v>
      </c>
    </row>
    <row r="94" spans="2:16" x14ac:dyDescent="0.25">
      <c r="B94" s="44" t="s">
        <v>134</v>
      </c>
      <c r="C94" s="44" t="s">
        <v>147</v>
      </c>
      <c r="D94" s="44" t="s">
        <v>84</v>
      </c>
      <c r="E94" s="44">
        <v>220</v>
      </c>
      <c r="F94" s="44" t="s">
        <v>137</v>
      </c>
      <c r="G94" s="24" t="s">
        <v>149</v>
      </c>
      <c r="H94" s="25">
        <v>42736</v>
      </c>
      <c r="I94" s="25">
        <v>50040</v>
      </c>
      <c r="J94" s="45" t="str">
        <f t="shared" si="1"/>
        <v>Itahue 220</v>
      </c>
      <c r="K94" s="41">
        <v>0</v>
      </c>
      <c r="L94" s="41">
        <v>52.567999999999998</v>
      </c>
      <c r="M94" s="46">
        <v>0</v>
      </c>
      <c r="N94" s="46">
        <v>10.445739330726918</v>
      </c>
      <c r="O94" s="42">
        <v>549.1116251376526</v>
      </c>
      <c r="P94" s="42">
        <v>52.567999999999998</v>
      </c>
    </row>
    <row r="95" spans="2:16" x14ac:dyDescent="0.25">
      <c r="B95" s="44" t="s">
        <v>134</v>
      </c>
      <c r="C95" s="44" t="s">
        <v>147</v>
      </c>
      <c r="D95" s="44" t="s">
        <v>14</v>
      </c>
      <c r="E95" s="44">
        <v>220</v>
      </c>
      <c r="F95" s="44" t="s">
        <v>137</v>
      </c>
      <c r="G95" s="24" t="s">
        <v>150</v>
      </c>
      <c r="H95" s="25">
        <v>42736</v>
      </c>
      <c r="I95" s="25">
        <v>50040</v>
      </c>
      <c r="J95" s="45" t="str">
        <f t="shared" si="1"/>
        <v>Ancoa 220</v>
      </c>
      <c r="K95" s="41">
        <v>5458.6999999999989</v>
      </c>
      <c r="L95" s="41">
        <v>51.962000000000003</v>
      </c>
      <c r="M95" s="46">
        <v>3.5528429768683116E-3</v>
      </c>
      <c r="N95" s="46">
        <v>6.7908371124738967</v>
      </c>
      <c r="O95" s="42">
        <v>372.25938199619969</v>
      </c>
      <c r="P95" s="42">
        <v>54.817892968218452</v>
      </c>
    </row>
    <row r="96" spans="2:16" x14ac:dyDescent="0.25">
      <c r="B96" s="44" t="s">
        <v>134</v>
      </c>
      <c r="C96" s="44" t="s">
        <v>147</v>
      </c>
      <c r="D96" s="44" t="s">
        <v>15</v>
      </c>
      <c r="E96" s="44">
        <v>220</v>
      </c>
      <c r="F96" s="44" t="s">
        <v>137</v>
      </c>
      <c r="G96" s="24" t="s">
        <v>150</v>
      </c>
      <c r="H96" s="25">
        <v>42736</v>
      </c>
      <c r="I96" s="25">
        <v>50040</v>
      </c>
      <c r="J96" s="45" t="str">
        <f t="shared" si="1"/>
        <v>Charrua 220</v>
      </c>
      <c r="K96" s="41">
        <v>5031.49</v>
      </c>
      <c r="L96" s="41">
        <v>49.00500000000001</v>
      </c>
      <c r="M96" s="46">
        <v>8.0321704220813629E-3</v>
      </c>
      <c r="N96" s="46">
        <v>15.35253917809354</v>
      </c>
      <c r="O96" s="42">
        <v>792.76496757947223</v>
      </c>
      <c r="P96" s="42">
        <v>51.637384434143932</v>
      </c>
    </row>
    <row r="97" spans="2:16" x14ac:dyDescent="0.25">
      <c r="B97" s="44" t="s">
        <v>134</v>
      </c>
      <c r="C97" s="44" t="s">
        <v>147</v>
      </c>
      <c r="D97" s="44" t="s">
        <v>84</v>
      </c>
      <c r="E97" s="44">
        <v>220</v>
      </c>
      <c r="F97" s="44" t="s">
        <v>137</v>
      </c>
      <c r="G97" s="24" t="s">
        <v>150</v>
      </c>
      <c r="H97" s="25">
        <v>42736</v>
      </c>
      <c r="I97" s="25">
        <v>50040</v>
      </c>
      <c r="J97" s="45" t="str">
        <f t="shared" si="1"/>
        <v>Itahue 220</v>
      </c>
      <c r="K97" s="41">
        <v>5512.38</v>
      </c>
      <c r="L97" s="41">
        <v>52.567999999999991</v>
      </c>
      <c r="M97" s="46">
        <v>2.5374136450701445E-3</v>
      </c>
      <c r="N97" s="46">
        <v>4.8499646234938831</v>
      </c>
      <c r="O97" s="42">
        <v>268.94012855663817</v>
      </c>
      <c r="P97" s="42">
        <v>55.451977371928841</v>
      </c>
    </row>
    <row r="98" spans="2:16" x14ac:dyDescent="0.25">
      <c r="B98" s="44" t="s">
        <v>134</v>
      </c>
      <c r="C98" s="44" t="s">
        <v>141</v>
      </c>
      <c r="D98" s="44" t="s">
        <v>15</v>
      </c>
      <c r="E98" s="44">
        <v>220</v>
      </c>
      <c r="F98" s="44" t="s">
        <v>137</v>
      </c>
      <c r="G98" s="24" t="s">
        <v>148</v>
      </c>
      <c r="H98" s="25">
        <v>42736</v>
      </c>
      <c r="I98" s="25">
        <v>50040</v>
      </c>
      <c r="J98" s="45" t="str">
        <f t="shared" si="1"/>
        <v>Charrua 220</v>
      </c>
      <c r="K98" s="41">
        <v>0</v>
      </c>
      <c r="L98" s="41">
        <v>49.77</v>
      </c>
      <c r="M98" s="46">
        <v>0</v>
      </c>
      <c r="N98" s="46">
        <v>774.84275402000003</v>
      </c>
      <c r="O98" s="42">
        <v>38563.923867575402</v>
      </c>
      <c r="P98" s="42">
        <v>49.77</v>
      </c>
    </row>
    <row r="99" spans="2:16" x14ac:dyDescent="0.25">
      <c r="B99" s="44" t="s">
        <v>134</v>
      </c>
      <c r="C99" s="44" t="s">
        <v>141</v>
      </c>
      <c r="D99" s="44" t="s">
        <v>84</v>
      </c>
      <c r="E99" s="44">
        <v>220</v>
      </c>
      <c r="F99" s="44" t="s">
        <v>137</v>
      </c>
      <c r="G99" s="24" t="s">
        <v>148</v>
      </c>
      <c r="H99" s="25">
        <v>42736</v>
      </c>
      <c r="I99" s="25">
        <v>50040</v>
      </c>
      <c r="J99" s="45" t="str">
        <f t="shared" si="1"/>
        <v>Itahue 220</v>
      </c>
      <c r="K99" s="41">
        <v>0</v>
      </c>
      <c r="L99" s="41">
        <v>53.387999999999998</v>
      </c>
      <c r="M99" s="46">
        <v>0</v>
      </c>
      <c r="N99" s="46">
        <v>51.714681800000001</v>
      </c>
      <c r="O99" s="42">
        <v>2760.9434319384</v>
      </c>
      <c r="P99" s="42">
        <v>53.387999999999998</v>
      </c>
    </row>
    <row r="100" spans="2:16" x14ac:dyDescent="0.25">
      <c r="B100" s="44" t="s">
        <v>134</v>
      </c>
      <c r="C100" s="44" t="s">
        <v>141</v>
      </c>
      <c r="D100" s="44" t="s">
        <v>15</v>
      </c>
      <c r="E100" s="44">
        <v>220</v>
      </c>
      <c r="F100" s="44" t="s">
        <v>137</v>
      </c>
      <c r="G100" s="24" t="s">
        <v>149</v>
      </c>
      <c r="H100" s="25">
        <v>42736</v>
      </c>
      <c r="I100" s="25">
        <v>50040</v>
      </c>
      <c r="J100" s="45" t="str">
        <f t="shared" si="1"/>
        <v>Charrua 220</v>
      </c>
      <c r="K100" s="41">
        <v>0</v>
      </c>
      <c r="L100" s="41">
        <v>49.77</v>
      </c>
      <c r="M100" s="46">
        <v>0</v>
      </c>
      <c r="N100" s="46">
        <v>1157.5794997799999</v>
      </c>
      <c r="O100" s="42">
        <v>57612.731704050595</v>
      </c>
      <c r="P100" s="42">
        <v>49.77</v>
      </c>
    </row>
    <row r="101" spans="2:16" x14ac:dyDescent="0.25">
      <c r="B101" s="44" t="s">
        <v>134</v>
      </c>
      <c r="C101" s="44" t="s">
        <v>141</v>
      </c>
      <c r="D101" s="44" t="s">
        <v>84</v>
      </c>
      <c r="E101" s="44">
        <v>220</v>
      </c>
      <c r="F101" s="44" t="s">
        <v>137</v>
      </c>
      <c r="G101" s="24" t="s">
        <v>149</v>
      </c>
      <c r="H101" s="25">
        <v>42736</v>
      </c>
      <c r="I101" s="25">
        <v>50040</v>
      </c>
      <c r="J101" s="45" t="str">
        <f t="shared" si="1"/>
        <v>Itahue 220</v>
      </c>
      <c r="K101" s="41">
        <v>0</v>
      </c>
      <c r="L101" s="41">
        <v>53.387999999999998</v>
      </c>
      <c r="M101" s="46">
        <v>0</v>
      </c>
      <c r="N101" s="46">
        <v>77.31697346</v>
      </c>
      <c r="O101" s="42">
        <v>4127.7985790824796</v>
      </c>
      <c r="P101" s="42">
        <v>53.387999999999998</v>
      </c>
    </row>
    <row r="102" spans="2:16" x14ac:dyDescent="0.25">
      <c r="B102" s="44" t="s">
        <v>134</v>
      </c>
      <c r="C102" s="44" t="s">
        <v>141</v>
      </c>
      <c r="D102" s="44" t="s">
        <v>15</v>
      </c>
      <c r="E102" s="44">
        <v>220</v>
      </c>
      <c r="F102" s="44" t="s">
        <v>137</v>
      </c>
      <c r="G102" s="24" t="s">
        <v>150</v>
      </c>
      <c r="H102" s="25">
        <v>42736</v>
      </c>
      <c r="I102" s="25">
        <v>50040</v>
      </c>
      <c r="J102" s="45" t="str">
        <f t="shared" si="1"/>
        <v>Charrua 220</v>
      </c>
      <c r="K102" s="41">
        <v>5075.7348000000002</v>
      </c>
      <c r="L102" s="41">
        <v>49.77</v>
      </c>
      <c r="M102" s="46">
        <v>0</v>
      </c>
      <c r="N102" s="46">
        <v>608.70667509000009</v>
      </c>
      <c r="O102" s="42">
        <v>30295.331219229305</v>
      </c>
      <c r="P102" s="42">
        <v>49.77</v>
      </c>
    </row>
    <row r="103" spans="2:16" x14ac:dyDescent="0.25">
      <c r="B103" s="44" t="s">
        <v>134</v>
      </c>
      <c r="C103" s="44" t="s">
        <v>141</v>
      </c>
      <c r="D103" s="44" t="s">
        <v>84</v>
      </c>
      <c r="E103" s="44">
        <v>220</v>
      </c>
      <c r="F103" s="44" t="s">
        <v>137</v>
      </c>
      <c r="G103" s="24" t="s">
        <v>150</v>
      </c>
      <c r="H103" s="25">
        <v>42736</v>
      </c>
      <c r="I103" s="25">
        <v>50040</v>
      </c>
      <c r="J103" s="45" t="str">
        <f t="shared" si="1"/>
        <v>Itahue 220</v>
      </c>
      <c r="K103" s="41">
        <v>5560.8611000000001</v>
      </c>
      <c r="L103" s="41">
        <v>53.387999999999998</v>
      </c>
      <c r="M103" s="46">
        <v>0</v>
      </c>
      <c r="N103" s="46">
        <v>40.905820900000002</v>
      </c>
      <c r="O103" s="42">
        <v>2183.8799662092001</v>
      </c>
      <c r="P103" s="42">
        <v>53.387999999999998</v>
      </c>
    </row>
    <row r="104" spans="2:16" x14ac:dyDescent="0.25">
      <c r="B104" s="44" t="s">
        <v>134</v>
      </c>
      <c r="C104" s="44" t="s">
        <v>140</v>
      </c>
      <c r="D104" s="44" t="s">
        <v>20</v>
      </c>
      <c r="E104" s="44">
        <v>220</v>
      </c>
      <c r="F104" s="44" t="s">
        <v>137</v>
      </c>
      <c r="G104" s="24" t="s">
        <v>148</v>
      </c>
      <c r="H104" s="25">
        <v>42736</v>
      </c>
      <c r="I104" s="25">
        <v>50040</v>
      </c>
      <c r="J104" s="45" t="str">
        <f t="shared" si="1"/>
        <v>Barro Blanco 220</v>
      </c>
      <c r="K104" s="41">
        <v>0</v>
      </c>
      <c r="L104" s="41">
        <v>59.997</v>
      </c>
      <c r="M104" s="46">
        <v>0</v>
      </c>
      <c r="N104" s="46">
        <v>14.507084000000001</v>
      </c>
      <c r="O104" s="42">
        <v>870.38151874800008</v>
      </c>
      <c r="P104" s="42">
        <v>59.997</v>
      </c>
    </row>
    <row r="105" spans="2:16" x14ac:dyDescent="0.25">
      <c r="B105" s="44" t="s">
        <v>134</v>
      </c>
      <c r="C105" s="44" t="s">
        <v>140</v>
      </c>
      <c r="D105" s="44" t="s">
        <v>17</v>
      </c>
      <c r="E105" s="44">
        <v>220</v>
      </c>
      <c r="F105" s="44" t="s">
        <v>137</v>
      </c>
      <c r="G105" s="24" t="s">
        <v>148</v>
      </c>
      <c r="H105" s="25">
        <v>42736</v>
      </c>
      <c r="I105" s="25">
        <v>50040</v>
      </c>
      <c r="J105" s="45" t="str">
        <f t="shared" si="1"/>
        <v>Valdivia 220</v>
      </c>
      <c r="K105" s="41">
        <v>0</v>
      </c>
      <c r="L105" s="41">
        <v>59.405000000000001</v>
      </c>
      <c r="M105" s="46">
        <v>0</v>
      </c>
      <c r="N105" s="46">
        <v>10.957004000000001</v>
      </c>
      <c r="O105" s="42">
        <v>650.9008226200001</v>
      </c>
      <c r="P105" s="42">
        <v>59.405000000000001</v>
      </c>
    </row>
    <row r="106" spans="2:16" x14ac:dyDescent="0.25">
      <c r="B106" s="44" t="s">
        <v>134</v>
      </c>
      <c r="C106" s="44" t="s">
        <v>140</v>
      </c>
      <c r="D106" s="44" t="s">
        <v>20</v>
      </c>
      <c r="E106" s="44">
        <v>220</v>
      </c>
      <c r="F106" s="44" t="s">
        <v>137</v>
      </c>
      <c r="G106" s="24" t="s">
        <v>149</v>
      </c>
      <c r="H106" s="25">
        <v>42736</v>
      </c>
      <c r="I106" s="25">
        <v>50040</v>
      </c>
      <c r="J106" s="45" t="str">
        <f t="shared" si="1"/>
        <v>Barro Blanco 220</v>
      </c>
      <c r="K106" s="41">
        <v>0</v>
      </c>
      <c r="L106" s="41">
        <v>59.997</v>
      </c>
      <c r="M106" s="46">
        <v>0</v>
      </c>
      <c r="N106" s="46">
        <v>17.997885999999998</v>
      </c>
      <c r="O106" s="42">
        <v>1079.8191663419998</v>
      </c>
      <c r="P106" s="42">
        <v>59.996999999999993</v>
      </c>
    </row>
    <row r="107" spans="2:16" x14ac:dyDescent="0.25">
      <c r="B107" s="44" t="s">
        <v>134</v>
      </c>
      <c r="C107" s="44" t="s">
        <v>140</v>
      </c>
      <c r="D107" s="44" t="s">
        <v>17</v>
      </c>
      <c r="E107" s="44">
        <v>220</v>
      </c>
      <c r="F107" s="44" t="s">
        <v>137</v>
      </c>
      <c r="G107" s="24" t="s">
        <v>149</v>
      </c>
      <c r="H107" s="25">
        <v>42736</v>
      </c>
      <c r="I107" s="25">
        <v>50040</v>
      </c>
      <c r="J107" s="45" t="str">
        <f t="shared" si="1"/>
        <v>Valdivia 220</v>
      </c>
      <c r="K107" s="41">
        <v>0</v>
      </c>
      <c r="L107" s="41">
        <v>59.405000000000001</v>
      </c>
      <c r="M107" s="46">
        <v>0</v>
      </c>
      <c r="N107" s="46">
        <v>13.632916999999999</v>
      </c>
      <c r="O107" s="42">
        <v>809.86343438500001</v>
      </c>
      <c r="P107" s="42">
        <v>59.405000000000001</v>
      </c>
    </row>
    <row r="108" spans="2:16" x14ac:dyDescent="0.25">
      <c r="B108" s="44" t="s">
        <v>134</v>
      </c>
      <c r="C108" s="44" t="s">
        <v>140</v>
      </c>
      <c r="D108" s="44" t="s">
        <v>20</v>
      </c>
      <c r="E108" s="44">
        <v>220</v>
      </c>
      <c r="F108" s="44" t="s">
        <v>137</v>
      </c>
      <c r="G108" s="24" t="s">
        <v>150</v>
      </c>
      <c r="H108" s="25">
        <v>42736</v>
      </c>
      <c r="I108" s="25">
        <v>50040</v>
      </c>
      <c r="J108" s="45" t="str">
        <f t="shared" si="1"/>
        <v>Barro Blanco 220</v>
      </c>
      <c r="K108" s="41">
        <v>5483.57</v>
      </c>
      <c r="L108" s="41">
        <v>59.997</v>
      </c>
      <c r="M108" s="46">
        <v>0</v>
      </c>
      <c r="N108" s="46">
        <v>9.4981200000000001</v>
      </c>
      <c r="O108" s="42">
        <v>569.85870564000004</v>
      </c>
      <c r="P108" s="42">
        <v>59.997</v>
      </c>
    </row>
    <row r="109" spans="2:16" x14ac:dyDescent="0.25">
      <c r="B109" s="44" t="s">
        <v>134</v>
      </c>
      <c r="C109" s="44" t="s">
        <v>140</v>
      </c>
      <c r="D109" s="44" t="s">
        <v>17</v>
      </c>
      <c r="E109" s="44">
        <v>220</v>
      </c>
      <c r="F109" s="44" t="s">
        <v>137</v>
      </c>
      <c r="G109" s="24" t="s">
        <v>150</v>
      </c>
      <c r="H109" s="25">
        <v>42736</v>
      </c>
      <c r="I109" s="25">
        <v>50040</v>
      </c>
      <c r="J109" s="45" t="str">
        <f t="shared" si="1"/>
        <v>Valdivia 220</v>
      </c>
      <c r="K109" s="41">
        <v>5472.0429999999997</v>
      </c>
      <c r="L109" s="41">
        <v>59.405000000000001</v>
      </c>
      <c r="M109" s="46">
        <v>0</v>
      </c>
      <c r="N109" s="46">
        <v>7.130592</v>
      </c>
      <c r="O109" s="42">
        <v>423.59281776</v>
      </c>
      <c r="P109" s="42">
        <v>59.405000000000001</v>
      </c>
    </row>
    <row r="110" spans="2:16" x14ac:dyDescent="0.25">
      <c r="B110" s="44" t="s">
        <v>134</v>
      </c>
      <c r="C110" s="44" t="s">
        <v>144</v>
      </c>
      <c r="D110" s="44" t="s">
        <v>17</v>
      </c>
      <c r="E110" s="44">
        <v>220</v>
      </c>
      <c r="F110" s="44" t="s">
        <v>137</v>
      </c>
      <c r="G110" s="24" t="s">
        <v>148</v>
      </c>
      <c r="H110" s="25">
        <v>42736</v>
      </c>
      <c r="I110" s="25">
        <v>50040</v>
      </c>
      <c r="J110" s="45" t="str">
        <f t="shared" si="1"/>
        <v>Valdivia 220</v>
      </c>
      <c r="K110" s="41">
        <v>0</v>
      </c>
      <c r="L110" s="41">
        <v>58.02383814401788</v>
      </c>
      <c r="M110" s="46">
        <v>0</v>
      </c>
      <c r="N110" s="46">
        <v>36.402000000000001</v>
      </c>
      <c r="O110" s="42">
        <v>2112.1837561185389</v>
      </c>
      <c r="P110" s="42">
        <v>58.02383814401788</v>
      </c>
    </row>
    <row r="111" spans="2:16" x14ac:dyDescent="0.25">
      <c r="B111" s="44" t="s">
        <v>134</v>
      </c>
      <c r="C111" s="44" t="s">
        <v>144</v>
      </c>
      <c r="D111" s="44" t="s">
        <v>20</v>
      </c>
      <c r="E111" s="44">
        <v>220</v>
      </c>
      <c r="F111" s="44" t="s">
        <v>137</v>
      </c>
      <c r="G111" s="24" t="s">
        <v>148</v>
      </c>
      <c r="H111" s="25">
        <v>42736</v>
      </c>
      <c r="I111" s="25">
        <v>50040</v>
      </c>
      <c r="J111" s="45" t="str">
        <f t="shared" si="1"/>
        <v>Barro Blanco 220</v>
      </c>
      <c r="K111" s="41">
        <v>0</v>
      </c>
      <c r="L111" s="41">
        <v>58.60193542441953</v>
      </c>
      <c r="M111" s="46">
        <v>0</v>
      </c>
      <c r="N111" s="46">
        <v>231.06299999999999</v>
      </c>
      <c r="O111" s="42">
        <v>13540.739004972649</v>
      </c>
      <c r="P111" s="42">
        <v>58.60193542441953</v>
      </c>
    </row>
    <row r="112" spans="2:16" x14ac:dyDescent="0.25">
      <c r="B112" s="44" t="s">
        <v>134</v>
      </c>
      <c r="C112" s="44" t="s">
        <v>144</v>
      </c>
      <c r="D112" s="44" t="s">
        <v>21</v>
      </c>
      <c r="E112" s="44">
        <v>220</v>
      </c>
      <c r="F112" s="44" t="s">
        <v>137</v>
      </c>
      <c r="G112" s="24" t="s">
        <v>148</v>
      </c>
      <c r="H112" s="25">
        <v>42736</v>
      </c>
      <c r="I112" s="25">
        <v>50040</v>
      </c>
      <c r="J112" s="45" t="str">
        <f t="shared" si="1"/>
        <v>Puerto Montt 220</v>
      </c>
      <c r="K112" s="41">
        <v>0</v>
      </c>
      <c r="L112" s="41">
        <v>59.490492355407248</v>
      </c>
      <c r="M112" s="46">
        <v>0</v>
      </c>
      <c r="N112" s="46">
        <v>35.238</v>
      </c>
      <c r="O112" s="42">
        <v>2096.3259696198406</v>
      </c>
      <c r="P112" s="42">
        <v>59.490492355407248</v>
      </c>
    </row>
    <row r="113" spans="2:16" x14ac:dyDescent="0.25">
      <c r="B113" s="44" t="s">
        <v>134</v>
      </c>
      <c r="C113" s="44" t="s">
        <v>144</v>
      </c>
      <c r="D113" s="44" t="s">
        <v>17</v>
      </c>
      <c r="E113" s="44">
        <v>220</v>
      </c>
      <c r="F113" s="44" t="s">
        <v>137</v>
      </c>
      <c r="G113" s="24" t="s">
        <v>149</v>
      </c>
      <c r="H113" s="25">
        <v>42736</v>
      </c>
      <c r="I113" s="25">
        <v>50040</v>
      </c>
      <c r="J113" s="45" t="str">
        <f t="shared" si="1"/>
        <v>Valdivia 220</v>
      </c>
      <c r="K113" s="41">
        <v>0</v>
      </c>
      <c r="L113" s="41">
        <v>58.023838144017873</v>
      </c>
      <c r="M113" s="46">
        <v>0</v>
      </c>
      <c r="N113" s="46">
        <v>11.724</v>
      </c>
      <c r="O113" s="42">
        <v>680.27147840046553</v>
      </c>
      <c r="P113" s="42">
        <v>58.023838144017873</v>
      </c>
    </row>
    <row r="114" spans="2:16" x14ac:dyDescent="0.25">
      <c r="B114" s="44" t="s">
        <v>134</v>
      </c>
      <c r="C114" s="44" t="s">
        <v>144</v>
      </c>
      <c r="D114" s="44" t="s">
        <v>20</v>
      </c>
      <c r="E114" s="44">
        <v>220</v>
      </c>
      <c r="F114" s="44" t="s">
        <v>137</v>
      </c>
      <c r="G114" s="24" t="s">
        <v>149</v>
      </c>
      <c r="H114" s="25">
        <v>42736</v>
      </c>
      <c r="I114" s="25">
        <v>50040</v>
      </c>
      <c r="J114" s="45" t="str">
        <f t="shared" si="1"/>
        <v>Barro Blanco 220</v>
      </c>
      <c r="K114" s="41">
        <v>0</v>
      </c>
      <c r="L114" s="41">
        <v>58.60193542441953</v>
      </c>
      <c r="M114" s="46">
        <v>0</v>
      </c>
      <c r="N114" s="46">
        <v>70.126999999999995</v>
      </c>
      <c r="O114" s="42">
        <v>4109.577925508268</v>
      </c>
      <c r="P114" s="42">
        <v>58.60193542441953</v>
      </c>
    </row>
    <row r="115" spans="2:16" x14ac:dyDescent="0.25">
      <c r="B115" s="44" t="s">
        <v>134</v>
      </c>
      <c r="C115" s="44" t="s">
        <v>144</v>
      </c>
      <c r="D115" s="44" t="s">
        <v>21</v>
      </c>
      <c r="E115" s="44">
        <v>220</v>
      </c>
      <c r="F115" s="44" t="s">
        <v>137</v>
      </c>
      <c r="G115" s="24" t="s">
        <v>149</v>
      </c>
      <c r="H115" s="25">
        <v>42736</v>
      </c>
      <c r="I115" s="25">
        <v>50040</v>
      </c>
      <c r="J115" s="45" t="str">
        <f t="shared" si="1"/>
        <v>Puerto Montt 220</v>
      </c>
      <c r="K115" s="41">
        <v>0</v>
      </c>
      <c r="L115" s="41">
        <v>59.490492355407262</v>
      </c>
      <c r="M115" s="46">
        <v>0</v>
      </c>
      <c r="N115" s="46">
        <v>11.045</v>
      </c>
      <c r="O115" s="42">
        <v>657.07248806547318</v>
      </c>
      <c r="P115" s="42">
        <v>59.490492355407262</v>
      </c>
    </row>
    <row r="116" spans="2:16" x14ac:dyDescent="0.25">
      <c r="B116" s="44" t="s">
        <v>134</v>
      </c>
      <c r="C116" s="44" t="s">
        <v>144</v>
      </c>
      <c r="D116" s="44" t="s">
        <v>17</v>
      </c>
      <c r="E116" s="44">
        <v>220</v>
      </c>
      <c r="F116" s="44" t="s">
        <v>137</v>
      </c>
      <c r="G116" s="24" t="s">
        <v>150</v>
      </c>
      <c r="H116" s="25">
        <v>42736</v>
      </c>
      <c r="I116" s="25">
        <v>50040</v>
      </c>
      <c r="J116" s="45" t="str">
        <f t="shared" si="1"/>
        <v>Valdivia 220</v>
      </c>
      <c r="K116" s="41">
        <v>5344.8146009284173</v>
      </c>
      <c r="L116" s="41">
        <v>58.023838144017873</v>
      </c>
      <c r="M116" s="46">
        <v>0.10100000000000001</v>
      </c>
      <c r="N116" s="46">
        <v>13.429</v>
      </c>
      <c r="O116" s="42">
        <v>1319.0283971297863</v>
      </c>
      <c r="P116" s="42">
        <v>98.222384178254984</v>
      </c>
    </row>
    <row r="117" spans="2:16" x14ac:dyDescent="0.25">
      <c r="B117" s="44" t="s">
        <v>134</v>
      </c>
      <c r="C117" s="44" t="s">
        <v>144</v>
      </c>
      <c r="D117" s="44" t="s">
        <v>20</v>
      </c>
      <c r="E117" s="44">
        <v>220</v>
      </c>
      <c r="F117" s="44" t="s">
        <v>137</v>
      </c>
      <c r="G117" s="24" t="s">
        <v>150</v>
      </c>
      <c r="H117" s="25">
        <v>42736</v>
      </c>
      <c r="I117" s="25">
        <v>50040</v>
      </c>
      <c r="J117" s="45" t="str">
        <f t="shared" si="1"/>
        <v>Barro Blanco 220</v>
      </c>
      <c r="K117" s="41">
        <v>5356.0965314844661</v>
      </c>
      <c r="L117" s="41">
        <v>58.60193542441953</v>
      </c>
      <c r="M117" s="46">
        <v>0.44900000000000001</v>
      </c>
      <c r="N117" s="46">
        <v>79.986999999999995</v>
      </c>
      <c r="O117" s="42">
        <v>7092.2803514295701</v>
      </c>
      <c r="P117" s="42">
        <v>88.667912928720554</v>
      </c>
    </row>
    <row r="118" spans="2:16" x14ac:dyDescent="0.25">
      <c r="B118" s="44" t="s">
        <v>134</v>
      </c>
      <c r="C118" s="44" t="s">
        <v>144</v>
      </c>
      <c r="D118" s="44" t="s">
        <v>21</v>
      </c>
      <c r="E118" s="44">
        <v>220</v>
      </c>
      <c r="F118" s="44" t="s">
        <v>137</v>
      </c>
      <c r="G118" s="24" t="s">
        <v>150</v>
      </c>
      <c r="H118" s="25">
        <v>42736</v>
      </c>
      <c r="I118" s="25">
        <v>50040</v>
      </c>
      <c r="J118" s="45" t="str">
        <f t="shared" si="1"/>
        <v>Puerto Montt 220</v>
      </c>
      <c r="K118" s="41">
        <v>5437.3264314880225</v>
      </c>
      <c r="L118" s="41">
        <v>59.490492355407255</v>
      </c>
      <c r="M118" s="46">
        <v>6.4000000000000001E-2</v>
      </c>
      <c r="N118" s="46">
        <v>12.396000000000001</v>
      </c>
      <c r="O118" s="42">
        <v>1085.433034852862</v>
      </c>
      <c r="P118" s="42">
        <v>87.563168348891736</v>
      </c>
    </row>
    <row r="119" spans="2:16" x14ac:dyDescent="0.25">
      <c r="B119" s="44" t="s">
        <v>134</v>
      </c>
      <c r="C119" s="44" t="s">
        <v>142</v>
      </c>
      <c r="D119" s="44" t="s">
        <v>20</v>
      </c>
      <c r="E119" s="44">
        <v>220</v>
      </c>
      <c r="F119" s="44" t="s">
        <v>137</v>
      </c>
      <c r="G119" s="24" t="s">
        <v>148</v>
      </c>
      <c r="H119" s="25">
        <v>42736</v>
      </c>
      <c r="I119" s="25">
        <v>50040</v>
      </c>
      <c r="J119" s="45" t="str">
        <f t="shared" si="1"/>
        <v>Barro Blanco 220</v>
      </c>
      <c r="K119" s="41">
        <v>0</v>
      </c>
      <c r="L119" s="41">
        <v>59.997</v>
      </c>
      <c r="M119" s="46">
        <v>0</v>
      </c>
      <c r="N119" s="46">
        <v>0.36264800000000003</v>
      </c>
      <c r="O119" s="42">
        <v>21.757792056000003</v>
      </c>
      <c r="P119" s="42">
        <v>59.997000000000007</v>
      </c>
    </row>
    <row r="120" spans="2:16" x14ac:dyDescent="0.25">
      <c r="B120" s="44" t="s">
        <v>134</v>
      </c>
      <c r="C120" s="44" t="s">
        <v>142</v>
      </c>
      <c r="D120" s="44" t="s">
        <v>21</v>
      </c>
      <c r="E120" s="44">
        <v>220</v>
      </c>
      <c r="F120" s="44" t="s">
        <v>137</v>
      </c>
      <c r="G120" s="24" t="s">
        <v>148</v>
      </c>
      <c r="H120" s="25">
        <v>42736</v>
      </c>
      <c r="I120" s="25">
        <v>50040</v>
      </c>
      <c r="J120" s="45" t="str">
        <f t="shared" si="1"/>
        <v>Puerto Montt 220</v>
      </c>
      <c r="K120" s="41">
        <v>0</v>
      </c>
      <c r="L120" s="41">
        <v>60.905999999999999</v>
      </c>
      <c r="M120" s="46">
        <v>0</v>
      </c>
      <c r="N120" s="46">
        <v>2.872484</v>
      </c>
      <c r="O120" s="42">
        <v>174.951510504</v>
      </c>
      <c r="P120" s="42">
        <v>60.905999999999999</v>
      </c>
    </row>
    <row r="121" spans="2:16" x14ac:dyDescent="0.25">
      <c r="B121" s="44" t="s">
        <v>134</v>
      </c>
      <c r="C121" s="44" t="s">
        <v>142</v>
      </c>
      <c r="D121" s="44" t="s">
        <v>20</v>
      </c>
      <c r="E121" s="44">
        <v>220</v>
      </c>
      <c r="F121" s="44" t="s">
        <v>137</v>
      </c>
      <c r="G121" s="24" t="s">
        <v>149</v>
      </c>
      <c r="H121" s="25">
        <v>42736</v>
      </c>
      <c r="I121" s="25">
        <v>50040</v>
      </c>
      <c r="J121" s="45" t="str">
        <f t="shared" si="1"/>
        <v>Barro Blanco 220</v>
      </c>
      <c r="K121" s="41">
        <v>0</v>
      </c>
      <c r="L121" s="41">
        <v>59.997</v>
      </c>
      <c r="M121" s="46">
        <v>0</v>
      </c>
      <c r="N121" s="46">
        <v>0.44687917257704901</v>
      </c>
      <c r="O121" s="42">
        <v>26.81140971710521</v>
      </c>
      <c r="P121" s="42">
        <v>59.997</v>
      </c>
    </row>
    <row r="122" spans="2:16" x14ac:dyDescent="0.25">
      <c r="B122" s="44" t="s">
        <v>134</v>
      </c>
      <c r="C122" s="44" t="s">
        <v>142</v>
      </c>
      <c r="D122" s="44" t="s">
        <v>21</v>
      </c>
      <c r="E122" s="44">
        <v>220</v>
      </c>
      <c r="F122" s="44" t="s">
        <v>137</v>
      </c>
      <c r="G122" s="24" t="s">
        <v>149</v>
      </c>
      <c r="H122" s="25">
        <v>42736</v>
      </c>
      <c r="I122" s="25">
        <v>50040</v>
      </c>
      <c r="J122" s="45" t="str">
        <f t="shared" si="1"/>
        <v>Puerto Montt 220</v>
      </c>
      <c r="K122" s="41">
        <v>0</v>
      </c>
      <c r="L122" s="41">
        <v>60.905999999999999</v>
      </c>
      <c r="M122" s="46">
        <v>0</v>
      </c>
      <c r="N122" s="46">
        <v>3.3439160000000001</v>
      </c>
      <c r="O122" s="42">
        <v>203.66454789600002</v>
      </c>
      <c r="P122" s="42">
        <v>60.906000000000006</v>
      </c>
    </row>
    <row r="123" spans="2:16" x14ac:dyDescent="0.25">
      <c r="B123" s="44" t="s">
        <v>134</v>
      </c>
      <c r="C123" s="44" t="s">
        <v>142</v>
      </c>
      <c r="D123" s="44" t="s">
        <v>20</v>
      </c>
      <c r="E123" s="44">
        <v>220</v>
      </c>
      <c r="F123" s="44" t="s">
        <v>137</v>
      </c>
      <c r="G123" s="24" t="s">
        <v>150</v>
      </c>
      <c r="H123" s="25">
        <v>42736</v>
      </c>
      <c r="I123" s="25">
        <v>50040</v>
      </c>
      <c r="J123" s="45" t="str">
        <f t="shared" si="1"/>
        <v>Barro Blanco 220</v>
      </c>
      <c r="K123" s="41">
        <v>5483.57</v>
      </c>
      <c r="L123" s="41">
        <v>59.997</v>
      </c>
      <c r="M123" s="46">
        <v>0</v>
      </c>
      <c r="N123" s="46">
        <v>0.27401500000000001</v>
      </c>
      <c r="O123" s="42">
        <v>16.440077955</v>
      </c>
      <c r="P123" s="42">
        <v>59.997</v>
      </c>
    </row>
    <row r="124" spans="2:16" x14ac:dyDescent="0.25">
      <c r="B124" s="44" t="s">
        <v>134</v>
      </c>
      <c r="C124" s="44" t="s">
        <v>142</v>
      </c>
      <c r="D124" s="44" t="s">
        <v>21</v>
      </c>
      <c r="E124" s="44">
        <v>220</v>
      </c>
      <c r="F124" s="44" t="s">
        <v>137</v>
      </c>
      <c r="G124" s="24" t="s">
        <v>150</v>
      </c>
      <c r="H124" s="25">
        <v>42736</v>
      </c>
      <c r="I124" s="25">
        <v>50040</v>
      </c>
      <c r="J124" s="45" t="str">
        <f t="shared" si="1"/>
        <v>Puerto Montt 220</v>
      </c>
      <c r="K124" s="41">
        <v>5566.7142999999996</v>
      </c>
      <c r="L124" s="41">
        <v>60.905999999999999</v>
      </c>
      <c r="M124" s="46">
        <v>0</v>
      </c>
      <c r="N124" s="46">
        <v>2.1717970000000002</v>
      </c>
      <c r="O124" s="42">
        <v>132.275468082</v>
      </c>
      <c r="P124" s="42">
        <v>60.905999999999999</v>
      </c>
    </row>
  </sheetData>
  <autoFilter ref="B7:P124"/>
  <hyperlinks>
    <hyperlink ref="B4" location="Cuadro3!B4" display="Mensual"/>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Tabla N°1</vt:lpstr>
      <vt:lpstr>Tabla N°2</vt:lpstr>
      <vt:lpstr>Tabla N°3</vt:lpstr>
      <vt:lpstr>'Tabla N°1'!Print_Area</vt:lpstr>
    </vt:vector>
  </TitlesOfParts>
  <Company>GOBIERNO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JMS</dc:creator>
  <cp:lastModifiedBy>Marcos Cisterna</cp:lastModifiedBy>
  <cp:lastPrinted>2010-04-30T19:11:28Z</cp:lastPrinted>
  <dcterms:created xsi:type="dcterms:W3CDTF">2002-08-26T22:02:26Z</dcterms:created>
  <dcterms:modified xsi:type="dcterms:W3CDTF">2017-09-26T12:42:23Z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