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Resuemen 2017\"/>
    </mc:Choice>
  </mc:AlternateContent>
  <bookViews>
    <workbookView xWindow="0" yWindow="0" windowWidth="19200" windowHeight="7305" activeTab="2"/>
  </bookViews>
  <sheets>
    <sheet name="Tabla N°1" sheetId="1" r:id="rId1"/>
    <sheet name="Tabla N°2" sheetId="8" r:id="rId2"/>
    <sheet name="Tabla N°3" sheetId="12" r:id="rId3"/>
  </sheets>
  <definedNames>
    <definedName name="_xlnm._FilterDatabase" localSheetId="2" hidden="1">'Tabla N°3'!$A$7:$P$124</definedName>
    <definedName name="_xlnm.Print_Area" localSheetId="0">'Tabla N°1'!$A$1:$S$34</definedName>
  </definedNames>
  <calcPr calcId="162913" concurrentCalc="0"/>
</workbook>
</file>

<file path=xl/calcChain.xml><?xml version="1.0" encoding="utf-8"?>
<calcChain xmlns="http://schemas.openxmlformats.org/spreadsheetml/2006/main">
  <c r="J43" i="12" l="1"/>
  <c r="J78" i="12"/>
  <c r="J79" i="12"/>
  <c r="J102" i="12"/>
  <c r="J103" i="12"/>
  <c r="J74" i="12"/>
  <c r="J75" i="12"/>
  <c r="J76" i="12"/>
  <c r="J77" i="12"/>
  <c r="J98" i="12"/>
  <c r="J99" i="12"/>
  <c r="J100" i="12"/>
  <c r="J101" i="12"/>
  <c r="J94" i="12"/>
  <c r="J93" i="12"/>
  <c r="J92" i="12"/>
  <c r="J124" i="12"/>
  <c r="J123" i="12"/>
  <c r="J122" i="12"/>
  <c r="J121" i="12"/>
  <c r="J120" i="12"/>
  <c r="J119" i="12"/>
  <c r="J118" i="12"/>
  <c r="J117" i="12"/>
  <c r="J116" i="12"/>
  <c r="J115" i="12"/>
  <c r="J114" i="12"/>
  <c r="J113" i="12"/>
  <c r="J112" i="12"/>
  <c r="J111" i="12"/>
  <c r="J110" i="12"/>
  <c r="J109" i="12"/>
  <c r="J108" i="12"/>
  <c r="J107" i="12"/>
  <c r="J106" i="12"/>
  <c r="J105" i="12"/>
  <c r="J104" i="12"/>
  <c r="J97" i="12"/>
  <c r="J96" i="12"/>
  <c r="J95" i="12"/>
  <c r="J91" i="12"/>
  <c r="J90" i="12"/>
  <c r="J89" i="12"/>
  <c r="J88" i="12"/>
  <c r="J87" i="12"/>
  <c r="J86" i="12"/>
  <c r="J85" i="12"/>
  <c r="J84" i="12"/>
  <c r="J83" i="12"/>
  <c r="J82" i="12"/>
  <c r="J81" i="12"/>
  <c r="J80" i="12"/>
  <c r="J57" i="12"/>
  <c r="J56" i="12"/>
  <c r="J55" i="12"/>
  <c r="J54" i="12"/>
  <c r="J53" i="12"/>
  <c r="J52" i="12"/>
  <c r="J51" i="12"/>
  <c r="J50" i="12"/>
  <c r="J69" i="12"/>
  <c r="J68" i="12"/>
  <c r="J67" i="12"/>
  <c r="J66" i="12"/>
  <c r="J59" i="12"/>
  <c r="J58" i="12"/>
  <c r="J49" i="12"/>
  <c r="J48" i="12"/>
  <c r="J47" i="12"/>
  <c r="J46" i="12"/>
  <c r="J45" i="12"/>
  <c r="J44" i="12"/>
  <c r="J65" i="12"/>
  <c r="J64" i="12"/>
  <c r="J63" i="12"/>
  <c r="J62" i="12"/>
  <c r="J61" i="12"/>
  <c r="J60" i="12"/>
  <c r="J42" i="12"/>
  <c r="J41" i="12"/>
  <c r="J40" i="12"/>
  <c r="J39" i="12"/>
  <c r="J38" i="12"/>
  <c r="J73" i="12"/>
  <c r="J72" i="12"/>
  <c r="J71" i="12"/>
  <c r="J70" i="12"/>
  <c r="J37" i="12"/>
  <c r="J36" i="12"/>
  <c r="J35" i="12"/>
  <c r="J34" i="12"/>
  <c r="J33" i="12"/>
  <c r="J32" i="12"/>
  <c r="J31" i="12"/>
  <c r="J30" i="12"/>
  <c r="J29" i="12"/>
  <c r="J28" i="12"/>
  <c r="J27" i="12"/>
  <c r="J26" i="12"/>
  <c r="J25" i="12"/>
  <c r="J24" i="12"/>
  <c r="J23" i="12"/>
  <c r="J22" i="12"/>
  <c r="J21" i="12"/>
  <c r="J20" i="12"/>
  <c r="J19" i="12"/>
  <c r="J18" i="12"/>
  <c r="J17" i="12"/>
  <c r="J16" i="12"/>
  <c r="J15" i="12"/>
  <c r="J14" i="12"/>
  <c r="J13" i="12"/>
  <c r="J12" i="12"/>
  <c r="J11" i="12"/>
  <c r="J10" i="12"/>
  <c r="J9" i="12"/>
  <c r="J8" i="12"/>
  <c r="X8" i="8"/>
  <c r="X8" i="1"/>
  <c r="X12" i="8"/>
  <c r="X11" i="8"/>
  <c r="X10" i="8"/>
  <c r="X9" i="8"/>
  <c r="B9" i="8"/>
  <c r="B10" i="8"/>
</calcChain>
</file>

<file path=xl/sharedStrings.xml><?xml version="1.0" encoding="utf-8"?>
<sst xmlns="http://schemas.openxmlformats.org/spreadsheetml/2006/main" count="866" uniqueCount="150">
  <si>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</si>
  <si>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</si>
  <si>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</si>
  <si>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</si>
  <si>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</si>
  <si>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</si>
  <si>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</si>
  <si>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</si>
  <si>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</si>
  <si>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</si>
  <si>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</si>
  <si>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</si>
  <si>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</si>
  <si>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</si>
  <si>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</si>
  <si>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</si>
  <si>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</si>
  <si>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</si>
  <si>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</si>
  <si>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</si>
  <si>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</si>
  <si>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</si>
  <si>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</si>
  <si>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</si>
  <si>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</si>
  <si>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</si>
  <si>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</si>
  <si>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</si>
  <si>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</si>
  <si>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</si>
  <si>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</si>
  <si>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</si>
  <si>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</si>
  <si>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</si>
  <si>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</si>
  <si>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</si>
  <si>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</si>
  <si>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</si>
  <si>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</si>
  <si>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</si>
  <si>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</si>
  <si>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</si>
  <si>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</si>
  <si>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</si>
  <si>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</si>
  <si>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</si>
  <si>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</si>
  <si>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</si>
  <si>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</si>
  <si>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</si>
  <si>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</si>
  <si>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</si>
  <si>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</si>
  <si>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</si>
  <si>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</si>
  <si>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</si>
  <si>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</si>
  <si>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</si>
  <si>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</si>
  <si>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</si>
  <si>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</si>
  <si>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</si>
  <si>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</si>
  <si>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</si>
  <si>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</si>
  <si>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</si>
  <si>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</si>
  <si>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</si>
  <si>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</si>
  <si>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</si>
  <si>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</si>
  <si>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</si>
  <si>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</si>
  <si>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</si>
  <si>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</si>
  <si>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</si>
  <si>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</si>
  <si>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</si>
  <si>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</si>
  <si>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</si>
  <si>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</si>
  <si>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</si>
  <si>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</si>
  <si>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</si>
  <si>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</si>
  <si>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</si>
  <si>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</si>
  <si>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</si>
  <si>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</si>
  <si>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</si>
  <si>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</si>
  <si>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</si>
  <si>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</si>
  <si>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</si>
  <si>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</si>
  <si>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</si>
  <si>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</si>
  <si>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</si>
  <si>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</si>
  <si>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</si>
  <si>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</si>
  <si>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</si>
  <si>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</si>
  <si>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</si>
  <si>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</si>
  <si>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</si>
  <si>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</si>
  <si>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</si>
  <si>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</si>
  <si>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</si>
  <si>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</si>
  <si>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</si>
  <si>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</si>
  <si>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</si>
  <si>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</si>
  <si>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</si>
  <si>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</si>
  <si>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</si>
  <si>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</si>
  <si>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</si>
  <si>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</si>
  <si>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</si>
  <si>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</si>
  <si>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</si>
  <si>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</si>
  <si>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</si>
  <si>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</si>
  <si>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</si>
  <si>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</si>
  <si>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</si>
  <si>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</si>
  <si>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</si>
  <si>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</si>
  <si>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</si>
  <si>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</si>
  <si>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</si>
  <si>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</si>
  <si>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</si>
  <si>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Conafe</t>
  </si>
  <si>
    <t>Cooprel</t>
  </si>
  <si>
    <t>Copelec</t>
  </si>
  <si>
    <t>Crell</t>
  </si>
  <si>
    <t>Elecda SIC</t>
  </si>
  <si>
    <t>Luz Osorno</t>
  </si>
  <si>
    <t>Los Ciruelos 220</t>
  </si>
  <si>
    <t>Luzlinares</t>
  </si>
  <si>
    <t>Luzparral</t>
  </si>
  <si>
    <t>BS4A</t>
  </si>
  <si>
    <t>BS4B</t>
  </si>
  <si>
    <t>BS4C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</si>
</sst>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6" formatCode="_-* #,##0.000_-;\-* #,##0.0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55">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6" fillId="0" borderId="7" xfId="0" applyFont="1" applyBorder="1" applyAlignment="1">
      <alignment horizontal="center"/>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6" fillId="0" borderId="7" xfId="0" applyFont="1" applyFill="1" applyBorder="1" applyAlignment="1">
      <alignment horizontal="center"/>
    </xf>
    <xf numFmtId="0" fontId="0" fillId="0" borderId="5" xfId="0" applyBorder="1" applyAlignment="1">
      <alignment horizontal="center"/>
    </xf>
    <xf numFmtId="4" fontId="5" fillId="2" borderId="7" xfId="0" applyNumberFormat="1" applyFont="1" applyFill="1" applyBorder="1" applyAlignment="1">
      <alignment horizontal="center"/>
    </xf>
    <xf numFmtId="43" fontId="5" fillId="2" borderId="7" xfId="0" applyNumberFormat="1" applyFont="1" applyFill="1" applyBorder="1" applyAlignment="1">
      <alignment horizontal="center"/>
    </xf>
    <xf numFmtId="0" fontId="0" fillId="0" borderId="5" xfId="0" applyFill="1" applyBorder="1" applyAlignment="1">
      <alignment horizontal="center"/>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6" fontId="5" fillId="0" borderId="7" xfId="2" applyNumberFormat="1" applyFont="1" applyFill="1" applyBorder="1" applyAlignment="1">
      <alignment horizontal="center"/>
    </xf>
    <xf numFmtId="0" fontId="5" fillId="0" borderId="7" xfId="0" applyFont="1" applyFill="1" applyBorder="1" applyAlignment="1">
      <alignment horizontal="center"/>
    </xf>
    <xf numFmtId="14" fontId="5" fillId="0" borderId="7" xfId="0" applyNumberFormat="1" applyFont="1" applyFill="1" applyBorder="1" applyAlignment="1">
      <alignment horizontal="center"/>
    </xf>
    <xf numFmtId="4" fontId="5" fillId="0" borderId="7" xfId="0" applyNumberFormat="1" applyFont="1" applyFill="1" applyBorder="1" applyAlignment="1">
      <alignment horizontal="center"/>
    </xf>
    <xf numFmtId="43" fontId="5" fillId="0" borderId="7" xfId="0" applyNumberFormat="1" applyFont="1" applyFill="1" applyBorder="1" applyAlignment="1">
      <alignment horizontal="center"/>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70" zoomScaleNormal="70"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0" customFormat="1" ht="18.75" customHeight="1" x14ac:dyDescent="0.2">
      <c r="A8" s="29" t="s">
        <v>90</v>
      </c>
      <c r="B8" s="29">
        <v>12345</v>
      </c>
      <c r="C8" s="36">
        <v>41061</v>
      </c>
      <c r="D8" s="29" t="s">
        <v>24</v>
      </c>
      <c r="E8" s="28" t="s">
        <v>25</v>
      </c>
      <c r="F8" s="29" t="s">
        <v>105</v>
      </c>
      <c r="G8" s="31">
        <v>23</v>
      </c>
      <c r="H8" s="29" t="s">
        <v>106</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ht="18" customHeight="1" x14ac:dyDescent="0.25"/>
    <row r="11" spans="1:25" x14ac:dyDescent="0.25">
      <c r="B11" s="10" t="s">
        <v>56</v>
      </c>
    </row>
    <row r="12" spans="1:25" s="34" customFormat="1" x14ac:dyDescent="0.25">
      <c r="A12" s="8"/>
      <c r="B12" s="34" t="s">
        <v>108</v>
      </c>
    </row>
    <row r="13" spans="1:25" s="34" customFormat="1" x14ac:dyDescent="0.25">
      <c r="A13" s="8"/>
      <c r="B13" s="34" t="s">
        <v>109</v>
      </c>
    </row>
    <row r="14" spans="1:25" s="34" customFormat="1" x14ac:dyDescent="0.25">
      <c r="A14" s="8"/>
      <c r="B14" s="35" t="s">
        <v>99</v>
      </c>
    </row>
    <row r="15" spans="1:25" s="34" customFormat="1" x14ac:dyDescent="0.25">
      <c r="A15" s="8"/>
      <c r="B15" s="35" t="s">
        <v>55</v>
      </c>
    </row>
    <row r="16" spans="1:25" s="34" customFormat="1" x14ac:dyDescent="0.25">
      <c r="A16" s="8"/>
      <c r="B16" s="35" t="s">
        <v>26</v>
      </c>
    </row>
    <row r="17" spans="1:3" s="34" customFormat="1" x14ac:dyDescent="0.25">
      <c r="A17" s="8"/>
      <c r="B17" s="35" t="s">
        <v>32</v>
      </c>
    </row>
    <row r="18" spans="1:3" s="34" customFormat="1" x14ac:dyDescent="0.25">
      <c r="A18" s="8"/>
      <c r="B18" s="35" t="s">
        <v>107</v>
      </c>
    </row>
    <row r="19" spans="1:3" s="34" customFormat="1" x14ac:dyDescent="0.25">
      <c r="A19" s="8"/>
      <c r="B19" s="35" t="s">
        <v>40</v>
      </c>
    </row>
    <row r="20" spans="1:3" s="34" customFormat="1" x14ac:dyDescent="0.25">
      <c r="A20" s="8"/>
      <c r="B20" s="35" t="s">
        <v>100</v>
      </c>
    </row>
    <row r="21" spans="1:3" s="34" customFormat="1" x14ac:dyDescent="0.25">
      <c r="A21" s="8"/>
      <c r="B21" s="35" t="s">
        <v>41</v>
      </c>
    </row>
    <row r="22" spans="1:3" s="34" customFormat="1" x14ac:dyDescent="0.25">
      <c r="A22" s="8"/>
      <c r="B22" s="34" t="s">
        <v>42</v>
      </c>
    </row>
    <row r="23" spans="1:3" s="34" customFormat="1" x14ac:dyDescent="0.25">
      <c r="A23" s="8"/>
      <c r="B23" s="34" t="s">
        <v>43</v>
      </c>
    </row>
    <row r="24" spans="1:3" s="34" customFormat="1" x14ac:dyDescent="0.25">
      <c r="A24" s="8"/>
      <c r="B24" s="34" t="s">
        <v>97</v>
      </c>
    </row>
    <row r="25" spans="1:3" s="34" customFormat="1" x14ac:dyDescent="0.25">
      <c r="A25" s="8"/>
      <c r="B25" s="34" t="s">
        <v>104</v>
      </c>
    </row>
    <row r="26" spans="1:3" s="34" customFormat="1" x14ac:dyDescent="0.25">
      <c r="A26" s="8"/>
      <c r="B26" s="34" t="s">
        <v>112</v>
      </c>
    </row>
    <row r="27" spans="1:3" s="34" customFormat="1" x14ac:dyDescent="0.25">
      <c r="A27" s="8"/>
      <c r="B27" s="34" t="s">
        <v>111</v>
      </c>
    </row>
    <row r="28" spans="1:3" s="34" customFormat="1" x14ac:dyDescent="0.25">
      <c r="A28" s="8"/>
      <c r="B28" s="34" t="s">
        <v>113</v>
      </c>
    </row>
    <row r="29" spans="1:3" s="34" customFormat="1" x14ac:dyDescent="0.25">
      <c r="A29" s="8"/>
      <c r="B29" s="34" t="s">
        <v>129</v>
      </c>
    </row>
    <row r="30" spans="1:3" s="34" customFormat="1" x14ac:dyDescent="0.25">
      <c r="A30" s="8"/>
      <c r="B30" s="35" t="s">
        <v>117</v>
      </c>
    </row>
    <row r="31" spans="1:3" s="34"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60" zoomScaleNormal="60" workbookViewId="0">
      <selection activeCell="X9" sqref="X9"/>
    </sheetView>
  </sheetViews>
  <sheetFormatPr defaultColWidth="11.42578125" defaultRowHeight="12.75" x14ac:dyDescent="0.2"/>
  <cols>
    <col min="1" max="1" width="25" style="27" customWidth="1"/>
    <col min="2" max="2" width="14.5703125" style="27" customWidth="1"/>
    <col min="3" max="3" width="11.5703125" style="27" customWidth="1"/>
    <col min="4" max="4" width="20.7109375" style="27" bestFit="1" customWidth="1"/>
    <col min="5" max="5" width="9.28515625" style="27" bestFit="1" customWidth="1"/>
    <col min="6" max="6" width="21.5703125" style="27" bestFit="1" customWidth="1"/>
    <col min="7" max="7" width="11.7109375" style="27" bestFit="1" customWidth="1"/>
    <col min="8" max="8" width="19.28515625" style="27" bestFit="1" customWidth="1"/>
    <col min="9" max="9" width="11.7109375" style="27" bestFit="1" customWidth="1"/>
    <col min="10" max="10" width="13.140625" style="27" customWidth="1"/>
    <col min="11" max="11" width="9.42578125" style="27" bestFit="1" customWidth="1"/>
    <col min="12" max="12" width="12.85546875" style="27" bestFit="1" customWidth="1"/>
    <col min="13" max="13" width="17" style="27" bestFit="1" customWidth="1"/>
    <col min="14" max="14" width="12.85546875" style="27" bestFit="1" customWidth="1"/>
    <col min="15" max="15" width="17" style="27" bestFit="1" customWidth="1"/>
    <col min="16" max="16" width="11.7109375" style="27" bestFit="1" customWidth="1"/>
    <col min="17" max="17" width="18.85546875" style="27" bestFit="1" customWidth="1"/>
    <col min="18" max="18" width="26" style="27" bestFit="1" customWidth="1"/>
    <col min="19" max="19" width="28.5703125" style="27" bestFit="1" customWidth="1"/>
    <col min="20" max="20" width="35.42578125" style="27" bestFit="1" customWidth="1"/>
    <col min="21" max="21" width="30.5703125" style="27" bestFit="1" customWidth="1"/>
    <col min="22" max="22" width="34.42578125" style="27" bestFit="1" customWidth="1"/>
    <col min="23" max="23" width="19.42578125" style="27" bestFit="1" customWidth="1"/>
    <col min="24" max="24" width="19.28515625" style="27" bestFit="1" customWidth="1"/>
    <col min="25" max="25" width="22.28515625" style="27" bestFit="1" customWidth="1"/>
    <col min="26" max="16384" width="11.42578125" style="27"/>
  </cols>
  <sheetData>
    <row r="2" spans="1:25" ht="15.75" customHeight="1" x14ac:dyDescent="0.25">
      <c r="C2" s="17" t="s">
        <v>120</v>
      </c>
    </row>
    <row r="3" spans="1:25" ht="15" x14ac:dyDescent="0.25">
      <c r="C3" s="17" t="s">
        <v>89</v>
      </c>
    </row>
    <row r="4" spans="1:25" ht="15" x14ac:dyDescent="0.25">
      <c r="C4" s="17" t="s">
        <v>124</v>
      </c>
    </row>
    <row r="5" spans="1:25" ht="15" x14ac:dyDescent="0.25">
      <c r="A5" s="18"/>
      <c r="B5" s="18"/>
      <c r="D5" s="18"/>
      <c r="E5" s="18"/>
      <c r="F5" s="18"/>
      <c r="G5" s="18"/>
      <c r="H5" s="18"/>
      <c r="I5" s="18"/>
      <c r="J5" s="18"/>
      <c r="K5" s="18"/>
      <c r="L5" s="18"/>
      <c r="M5" s="18"/>
      <c r="N5" s="18"/>
      <c r="O5" s="18"/>
      <c r="P5" s="18"/>
      <c r="Q5" s="18"/>
      <c r="R5" s="18"/>
      <c r="S5" s="18"/>
      <c r="T5" s="18"/>
      <c r="U5" s="18"/>
      <c r="V5" s="18"/>
    </row>
    <row r="6" spans="1:25" ht="15" x14ac:dyDescent="0.25">
      <c r="A6" s="23"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24"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3" customFormat="1" ht="18.75" customHeight="1" x14ac:dyDescent="0.2">
      <c r="A8" s="31" t="s">
        <v>98</v>
      </c>
      <c r="B8" s="29">
        <v>12345</v>
      </c>
      <c r="C8" s="36">
        <v>41061</v>
      </c>
      <c r="D8" s="29" t="s">
        <v>24</v>
      </c>
      <c r="E8" s="28" t="s">
        <v>25</v>
      </c>
      <c r="F8" s="29" t="s">
        <v>105</v>
      </c>
      <c r="G8" s="31">
        <v>23</v>
      </c>
      <c r="H8" s="29" t="s">
        <v>105</v>
      </c>
      <c r="I8" s="29">
        <v>220</v>
      </c>
      <c r="J8" s="29" t="s">
        <v>125</v>
      </c>
      <c r="K8" s="29" t="s">
        <v>125</v>
      </c>
      <c r="L8" s="37" t="s">
        <v>126</v>
      </c>
      <c r="M8" s="37" t="s">
        <v>127</v>
      </c>
      <c r="N8" s="37" t="s">
        <v>126</v>
      </c>
      <c r="O8" s="37" t="s">
        <v>127</v>
      </c>
      <c r="P8" s="38" t="s">
        <v>126</v>
      </c>
      <c r="Q8" s="38" t="s">
        <v>127</v>
      </c>
      <c r="R8" s="39" t="s">
        <v>127</v>
      </c>
      <c r="S8" s="39" t="s">
        <v>127</v>
      </c>
      <c r="T8" s="39" t="s">
        <v>127</v>
      </c>
      <c r="U8" s="39" t="s">
        <v>127</v>
      </c>
      <c r="V8" s="39" t="s">
        <v>127</v>
      </c>
      <c r="W8" s="39" t="s">
        <v>127</v>
      </c>
      <c r="X8" s="40" t="e">
        <f>+M8+O8+Q8+R8+S8+T8+V8+W8+U8</f>
        <v>#VALUE!</v>
      </c>
      <c r="Y8" s="40" t="s">
        <v>128</v>
      </c>
    </row>
    <row r="9" spans="1:25" s="33" customFormat="1" ht="18.75" customHeight="1" x14ac:dyDescent="0.2">
      <c r="A9" s="31" t="s">
        <v>98</v>
      </c>
      <c r="B9" s="31">
        <f>+B8+1</f>
        <v>12346</v>
      </c>
      <c r="C9" s="41">
        <v>41365</v>
      </c>
      <c r="D9" s="31" t="s">
        <v>24</v>
      </c>
      <c r="E9" s="32" t="s">
        <v>25</v>
      </c>
      <c r="F9" s="31" t="s">
        <v>105</v>
      </c>
      <c r="G9" s="31">
        <v>23</v>
      </c>
      <c r="H9" s="31" t="s">
        <v>105</v>
      </c>
      <c r="I9" s="31">
        <v>220</v>
      </c>
      <c r="J9" s="29" t="s">
        <v>125</v>
      </c>
      <c r="K9" s="29" t="s">
        <v>125</v>
      </c>
      <c r="L9" s="37" t="s">
        <v>126</v>
      </c>
      <c r="M9" s="37" t="s">
        <v>127</v>
      </c>
      <c r="N9" s="37" t="s">
        <v>126</v>
      </c>
      <c r="O9" s="37" t="s">
        <v>127</v>
      </c>
      <c r="P9" s="38" t="s">
        <v>126</v>
      </c>
      <c r="Q9" s="38" t="s">
        <v>127</v>
      </c>
      <c r="R9" s="39" t="s">
        <v>127</v>
      </c>
      <c r="S9" s="39" t="s">
        <v>127</v>
      </c>
      <c r="T9" s="39" t="s">
        <v>127</v>
      </c>
      <c r="U9" s="39" t="s">
        <v>127</v>
      </c>
      <c r="V9" s="39" t="s">
        <v>127</v>
      </c>
      <c r="W9" s="39" t="s">
        <v>127</v>
      </c>
      <c r="X9" s="40" t="e">
        <f>+M9+O9+Q9+R9+S9+T9+V9+W9</f>
        <v>#VALUE!</v>
      </c>
      <c r="Y9" s="40" t="s">
        <v>128</v>
      </c>
    </row>
    <row r="10" spans="1:25" s="33" customFormat="1" ht="18.75" customHeight="1" x14ac:dyDescent="0.2">
      <c r="A10" s="31" t="s">
        <v>98</v>
      </c>
      <c r="B10" s="31">
        <f t="shared" ref="B10" si="0">+B9+1</f>
        <v>12347</v>
      </c>
      <c r="C10" s="41">
        <v>41334</v>
      </c>
      <c r="D10" s="31" t="s">
        <v>24</v>
      </c>
      <c r="E10" s="32" t="s">
        <v>25</v>
      </c>
      <c r="F10" s="31" t="s">
        <v>105</v>
      </c>
      <c r="G10" s="31">
        <v>23</v>
      </c>
      <c r="H10" s="31" t="s">
        <v>105</v>
      </c>
      <c r="I10" s="31">
        <v>220</v>
      </c>
      <c r="J10" s="29" t="s">
        <v>125</v>
      </c>
      <c r="K10" s="29" t="s">
        <v>125</v>
      </c>
      <c r="L10" s="37" t="s">
        <v>126</v>
      </c>
      <c r="M10" s="37" t="s">
        <v>127</v>
      </c>
      <c r="N10" s="37" t="s">
        <v>126</v>
      </c>
      <c r="O10" s="37" t="s">
        <v>127</v>
      </c>
      <c r="P10" s="38" t="s">
        <v>126</v>
      </c>
      <c r="Q10" s="38" t="s">
        <v>127</v>
      </c>
      <c r="R10" s="39" t="s">
        <v>127</v>
      </c>
      <c r="S10" s="39" t="s">
        <v>127</v>
      </c>
      <c r="T10" s="39" t="s">
        <v>127</v>
      </c>
      <c r="U10" s="39" t="s">
        <v>127</v>
      </c>
      <c r="V10" s="39" t="s">
        <v>127</v>
      </c>
      <c r="W10" s="39" t="s">
        <v>127</v>
      </c>
      <c r="X10" s="40" t="e">
        <f>+M10+O10+Q10+R10+S10+T10+V10+W10</f>
        <v>#VALUE!</v>
      </c>
      <c r="Y10" s="40" t="s">
        <v>128</v>
      </c>
    </row>
    <row r="11" spans="1:25" s="33" customFormat="1" ht="18.75" customHeight="1" x14ac:dyDescent="0.2">
      <c r="A11" s="31" t="s">
        <v>92</v>
      </c>
      <c r="B11" s="31">
        <v>234</v>
      </c>
      <c r="C11" s="41">
        <v>41426</v>
      </c>
      <c r="D11" s="31" t="s">
        <v>24</v>
      </c>
      <c r="E11" s="32" t="s">
        <v>25</v>
      </c>
      <c r="F11" s="31" t="s">
        <v>105</v>
      </c>
      <c r="G11" s="31">
        <v>23</v>
      </c>
      <c r="H11" s="31" t="s">
        <v>105</v>
      </c>
      <c r="I11" s="31">
        <v>220</v>
      </c>
      <c r="J11" s="29" t="s">
        <v>125</v>
      </c>
      <c r="K11" s="29" t="s">
        <v>125</v>
      </c>
      <c r="L11" s="37" t="s">
        <v>126</v>
      </c>
      <c r="M11" s="37" t="s">
        <v>127</v>
      </c>
      <c r="N11" s="37" t="s">
        <v>126</v>
      </c>
      <c r="O11" s="37" t="s">
        <v>127</v>
      </c>
      <c r="P11" s="38" t="s">
        <v>126</v>
      </c>
      <c r="Q11" s="38" t="s">
        <v>127</v>
      </c>
      <c r="R11" s="39" t="s">
        <v>127</v>
      </c>
      <c r="S11" s="39" t="s">
        <v>127</v>
      </c>
      <c r="T11" s="39" t="s">
        <v>127</v>
      </c>
      <c r="U11" s="39" t="s">
        <v>127</v>
      </c>
      <c r="V11" s="39" t="s">
        <v>127</v>
      </c>
      <c r="W11" s="39" t="s">
        <v>127</v>
      </c>
      <c r="X11" s="40" t="e">
        <f>+M11+O11+Q11+R11+S11+T11+V11+W11</f>
        <v>#VALUE!</v>
      </c>
      <c r="Y11" s="40" t="s">
        <v>128</v>
      </c>
    </row>
    <row r="12" spans="1:25" s="33" customFormat="1" ht="18.75" customHeight="1" x14ac:dyDescent="0.2">
      <c r="A12" s="31" t="s">
        <v>93</v>
      </c>
      <c r="B12" s="31">
        <v>235</v>
      </c>
      <c r="C12" s="41">
        <v>41426</v>
      </c>
      <c r="D12" s="31" t="s">
        <v>24</v>
      </c>
      <c r="E12" s="32" t="s">
        <v>25</v>
      </c>
      <c r="F12" s="31" t="s">
        <v>105</v>
      </c>
      <c r="G12" s="31">
        <v>23</v>
      </c>
      <c r="H12" s="31" t="s">
        <v>105</v>
      </c>
      <c r="I12" s="31">
        <v>220</v>
      </c>
      <c r="J12" s="29" t="s">
        <v>125</v>
      </c>
      <c r="K12" s="29" t="s">
        <v>125</v>
      </c>
      <c r="L12" s="37" t="s">
        <v>126</v>
      </c>
      <c r="M12" s="37" t="s">
        <v>127</v>
      </c>
      <c r="N12" s="37" t="s">
        <v>126</v>
      </c>
      <c r="O12" s="37" t="s">
        <v>127</v>
      </c>
      <c r="P12" s="38" t="s">
        <v>126</v>
      </c>
      <c r="Q12" s="38" t="s">
        <v>127</v>
      </c>
      <c r="R12" s="39" t="s">
        <v>127</v>
      </c>
      <c r="S12" s="39" t="s">
        <v>127</v>
      </c>
      <c r="T12" s="39" t="s">
        <v>127</v>
      </c>
      <c r="U12" s="39" t="s">
        <v>127</v>
      </c>
      <c r="V12" s="39" t="s">
        <v>127</v>
      </c>
      <c r="W12" s="39" t="s">
        <v>127</v>
      </c>
      <c r="X12" s="40" t="e">
        <f>+M12+O12+Q12+R12+S12+T12+V12+W12</f>
        <v>#VALUE!</v>
      </c>
      <c r="Y12" s="40" t="s">
        <v>128</v>
      </c>
    </row>
    <row r="15" spans="1:25" ht="15" x14ac:dyDescent="0.25">
      <c r="C15" s="8" t="s">
        <v>56</v>
      </c>
    </row>
    <row r="16" spans="1:25" ht="15" x14ac:dyDescent="0.25">
      <c r="C16" s="18" t="s">
        <v>85</v>
      </c>
    </row>
    <row r="17" spans="3:3" ht="15" x14ac:dyDescent="0.25">
      <c r="C17" s="18" t="s">
        <v>57</v>
      </c>
    </row>
    <row r="18" spans="3:3" ht="15" x14ac:dyDescent="0.25">
      <c r="C18" s="18" t="s">
        <v>88</v>
      </c>
    </row>
    <row r="19" spans="3:3" ht="15" x14ac:dyDescent="0.25">
      <c r="C19" s="18" t="s">
        <v>58</v>
      </c>
    </row>
    <row r="20" spans="3:3" ht="15" x14ac:dyDescent="0.25">
      <c r="C20" s="18"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24"/>
  <sheetViews>
    <sheetView showGridLines="0" tabSelected="1" zoomScale="50" zoomScaleNormal="50" workbookViewId="0">
      <selection activeCell="F3" sqref="F3"/>
    </sheetView>
  </sheetViews>
  <sheetFormatPr defaultColWidth="11.42578125" defaultRowHeight="15" x14ac:dyDescent="0.25"/>
  <cols>
    <col min="1" max="1" width="2.42578125" style="18" customWidth="1"/>
    <col min="2" max="2" width="28.28515625" style="18" customWidth="1"/>
    <col min="3" max="3" width="29" style="34" customWidth="1"/>
    <col min="4" max="4" width="26.85546875" style="34" bestFit="1" customWidth="1"/>
    <col min="5" max="5" width="8.85546875" style="34" customWidth="1"/>
    <col min="6" max="6" width="18.28515625" style="34" customWidth="1"/>
    <col min="7" max="7" width="18.140625" style="18" customWidth="1"/>
    <col min="8" max="8" width="14.5703125" style="18" customWidth="1"/>
    <col min="9" max="9" width="14.7109375" style="18" customWidth="1"/>
    <col min="10" max="10" width="18.5703125" style="18" customWidth="1"/>
    <col min="11" max="11" width="17" style="18" customWidth="1"/>
    <col min="12" max="12" width="15.85546875" style="18" customWidth="1"/>
    <col min="13" max="13" width="21.7109375" style="34" bestFit="1" customWidth="1"/>
    <col min="14" max="14" width="17.7109375" style="34" bestFit="1" customWidth="1"/>
    <col min="15" max="15" width="16" style="18" customWidth="1"/>
    <col min="16" max="16" width="14.140625" style="18" customWidth="1"/>
    <col min="17" max="16384" width="11.42578125" style="18"/>
  </cols>
  <sheetData>
    <row r="1" spans="2:16" x14ac:dyDescent="0.25">
      <c r="M1" s="18"/>
      <c r="N1" s="18"/>
    </row>
    <row r="2" spans="2:16" x14ac:dyDescent="0.25">
      <c r="B2" s="17" t="s">
        <v>122</v>
      </c>
      <c r="M2" s="18"/>
      <c r="N2" s="18"/>
    </row>
    <row r="3" spans="2:16" x14ac:dyDescent="0.25">
      <c r="B3" s="17" t="s">
        <v>121</v>
      </c>
      <c r="M3" s="18"/>
      <c r="N3" s="18"/>
    </row>
    <row r="4" spans="2:16" x14ac:dyDescent="0.25">
      <c r="B4" s="17" t="s">
        <v>123</v>
      </c>
      <c r="M4" s="18"/>
      <c r="N4" s="18"/>
    </row>
    <row r="5" spans="2:16" x14ac:dyDescent="0.25">
      <c r="K5" s="19">
        <v>42856</v>
      </c>
      <c r="L5" s="20"/>
      <c r="M5" s="48"/>
      <c r="N5" s="49"/>
      <c r="O5" s="22"/>
      <c r="P5" s="21"/>
    </row>
    <row r="6" spans="2:16" x14ac:dyDescent="0.25">
      <c r="B6" s="23" t="s">
        <v>2</v>
      </c>
      <c r="C6" s="4" t="s">
        <v>2</v>
      </c>
      <c r="D6" s="4" t="s">
        <v>60</v>
      </c>
      <c r="E6" s="4" t="s">
        <v>61</v>
      </c>
      <c r="F6" s="47" t="s">
        <v>62</v>
      </c>
      <c r="G6" s="23" t="s">
        <v>63</v>
      </c>
      <c r="H6" s="22" t="s">
        <v>64</v>
      </c>
      <c r="I6" s="21"/>
      <c r="J6" s="23" t="s">
        <v>65</v>
      </c>
      <c r="K6" s="23" t="s">
        <v>66</v>
      </c>
      <c r="L6" s="23" t="s">
        <v>67</v>
      </c>
      <c r="M6" s="4" t="s">
        <v>68</v>
      </c>
      <c r="N6" s="4" t="s">
        <v>69</v>
      </c>
      <c r="O6" s="23" t="s">
        <v>70</v>
      </c>
      <c r="P6" s="23" t="s">
        <v>71</v>
      </c>
    </row>
    <row r="7" spans="2:16" x14ac:dyDescent="0.25">
      <c r="B7" s="24" t="s">
        <v>73</v>
      </c>
      <c r="C7" s="6" t="s">
        <v>72</v>
      </c>
      <c r="D7" s="6" t="s">
        <v>74</v>
      </c>
      <c r="E7" s="6" t="s">
        <v>75</v>
      </c>
      <c r="F7" s="6"/>
      <c r="G7" s="24" t="s">
        <v>76</v>
      </c>
      <c r="H7" s="24" t="s">
        <v>5</v>
      </c>
      <c r="I7" s="24" t="s">
        <v>6</v>
      </c>
      <c r="J7" s="24" t="s">
        <v>77</v>
      </c>
      <c r="K7" s="24" t="s">
        <v>78</v>
      </c>
      <c r="L7" s="24" t="s">
        <v>79</v>
      </c>
      <c r="M7" s="6" t="s">
        <v>80</v>
      </c>
      <c r="N7" s="6" t="s">
        <v>81</v>
      </c>
      <c r="O7" s="24" t="s">
        <v>82</v>
      </c>
      <c r="P7" s="24" t="s">
        <v>83</v>
      </c>
    </row>
    <row r="8" spans="2:16" x14ac:dyDescent="0.25">
      <c r="B8" s="43" t="s">
        <v>134</v>
      </c>
      <c r="C8" s="46" t="s">
        <v>142</v>
      </c>
      <c r="D8" s="46" t="s">
        <v>10</v>
      </c>
      <c r="E8" s="46">
        <v>220</v>
      </c>
      <c r="F8" s="46" t="s">
        <v>137</v>
      </c>
      <c r="G8" s="25" t="s">
        <v>147</v>
      </c>
      <c r="H8" s="26">
        <v>42736</v>
      </c>
      <c r="I8" s="26">
        <v>50040</v>
      </c>
      <c r="J8" s="16" t="str">
        <f>+D8</f>
        <v>Diego de Almagro 220</v>
      </c>
      <c r="K8" s="44">
        <v>0</v>
      </c>
      <c r="L8" s="44">
        <v>41.832000170644825</v>
      </c>
      <c r="M8" s="50">
        <v>0</v>
      </c>
      <c r="N8" s="50">
        <v>46.881</v>
      </c>
      <c r="O8" s="45">
        <v>1961.126</v>
      </c>
      <c r="P8" s="45">
        <v>41.832000170644825</v>
      </c>
    </row>
    <row r="9" spans="2:16" x14ac:dyDescent="0.25">
      <c r="B9" s="43" t="s">
        <v>134</v>
      </c>
      <c r="C9" s="46" t="s">
        <v>142</v>
      </c>
      <c r="D9" s="46" t="s">
        <v>10</v>
      </c>
      <c r="E9" s="46">
        <v>220</v>
      </c>
      <c r="F9" s="46" t="s">
        <v>137</v>
      </c>
      <c r="G9" s="25" t="s">
        <v>148</v>
      </c>
      <c r="H9" s="26">
        <v>42736</v>
      </c>
      <c r="I9" s="26">
        <v>50040</v>
      </c>
      <c r="J9" s="16" t="str">
        <f t="shared" ref="J9:J75" si="0">+D9</f>
        <v>Diego de Almagro 220</v>
      </c>
      <c r="K9" s="44">
        <v>0</v>
      </c>
      <c r="L9" s="44">
        <v>41.832008260196183</v>
      </c>
      <c r="M9" s="50">
        <v>0</v>
      </c>
      <c r="N9" s="50">
        <v>48.424999999999997</v>
      </c>
      <c r="O9" s="45">
        <v>2025.7150000000001</v>
      </c>
      <c r="P9" s="45">
        <v>41.832008260196183</v>
      </c>
    </row>
    <row r="10" spans="2:16" x14ac:dyDescent="0.25">
      <c r="B10" s="43" t="s">
        <v>134</v>
      </c>
      <c r="C10" s="46" t="s">
        <v>142</v>
      </c>
      <c r="D10" s="46" t="s">
        <v>10</v>
      </c>
      <c r="E10" s="46">
        <v>220</v>
      </c>
      <c r="F10" s="46" t="s">
        <v>137</v>
      </c>
      <c r="G10" s="25" t="s">
        <v>149</v>
      </c>
      <c r="H10" s="26">
        <v>42736</v>
      </c>
      <c r="I10" s="26">
        <v>50040</v>
      </c>
      <c r="J10" s="16" t="str">
        <f t="shared" si="0"/>
        <v>Diego de Almagro 220</v>
      </c>
      <c r="K10" s="44">
        <v>6658.05577689243</v>
      </c>
      <c r="L10" s="44">
        <v>41.832003040668944</v>
      </c>
      <c r="M10" s="50">
        <v>0.251</v>
      </c>
      <c r="N10" s="50">
        <v>34.203000000000003</v>
      </c>
      <c r="O10" s="45">
        <v>3101.9520000000002</v>
      </c>
      <c r="P10" s="45">
        <v>90.692395403911931</v>
      </c>
    </row>
    <row r="11" spans="2:16" x14ac:dyDescent="0.25">
      <c r="B11" s="43" t="s">
        <v>134</v>
      </c>
      <c r="C11" s="46" t="s">
        <v>11</v>
      </c>
      <c r="D11" s="46" t="s">
        <v>12</v>
      </c>
      <c r="E11" s="46">
        <v>220</v>
      </c>
      <c r="F11" s="46" t="s">
        <v>137</v>
      </c>
      <c r="G11" s="25" t="s">
        <v>147</v>
      </c>
      <c r="H11" s="26">
        <v>42736</v>
      </c>
      <c r="I11" s="26">
        <v>50040</v>
      </c>
      <c r="J11" s="16" t="str">
        <f t="shared" si="0"/>
        <v>Cardones 220</v>
      </c>
      <c r="K11" s="44">
        <v>0</v>
      </c>
      <c r="L11" s="44">
        <v>45.589001666414177</v>
      </c>
      <c r="M11" s="50">
        <v>0</v>
      </c>
      <c r="N11" s="50">
        <v>112.217</v>
      </c>
      <c r="O11" s="45">
        <v>5115.8609999999999</v>
      </c>
      <c r="P11" s="45">
        <v>45.589001666414177</v>
      </c>
    </row>
    <row r="12" spans="2:16" x14ac:dyDescent="0.25">
      <c r="B12" s="43" t="s">
        <v>134</v>
      </c>
      <c r="C12" s="46" t="s">
        <v>11</v>
      </c>
      <c r="D12" s="46" t="s">
        <v>10</v>
      </c>
      <c r="E12" s="46">
        <v>220</v>
      </c>
      <c r="F12" s="46" t="s">
        <v>137</v>
      </c>
      <c r="G12" s="25" t="s">
        <v>147</v>
      </c>
      <c r="H12" s="26">
        <v>42736</v>
      </c>
      <c r="I12" s="26">
        <v>50040</v>
      </c>
      <c r="J12" s="16" t="str">
        <f t="shared" si="0"/>
        <v>Diego de Almagro 220</v>
      </c>
      <c r="K12" s="44">
        <v>0</v>
      </c>
      <c r="L12" s="44">
        <v>41.832009949296854</v>
      </c>
      <c r="M12" s="50">
        <v>0</v>
      </c>
      <c r="N12" s="50">
        <v>10.452999999999999</v>
      </c>
      <c r="O12" s="45">
        <v>437.27</v>
      </c>
      <c r="P12" s="45">
        <v>41.832009949296854</v>
      </c>
    </row>
    <row r="13" spans="2:16" x14ac:dyDescent="0.25">
      <c r="B13" s="43" t="s">
        <v>134</v>
      </c>
      <c r="C13" s="46" t="s">
        <v>11</v>
      </c>
      <c r="D13" s="46" t="s">
        <v>13</v>
      </c>
      <c r="E13" s="46">
        <v>220</v>
      </c>
      <c r="F13" s="46" t="s">
        <v>137</v>
      </c>
      <c r="G13" s="25" t="s">
        <v>147</v>
      </c>
      <c r="H13" s="26">
        <v>42736</v>
      </c>
      <c r="I13" s="26">
        <v>50040</v>
      </c>
      <c r="J13" s="16" t="str">
        <f t="shared" si="0"/>
        <v>Maitencillo 220</v>
      </c>
      <c r="K13" s="44">
        <v>0</v>
      </c>
      <c r="L13" s="44">
        <v>45.165997130559546</v>
      </c>
      <c r="M13" s="50">
        <v>0</v>
      </c>
      <c r="N13" s="50">
        <v>27.88</v>
      </c>
      <c r="O13" s="45">
        <v>1259.2280000000001</v>
      </c>
      <c r="P13" s="45">
        <v>45.165997130559546</v>
      </c>
    </row>
    <row r="14" spans="2:16" x14ac:dyDescent="0.25">
      <c r="B14" s="43" t="s">
        <v>134</v>
      </c>
      <c r="C14" s="46" t="s">
        <v>11</v>
      </c>
      <c r="D14" s="46" t="s">
        <v>135</v>
      </c>
      <c r="E14" s="46">
        <v>220</v>
      </c>
      <c r="F14" s="46" t="s">
        <v>137</v>
      </c>
      <c r="G14" s="25" t="s">
        <v>147</v>
      </c>
      <c r="H14" s="26">
        <v>42736</v>
      </c>
      <c r="I14" s="26">
        <v>50040</v>
      </c>
      <c r="J14" s="16" t="str">
        <f t="shared" si="0"/>
        <v>Pan de Azucar 220</v>
      </c>
      <c r="K14" s="44">
        <v>0</v>
      </c>
      <c r="L14" s="44">
        <v>50.902325581395353</v>
      </c>
      <c r="M14" s="50">
        <v>0</v>
      </c>
      <c r="N14" s="50">
        <v>0.215</v>
      </c>
      <c r="O14" s="45">
        <v>10.944000000000001</v>
      </c>
      <c r="P14" s="45">
        <v>50.902325581395353</v>
      </c>
    </row>
    <row r="15" spans="2:16" x14ac:dyDescent="0.25">
      <c r="B15" s="43" t="s">
        <v>134</v>
      </c>
      <c r="C15" s="46" t="s">
        <v>11</v>
      </c>
      <c r="D15" s="46" t="s">
        <v>12</v>
      </c>
      <c r="E15" s="46">
        <v>220</v>
      </c>
      <c r="F15" s="46" t="s">
        <v>137</v>
      </c>
      <c r="G15" s="25" t="s">
        <v>148</v>
      </c>
      <c r="H15" s="26">
        <v>42736</v>
      </c>
      <c r="I15" s="26">
        <v>50040</v>
      </c>
      <c r="J15" s="16" t="str">
        <f t="shared" si="0"/>
        <v>Cardones 220</v>
      </c>
      <c r="K15" s="44">
        <v>0</v>
      </c>
      <c r="L15" s="44">
        <v>45.589002021687186</v>
      </c>
      <c r="M15" s="50">
        <v>0</v>
      </c>
      <c r="N15" s="50">
        <v>136.02500000000001</v>
      </c>
      <c r="O15" s="45">
        <v>6201.2439999999997</v>
      </c>
      <c r="P15" s="45">
        <v>45.589002021687186</v>
      </c>
    </row>
    <row r="16" spans="2:16" x14ac:dyDescent="0.25">
      <c r="B16" s="43" t="s">
        <v>134</v>
      </c>
      <c r="C16" s="46" t="s">
        <v>11</v>
      </c>
      <c r="D16" s="46" t="s">
        <v>10</v>
      </c>
      <c r="E16" s="46">
        <v>220</v>
      </c>
      <c r="F16" s="46" t="s">
        <v>137</v>
      </c>
      <c r="G16" s="25" t="s">
        <v>148</v>
      </c>
      <c r="H16" s="26">
        <v>42736</v>
      </c>
      <c r="I16" s="26">
        <v>50040</v>
      </c>
      <c r="J16" s="16" t="str">
        <f t="shared" si="0"/>
        <v>Diego de Almagro 220</v>
      </c>
      <c r="K16" s="44">
        <v>0</v>
      </c>
      <c r="L16" s="44">
        <v>41.831980232968583</v>
      </c>
      <c r="M16" s="50">
        <v>0</v>
      </c>
      <c r="N16" s="50">
        <v>11.332000000000001</v>
      </c>
      <c r="O16" s="45">
        <v>474.04</v>
      </c>
      <c r="P16" s="45">
        <v>41.831980232968583</v>
      </c>
    </row>
    <row r="17" spans="2:16" x14ac:dyDescent="0.25">
      <c r="B17" s="43" t="s">
        <v>134</v>
      </c>
      <c r="C17" s="46" t="s">
        <v>11</v>
      </c>
      <c r="D17" s="46" t="s">
        <v>13</v>
      </c>
      <c r="E17" s="46">
        <v>220</v>
      </c>
      <c r="F17" s="46" t="s">
        <v>137</v>
      </c>
      <c r="G17" s="25" t="s">
        <v>148</v>
      </c>
      <c r="H17" s="26">
        <v>42736</v>
      </c>
      <c r="I17" s="26">
        <v>50040</v>
      </c>
      <c r="J17" s="16" t="str">
        <f t="shared" si="0"/>
        <v>Maitencillo 220</v>
      </c>
      <c r="K17" s="44">
        <v>0</v>
      </c>
      <c r="L17" s="44">
        <v>45.165990915465052</v>
      </c>
      <c r="M17" s="50">
        <v>0</v>
      </c>
      <c r="N17" s="50">
        <v>32.802999999999997</v>
      </c>
      <c r="O17" s="45">
        <v>1481.58</v>
      </c>
      <c r="P17" s="45">
        <v>45.165990915465052</v>
      </c>
    </row>
    <row r="18" spans="2:16" x14ac:dyDescent="0.25">
      <c r="B18" s="43" t="s">
        <v>134</v>
      </c>
      <c r="C18" s="46" t="s">
        <v>11</v>
      </c>
      <c r="D18" s="46" t="s">
        <v>135</v>
      </c>
      <c r="E18" s="46">
        <v>220</v>
      </c>
      <c r="F18" s="46" t="s">
        <v>137</v>
      </c>
      <c r="G18" s="25" t="s">
        <v>148</v>
      </c>
      <c r="H18" s="26">
        <v>42736</v>
      </c>
      <c r="I18" s="26">
        <v>50040</v>
      </c>
      <c r="J18" s="16" t="str">
        <f t="shared" si="0"/>
        <v>Pan de Azucar 220</v>
      </c>
      <c r="K18" s="44">
        <v>0</v>
      </c>
      <c r="L18" s="44">
        <v>50.906666666666666</v>
      </c>
      <c r="M18" s="50">
        <v>0</v>
      </c>
      <c r="N18" s="50">
        <v>0.15</v>
      </c>
      <c r="O18" s="45">
        <v>7.6359999999999992</v>
      </c>
      <c r="P18" s="45">
        <v>50.906666666666666</v>
      </c>
    </row>
    <row r="19" spans="2:16" x14ac:dyDescent="0.25">
      <c r="B19" s="43" t="s">
        <v>134</v>
      </c>
      <c r="C19" s="46" t="s">
        <v>11</v>
      </c>
      <c r="D19" s="46" t="s">
        <v>12</v>
      </c>
      <c r="E19" s="46">
        <v>220</v>
      </c>
      <c r="F19" s="46" t="s">
        <v>137</v>
      </c>
      <c r="G19" s="25" t="s">
        <v>149</v>
      </c>
      <c r="H19" s="26">
        <v>42736</v>
      </c>
      <c r="I19" s="26">
        <v>50040</v>
      </c>
      <c r="J19" s="16" t="str">
        <f t="shared" si="0"/>
        <v>Cardones 220</v>
      </c>
      <c r="K19" s="44">
        <v>7153.33984375</v>
      </c>
      <c r="L19" s="44">
        <v>45.588994884556897</v>
      </c>
      <c r="M19" s="50">
        <v>0.51200000000000001</v>
      </c>
      <c r="N19" s="50">
        <v>72.33</v>
      </c>
      <c r="O19" s="45">
        <v>6959.9620000000004</v>
      </c>
      <c r="P19" s="45">
        <v>96.225107147794844</v>
      </c>
    </row>
    <row r="20" spans="2:16" x14ac:dyDescent="0.25">
      <c r="B20" s="43" t="s">
        <v>134</v>
      </c>
      <c r="C20" s="46" t="s">
        <v>11</v>
      </c>
      <c r="D20" s="46" t="s">
        <v>10</v>
      </c>
      <c r="E20" s="46">
        <v>220</v>
      </c>
      <c r="F20" s="46" t="s">
        <v>137</v>
      </c>
      <c r="G20" s="25" t="s">
        <v>149</v>
      </c>
      <c r="H20" s="26">
        <v>42736</v>
      </c>
      <c r="I20" s="26">
        <v>50040</v>
      </c>
      <c r="J20" s="16" t="str">
        <f t="shared" si="0"/>
        <v>Diego de Almagro 220</v>
      </c>
      <c r="K20" s="44">
        <v>6658.0491803278692</v>
      </c>
      <c r="L20" s="44">
        <v>41.832047395976858</v>
      </c>
      <c r="M20" s="50">
        <v>6.0999999999999999E-2</v>
      </c>
      <c r="N20" s="50">
        <v>7.258</v>
      </c>
      <c r="O20" s="45">
        <v>709.75800000000004</v>
      </c>
      <c r="P20" s="45">
        <v>97.789749242215493</v>
      </c>
    </row>
    <row r="21" spans="2:16" x14ac:dyDescent="0.25">
      <c r="B21" s="43" t="s">
        <v>134</v>
      </c>
      <c r="C21" s="46" t="s">
        <v>11</v>
      </c>
      <c r="D21" s="46" t="s">
        <v>13</v>
      </c>
      <c r="E21" s="46">
        <v>220</v>
      </c>
      <c r="F21" s="46" t="s">
        <v>137</v>
      </c>
      <c r="G21" s="25" t="s">
        <v>149</v>
      </c>
      <c r="H21" s="26">
        <v>42736</v>
      </c>
      <c r="I21" s="26">
        <v>50040</v>
      </c>
      <c r="J21" s="16" t="str">
        <f t="shared" si="0"/>
        <v>Maitencillo 220</v>
      </c>
      <c r="K21" s="44">
        <v>7215.9473684210516</v>
      </c>
      <c r="L21" s="44">
        <v>45.165979152805498</v>
      </c>
      <c r="M21" s="50">
        <v>0.17100000000000001</v>
      </c>
      <c r="N21" s="50">
        <v>22.545000000000002</v>
      </c>
      <c r="O21" s="45">
        <v>2252.194</v>
      </c>
      <c r="P21" s="45">
        <v>99.897715679751599</v>
      </c>
    </row>
    <row r="22" spans="2:16" x14ac:dyDescent="0.25">
      <c r="B22" s="43" t="s">
        <v>134</v>
      </c>
      <c r="C22" s="46" t="s">
        <v>11</v>
      </c>
      <c r="D22" s="46" t="s">
        <v>135</v>
      </c>
      <c r="E22" s="46">
        <v>220</v>
      </c>
      <c r="F22" s="46" t="s">
        <v>137</v>
      </c>
      <c r="G22" s="25" t="s">
        <v>149</v>
      </c>
      <c r="H22" s="26">
        <v>42736</v>
      </c>
      <c r="I22" s="26">
        <v>50040</v>
      </c>
      <c r="J22" s="16" t="str">
        <f t="shared" si="0"/>
        <v>Pan de Azucar 220</v>
      </c>
      <c r="K22" s="44">
        <v>5171</v>
      </c>
      <c r="L22" s="44">
        <v>50.904411764705877</v>
      </c>
      <c r="M22" s="50">
        <v>1E-3</v>
      </c>
      <c r="N22" s="50">
        <v>0.13600000000000001</v>
      </c>
      <c r="O22" s="45">
        <v>12.094000000000001</v>
      </c>
      <c r="P22" s="45">
        <v>88.92647058823529</v>
      </c>
    </row>
    <row r="23" spans="2:16" x14ac:dyDescent="0.25">
      <c r="B23" s="43" t="s">
        <v>134</v>
      </c>
      <c r="C23" s="46" t="s">
        <v>138</v>
      </c>
      <c r="D23" s="46" t="s">
        <v>132</v>
      </c>
      <c r="E23" s="46">
        <v>220</v>
      </c>
      <c r="F23" s="46" t="s">
        <v>137</v>
      </c>
      <c r="G23" s="25" t="s">
        <v>147</v>
      </c>
      <c r="H23" s="26">
        <v>42736</v>
      </c>
      <c r="I23" s="26">
        <v>50040</v>
      </c>
      <c r="J23" s="16" t="str">
        <f t="shared" si="0"/>
        <v>Los Vilos 220</v>
      </c>
      <c r="K23" s="44">
        <v>0</v>
      </c>
      <c r="L23" s="44">
        <v>52.847000131055871</v>
      </c>
      <c r="M23" s="50">
        <v>0</v>
      </c>
      <c r="N23" s="50">
        <v>2861.375</v>
      </c>
      <c r="O23" s="45">
        <v>151215.08499999999</v>
      </c>
      <c r="P23" s="45">
        <v>52.847000131055871</v>
      </c>
    </row>
    <row r="24" spans="2:16" x14ac:dyDescent="0.25">
      <c r="B24" s="43" t="s">
        <v>134</v>
      </c>
      <c r="C24" s="46" t="s">
        <v>138</v>
      </c>
      <c r="D24" s="46" t="s">
        <v>13</v>
      </c>
      <c r="E24" s="46">
        <v>220</v>
      </c>
      <c r="F24" s="46" t="s">
        <v>137</v>
      </c>
      <c r="G24" s="25" t="s">
        <v>147</v>
      </c>
      <c r="H24" s="26">
        <v>42736</v>
      </c>
      <c r="I24" s="26">
        <v>50040</v>
      </c>
      <c r="J24" s="16" t="str">
        <f t="shared" si="0"/>
        <v>Maitencillo 220</v>
      </c>
      <c r="K24" s="44">
        <v>0</v>
      </c>
      <c r="L24" s="44">
        <v>45.166000243470769</v>
      </c>
      <c r="M24" s="50">
        <v>0</v>
      </c>
      <c r="N24" s="50">
        <v>320.36700000000002</v>
      </c>
      <c r="O24" s="45">
        <v>14469.696</v>
      </c>
      <c r="P24" s="45">
        <v>45.166000243470769</v>
      </c>
    </row>
    <row r="25" spans="2:16" x14ac:dyDescent="0.25">
      <c r="B25" s="43" t="s">
        <v>134</v>
      </c>
      <c r="C25" s="46" t="s">
        <v>138</v>
      </c>
      <c r="D25" s="46" t="s">
        <v>133</v>
      </c>
      <c r="E25" s="46">
        <v>220</v>
      </c>
      <c r="F25" s="46" t="s">
        <v>137</v>
      </c>
      <c r="G25" s="25" t="s">
        <v>147</v>
      </c>
      <c r="H25" s="26">
        <v>42736</v>
      </c>
      <c r="I25" s="26">
        <v>50040</v>
      </c>
      <c r="J25" s="16" t="str">
        <f t="shared" si="0"/>
        <v>Nogales 220</v>
      </c>
      <c r="K25" s="44">
        <v>0</v>
      </c>
      <c r="L25" s="44">
        <v>53.517004110883953</v>
      </c>
      <c r="M25" s="50">
        <v>0</v>
      </c>
      <c r="N25" s="50">
        <v>90.977999999999994</v>
      </c>
      <c r="O25" s="45">
        <v>4868.87</v>
      </c>
      <c r="P25" s="45">
        <v>53.517004110883953</v>
      </c>
    </row>
    <row r="26" spans="2:16" x14ac:dyDescent="0.25">
      <c r="B26" s="43" t="s">
        <v>134</v>
      </c>
      <c r="C26" s="46" t="s">
        <v>138</v>
      </c>
      <c r="D26" s="46" t="s">
        <v>135</v>
      </c>
      <c r="E26" s="46">
        <v>220</v>
      </c>
      <c r="F26" s="46" t="s">
        <v>137</v>
      </c>
      <c r="G26" s="25" t="s">
        <v>147</v>
      </c>
      <c r="H26" s="26">
        <v>42736</v>
      </c>
      <c r="I26" s="26">
        <v>50040</v>
      </c>
      <c r="J26" s="16" t="str">
        <f t="shared" si="0"/>
        <v>Pan de Azucar 220</v>
      </c>
      <c r="K26" s="44">
        <v>0</v>
      </c>
      <c r="L26" s="44">
        <v>50.904000022980142</v>
      </c>
      <c r="M26" s="50">
        <v>0</v>
      </c>
      <c r="N26" s="50">
        <v>7310.6580000000004</v>
      </c>
      <c r="O26" s="45">
        <v>372141.73499999999</v>
      </c>
      <c r="P26" s="45">
        <v>50.904000022980142</v>
      </c>
    </row>
    <row r="27" spans="2:16" x14ac:dyDescent="0.25">
      <c r="B27" s="43" t="s">
        <v>134</v>
      </c>
      <c r="C27" s="46" t="s">
        <v>138</v>
      </c>
      <c r="D27" s="46" t="s">
        <v>9</v>
      </c>
      <c r="E27" s="46">
        <v>220</v>
      </c>
      <c r="F27" s="46" t="s">
        <v>137</v>
      </c>
      <c r="G27" s="25" t="s">
        <v>147</v>
      </c>
      <c r="H27" s="26">
        <v>42736</v>
      </c>
      <c r="I27" s="26">
        <v>50040</v>
      </c>
      <c r="J27" s="16" t="str">
        <f t="shared" si="0"/>
        <v>Quillota 220</v>
      </c>
      <c r="K27" s="44">
        <v>0</v>
      </c>
      <c r="L27" s="44">
        <v>54.040999879657306</v>
      </c>
      <c r="M27" s="50">
        <v>0</v>
      </c>
      <c r="N27" s="50">
        <v>2974.8380000000002</v>
      </c>
      <c r="O27" s="45">
        <v>160763.22</v>
      </c>
      <c r="P27" s="45">
        <v>54.040999879657306</v>
      </c>
    </row>
    <row r="28" spans="2:16" x14ac:dyDescent="0.25">
      <c r="B28" s="43" t="s">
        <v>134</v>
      </c>
      <c r="C28" s="46" t="s">
        <v>138</v>
      </c>
      <c r="D28" s="46" t="s">
        <v>132</v>
      </c>
      <c r="E28" s="46">
        <v>220</v>
      </c>
      <c r="F28" s="46" t="s">
        <v>137</v>
      </c>
      <c r="G28" s="25" t="s">
        <v>148</v>
      </c>
      <c r="H28" s="26">
        <v>42736</v>
      </c>
      <c r="I28" s="26">
        <v>50040</v>
      </c>
      <c r="J28" s="16" t="str">
        <f t="shared" si="0"/>
        <v>Los Vilos 220</v>
      </c>
      <c r="K28" s="44">
        <v>0</v>
      </c>
      <c r="L28" s="44">
        <v>52.847000046088816</v>
      </c>
      <c r="M28" s="50">
        <v>0</v>
      </c>
      <c r="N28" s="50">
        <v>3623.4389999999999</v>
      </c>
      <c r="O28" s="45">
        <v>191487.88099999999</v>
      </c>
      <c r="P28" s="45">
        <v>52.847000046088816</v>
      </c>
    </row>
    <row r="29" spans="2:16" x14ac:dyDescent="0.25">
      <c r="B29" s="43" t="s">
        <v>134</v>
      </c>
      <c r="C29" s="46" t="s">
        <v>138</v>
      </c>
      <c r="D29" s="46" t="s">
        <v>13</v>
      </c>
      <c r="E29" s="46">
        <v>220</v>
      </c>
      <c r="F29" s="46" t="s">
        <v>137</v>
      </c>
      <c r="G29" s="25" t="s">
        <v>148</v>
      </c>
      <c r="H29" s="26">
        <v>42736</v>
      </c>
      <c r="I29" s="26">
        <v>50040</v>
      </c>
      <c r="J29" s="16" t="str">
        <f t="shared" si="0"/>
        <v>Maitencillo 220</v>
      </c>
      <c r="K29" s="44">
        <v>0</v>
      </c>
      <c r="L29" s="44">
        <v>45.165999420549419</v>
      </c>
      <c r="M29" s="50">
        <v>0</v>
      </c>
      <c r="N29" s="50">
        <v>379.67</v>
      </c>
      <c r="O29" s="45">
        <v>17148.174999999999</v>
      </c>
      <c r="P29" s="45">
        <v>45.165999420549419</v>
      </c>
    </row>
    <row r="30" spans="2:16" x14ac:dyDescent="0.25">
      <c r="B30" s="43" t="s">
        <v>134</v>
      </c>
      <c r="C30" s="46" t="s">
        <v>138</v>
      </c>
      <c r="D30" s="46" t="s">
        <v>133</v>
      </c>
      <c r="E30" s="46">
        <v>220</v>
      </c>
      <c r="F30" s="46" t="s">
        <v>137</v>
      </c>
      <c r="G30" s="25" t="s">
        <v>148</v>
      </c>
      <c r="H30" s="26">
        <v>42736</v>
      </c>
      <c r="I30" s="26">
        <v>50040</v>
      </c>
      <c r="J30" s="16" t="str">
        <f t="shared" si="0"/>
        <v>Nogales 220</v>
      </c>
      <c r="K30" s="44">
        <v>0</v>
      </c>
      <c r="L30" s="44">
        <v>53.5170032118004</v>
      </c>
      <c r="M30" s="50">
        <v>0</v>
      </c>
      <c r="N30" s="50">
        <v>134.50399999999999</v>
      </c>
      <c r="O30" s="45">
        <v>7198.2510000000002</v>
      </c>
      <c r="P30" s="45">
        <v>53.5170032118004</v>
      </c>
    </row>
    <row r="31" spans="2:16" x14ac:dyDescent="0.25">
      <c r="B31" s="43" t="s">
        <v>134</v>
      </c>
      <c r="C31" s="46" t="s">
        <v>138</v>
      </c>
      <c r="D31" s="46" t="s">
        <v>135</v>
      </c>
      <c r="E31" s="46">
        <v>220</v>
      </c>
      <c r="F31" s="46" t="s">
        <v>137</v>
      </c>
      <c r="G31" s="25" t="s">
        <v>148</v>
      </c>
      <c r="H31" s="26">
        <v>42736</v>
      </c>
      <c r="I31" s="26">
        <v>50040</v>
      </c>
      <c r="J31" s="16" t="str">
        <f t="shared" si="0"/>
        <v>Pan de Azucar 220</v>
      </c>
      <c r="K31" s="44">
        <v>0</v>
      </c>
      <c r="L31" s="44">
        <v>50.904000025711923</v>
      </c>
      <c r="M31" s="50">
        <v>0</v>
      </c>
      <c r="N31" s="50">
        <v>9334.19</v>
      </c>
      <c r="O31" s="45">
        <v>475147.60800000001</v>
      </c>
      <c r="P31" s="45">
        <v>50.904000025711923</v>
      </c>
    </row>
    <row r="32" spans="2:16" x14ac:dyDescent="0.25">
      <c r="B32" s="43" t="s">
        <v>134</v>
      </c>
      <c r="C32" s="46" t="s">
        <v>138</v>
      </c>
      <c r="D32" s="46" t="s">
        <v>9</v>
      </c>
      <c r="E32" s="46">
        <v>220</v>
      </c>
      <c r="F32" s="46" t="s">
        <v>137</v>
      </c>
      <c r="G32" s="25" t="s">
        <v>148</v>
      </c>
      <c r="H32" s="26">
        <v>42736</v>
      </c>
      <c r="I32" s="26">
        <v>50040</v>
      </c>
      <c r="J32" s="16" t="str">
        <f t="shared" si="0"/>
        <v>Quillota 220</v>
      </c>
      <c r="K32" s="44">
        <v>0</v>
      </c>
      <c r="L32" s="44">
        <v>54.040999970099101</v>
      </c>
      <c r="M32" s="50">
        <v>0</v>
      </c>
      <c r="N32" s="50">
        <v>4280.808</v>
      </c>
      <c r="O32" s="45">
        <v>231339.14499999999</v>
      </c>
      <c r="P32" s="45">
        <v>54.040999970099101</v>
      </c>
    </row>
    <row r="33" spans="2:16" x14ac:dyDescent="0.25">
      <c r="B33" s="43" t="s">
        <v>134</v>
      </c>
      <c r="C33" s="46" t="s">
        <v>138</v>
      </c>
      <c r="D33" s="46" t="s">
        <v>132</v>
      </c>
      <c r="E33" s="46">
        <v>220</v>
      </c>
      <c r="F33" s="46" t="s">
        <v>137</v>
      </c>
      <c r="G33" s="25" t="s">
        <v>149</v>
      </c>
      <c r="H33" s="26">
        <v>42736</v>
      </c>
      <c r="I33" s="26">
        <v>50040</v>
      </c>
      <c r="J33" s="16" t="str">
        <f t="shared" si="0"/>
        <v>Los Vilos 220</v>
      </c>
      <c r="K33" s="44">
        <v>5495.9961977186322</v>
      </c>
      <c r="L33" s="44">
        <v>52.846999954733029</v>
      </c>
      <c r="M33" s="50">
        <v>15.516999999999999</v>
      </c>
      <c r="N33" s="50">
        <v>2164.9340000000002</v>
      </c>
      <c r="O33" s="45">
        <v>199691.64</v>
      </c>
      <c r="P33" s="45">
        <v>92.239135234607616</v>
      </c>
    </row>
    <row r="34" spans="2:16" x14ac:dyDescent="0.25">
      <c r="B34" s="43" t="s">
        <v>134</v>
      </c>
      <c r="C34" s="46" t="s">
        <v>138</v>
      </c>
      <c r="D34" s="46" t="s">
        <v>13</v>
      </c>
      <c r="E34" s="46">
        <v>220</v>
      </c>
      <c r="F34" s="46" t="s">
        <v>137</v>
      </c>
      <c r="G34" s="25" t="s">
        <v>149</v>
      </c>
      <c r="H34" s="26">
        <v>42736</v>
      </c>
      <c r="I34" s="26">
        <v>50040</v>
      </c>
      <c r="J34" s="16" t="str">
        <f t="shared" si="0"/>
        <v>Maitencillo 220</v>
      </c>
      <c r="K34" s="44">
        <v>7215.9475021168491</v>
      </c>
      <c r="L34" s="44">
        <v>45.165998946910562</v>
      </c>
      <c r="M34" s="50">
        <v>2.3620000000000001</v>
      </c>
      <c r="N34" s="50">
        <v>305.767</v>
      </c>
      <c r="O34" s="45">
        <v>30854.340000000004</v>
      </c>
      <c r="P34" s="45">
        <v>100.9080116559341</v>
      </c>
    </row>
    <row r="35" spans="2:16" x14ac:dyDescent="0.25">
      <c r="B35" s="43" t="s">
        <v>134</v>
      </c>
      <c r="C35" s="46" t="s">
        <v>138</v>
      </c>
      <c r="D35" s="46" t="s">
        <v>133</v>
      </c>
      <c r="E35" s="46">
        <v>220</v>
      </c>
      <c r="F35" s="46" t="s">
        <v>137</v>
      </c>
      <c r="G35" s="25" t="s">
        <v>149</v>
      </c>
      <c r="H35" s="26">
        <v>42736</v>
      </c>
      <c r="I35" s="26">
        <v>50040</v>
      </c>
      <c r="J35" s="16" t="str">
        <f t="shared" si="0"/>
        <v>Nogales 220</v>
      </c>
      <c r="K35" s="44">
        <v>5609.3933717579257</v>
      </c>
      <c r="L35" s="44">
        <v>53.517000994210179</v>
      </c>
      <c r="M35" s="50">
        <v>0.69399999999999995</v>
      </c>
      <c r="N35" s="50">
        <v>85.495000000000005</v>
      </c>
      <c r="O35" s="45">
        <v>8468.3549999999996</v>
      </c>
      <c r="P35" s="45">
        <v>99.050880168430893</v>
      </c>
    </row>
    <row r="36" spans="2:16" x14ac:dyDescent="0.25">
      <c r="B36" s="43" t="s">
        <v>134</v>
      </c>
      <c r="C36" s="46" t="s">
        <v>138</v>
      </c>
      <c r="D36" s="46" t="s">
        <v>135</v>
      </c>
      <c r="E36" s="46">
        <v>220</v>
      </c>
      <c r="F36" s="46" t="s">
        <v>137</v>
      </c>
      <c r="G36" s="25" t="s">
        <v>149</v>
      </c>
      <c r="H36" s="26">
        <v>42736</v>
      </c>
      <c r="I36" s="26">
        <v>50040</v>
      </c>
      <c r="J36" s="16" t="str">
        <f t="shared" si="0"/>
        <v>Pan de Azucar 220</v>
      </c>
      <c r="K36" s="44">
        <v>5171.0736930936955</v>
      </c>
      <c r="L36" s="44">
        <v>50.904000029112055</v>
      </c>
      <c r="M36" s="50">
        <v>43.844000000000001</v>
      </c>
      <c r="N36" s="50">
        <v>6045.6059999999998</v>
      </c>
      <c r="O36" s="45">
        <v>534466.08299999998</v>
      </c>
      <c r="P36" s="45">
        <v>88.405708708109657</v>
      </c>
    </row>
    <row r="37" spans="2:16" x14ac:dyDescent="0.25">
      <c r="B37" s="43" t="s">
        <v>134</v>
      </c>
      <c r="C37" s="46" t="s">
        <v>138</v>
      </c>
      <c r="D37" s="46" t="s">
        <v>9</v>
      </c>
      <c r="E37" s="46">
        <v>220</v>
      </c>
      <c r="F37" s="46" t="s">
        <v>137</v>
      </c>
      <c r="G37" s="25" t="s">
        <v>149</v>
      </c>
      <c r="H37" s="26">
        <v>42736</v>
      </c>
      <c r="I37" s="26">
        <v>50040</v>
      </c>
      <c r="J37" s="16" t="str">
        <f t="shared" si="0"/>
        <v>Quillota 220</v>
      </c>
      <c r="K37" s="44">
        <v>5659.0548980335034</v>
      </c>
      <c r="L37" s="44">
        <v>54.041000104270843</v>
      </c>
      <c r="M37" s="50">
        <v>21.968</v>
      </c>
      <c r="N37" s="50">
        <v>2723.6759999999999</v>
      </c>
      <c r="O37" s="45">
        <v>271508.29300000001</v>
      </c>
      <c r="P37" s="45">
        <v>99.684504691453753</v>
      </c>
    </row>
    <row r="38" spans="2:16" x14ac:dyDescent="0.25">
      <c r="B38" s="43" t="s">
        <v>134</v>
      </c>
      <c r="C38" s="46" t="s">
        <v>23</v>
      </c>
      <c r="D38" s="46" t="s">
        <v>17</v>
      </c>
      <c r="E38" s="46">
        <v>220</v>
      </c>
      <c r="F38" s="46" t="s">
        <v>137</v>
      </c>
      <c r="G38" s="25" t="s">
        <v>147</v>
      </c>
      <c r="H38" s="26">
        <v>42736</v>
      </c>
      <c r="I38" s="26">
        <v>50040</v>
      </c>
      <c r="J38" s="16" t="str">
        <f>+D39</f>
        <v>Barro Blanco 220</v>
      </c>
      <c r="K38" s="44">
        <v>0</v>
      </c>
      <c r="L38" s="44">
        <v>58.02383814401788</v>
      </c>
      <c r="M38" s="50">
        <v>0</v>
      </c>
      <c r="N38" s="50">
        <v>142.59899999999999</v>
      </c>
      <c r="O38" s="45">
        <v>8274.1412954988045</v>
      </c>
      <c r="P38" s="45">
        <v>58.02383814401788</v>
      </c>
    </row>
    <row r="39" spans="2:16" x14ac:dyDescent="0.25">
      <c r="B39" s="43" t="s">
        <v>134</v>
      </c>
      <c r="C39" s="46" t="s">
        <v>23</v>
      </c>
      <c r="D39" s="46" t="s">
        <v>20</v>
      </c>
      <c r="E39" s="46">
        <v>220</v>
      </c>
      <c r="F39" s="46" t="s">
        <v>137</v>
      </c>
      <c r="G39" s="25" t="s">
        <v>147</v>
      </c>
      <c r="H39" s="26">
        <v>42736</v>
      </c>
      <c r="I39" s="26">
        <v>50040</v>
      </c>
      <c r="J39" s="16" t="str">
        <f>+D41</f>
        <v>Charrua 220</v>
      </c>
      <c r="K39" s="44">
        <v>0</v>
      </c>
      <c r="L39" s="44">
        <v>58.601935424419537</v>
      </c>
      <c r="M39" s="50">
        <v>0</v>
      </c>
      <c r="N39" s="50">
        <v>113.717</v>
      </c>
      <c r="O39" s="45">
        <v>6664.0362906587161</v>
      </c>
      <c r="P39" s="45">
        <v>58.601935424419537</v>
      </c>
    </row>
    <row r="40" spans="2:16" x14ac:dyDescent="0.25">
      <c r="B40" s="43" t="s">
        <v>134</v>
      </c>
      <c r="C40" s="46" t="s">
        <v>23</v>
      </c>
      <c r="D40" s="46" t="s">
        <v>21</v>
      </c>
      <c r="E40" s="46">
        <v>220</v>
      </c>
      <c r="F40" s="46" t="s">
        <v>137</v>
      </c>
      <c r="G40" s="25" t="s">
        <v>147</v>
      </c>
      <c r="H40" s="26">
        <v>42736</v>
      </c>
      <c r="I40" s="26">
        <v>50040</v>
      </c>
      <c r="J40" s="16" t="str">
        <f>+D43</f>
        <v>Los Ciruelos 220</v>
      </c>
      <c r="K40" s="44">
        <v>0</v>
      </c>
      <c r="L40" s="44">
        <v>59.490492355407262</v>
      </c>
      <c r="M40" s="50">
        <v>0</v>
      </c>
      <c r="N40" s="50">
        <v>341.089</v>
      </c>
      <c r="O40" s="45">
        <v>20291.552547013507</v>
      </c>
      <c r="P40" s="45">
        <v>59.490492355407262</v>
      </c>
    </row>
    <row r="41" spans="2:16" x14ac:dyDescent="0.25">
      <c r="B41" s="43" t="s">
        <v>134</v>
      </c>
      <c r="C41" s="46" t="s">
        <v>23</v>
      </c>
      <c r="D41" s="46" t="s">
        <v>15</v>
      </c>
      <c r="E41" s="46">
        <v>220</v>
      </c>
      <c r="F41" s="46" t="s">
        <v>137</v>
      </c>
      <c r="G41" s="25" t="s">
        <v>147</v>
      </c>
      <c r="H41" s="26">
        <v>42736</v>
      </c>
      <c r="I41" s="26">
        <v>50040</v>
      </c>
      <c r="J41" s="16" t="str">
        <f>+D40</f>
        <v>Puerto Montt 220</v>
      </c>
      <c r="K41" s="44">
        <v>0</v>
      </c>
      <c r="L41" s="44">
        <v>49.769893640505366</v>
      </c>
      <c r="M41" s="50">
        <v>0</v>
      </c>
      <c r="N41" s="50">
        <v>1.5329999999999999</v>
      </c>
      <c r="O41" s="45">
        <v>76.297246950894717</v>
      </c>
      <c r="P41" s="45">
        <v>49.769893640505366</v>
      </c>
    </row>
    <row r="42" spans="2:16" x14ac:dyDescent="0.25">
      <c r="B42" s="43" t="s">
        <v>134</v>
      </c>
      <c r="C42" s="46" t="s">
        <v>23</v>
      </c>
      <c r="D42" s="46" t="s">
        <v>16</v>
      </c>
      <c r="E42" s="46">
        <v>220</v>
      </c>
      <c r="F42" s="46" t="s">
        <v>137</v>
      </c>
      <c r="G42" s="25" t="s">
        <v>147</v>
      </c>
      <c r="H42" s="26">
        <v>42736</v>
      </c>
      <c r="I42" s="26">
        <v>50040</v>
      </c>
      <c r="J42" s="16" t="str">
        <f>+D42</f>
        <v>Temuco 220</v>
      </c>
      <c r="K42" s="44">
        <v>0</v>
      </c>
      <c r="L42" s="44">
        <v>51.183020325931636</v>
      </c>
      <c r="M42" s="50">
        <v>0</v>
      </c>
      <c r="N42" s="50">
        <v>14.728</v>
      </c>
      <c r="O42" s="45">
        <v>753.82352336032113</v>
      </c>
      <c r="P42" s="45">
        <v>51.183020325931636</v>
      </c>
    </row>
    <row r="43" spans="2:16" x14ac:dyDescent="0.25">
      <c r="B43" s="46" t="s">
        <v>134</v>
      </c>
      <c r="C43" s="46" t="s">
        <v>23</v>
      </c>
      <c r="D43" s="46" t="s">
        <v>144</v>
      </c>
      <c r="E43" s="46">
        <v>220</v>
      </c>
      <c r="F43" s="46" t="s">
        <v>137</v>
      </c>
      <c r="G43" s="51" t="s">
        <v>147</v>
      </c>
      <c r="H43" s="52">
        <v>42736</v>
      </c>
      <c r="I43" s="52">
        <v>50040</v>
      </c>
      <c r="J43" s="42" t="str">
        <f t="shared" ref="J43:J59" si="1">+D43</f>
        <v>Los Ciruelos 220</v>
      </c>
      <c r="K43" s="53">
        <v>0</v>
      </c>
      <c r="L43" s="53">
        <v>57.782964277183837</v>
      </c>
      <c r="M43" s="50">
        <v>0</v>
      </c>
      <c r="N43" s="50">
        <v>5.82</v>
      </c>
      <c r="O43" s="54">
        <v>336.29685209320996</v>
      </c>
      <c r="P43" s="54">
        <v>57.782964277183837</v>
      </c>
    </row>
    <row r="44" spans="2:16" x14ac:dyDescent="0.25">
      <c r="B44" s="43" t="s">
        <v>134</v>
      </c>
      <c r="C44" s="46" t="s">
        <v>23</v>
      </c>
      <c r="D44" s="46" t="s">
        <v>17</v>
      </c>
      <c r="E44" s="46">
        <v>220</v>
      </c>
      <c r="F44" s="46" t="s">
        <v>137</v>
      </c>
      <c r="G44" s="25" t="s">
        <v>148</v>
      </c>
      <c r="H44" s="26">
        <v>42736</v>
      </c>
      <c r="I44" s="26">
        <v>50040</v>
      </c>
      <c r="J44" s="16" t="str">
        <f t="shared" si="1"/>
        <v>Valdivia 220</v>
      </c>
      <c r="K44" s="44">
        <v>0</v>
      </c>
      <c r="L44" s="44">
        <v>58.023838144017873</v>
      </c>
      <c r="M44" s="50">
        <v>0</v>
      </c>
      <c r="N44" s="50">
        <v>218.03299999999999</v>
      </c>
      <c r="O44" s="45">
        <v>12651.111502054648</v>
      </c>
      <c r="P44" s="45">
        <v>58.023838144017873</v>
      </c>
    </row>
    <row r="45" spans="2:16" x14ac:dyDescent="0.25">
      <c r="B45" s="43" t="s">
        <v>134</v>
      </c>
      <c r="C45" s="46" t="s">
        <v>23</v>
      </c>
      <c r="D45" s="46" t="s">
        <v>20</v>
      </c>
      <c r="E45" s="46">
        <v>220</v>
      </c>
      <c r="F45" s="46" t="s">
        <v>137</v>
      </c>
      <c r="G45" s="25" t="s">
        <v>148</v>
      </c>
      <c r="H45" s="26">
        <v>42736</v>
      </c>
      <c r="I45" s="26">
        <v>50040</v>
      </c>
      <c r="J45" s="16" t="str">
        <f t="shared" si="1"/>
        <v>Barro Blanco 220</v>
      </c>
      <c r="K45" s="44">
        <v>0</v>
      </c>
      <c r="L45" s="44">
        <v>58.601935424419523</v>
      </c>
      <c r="M45" s="50">
        <v>0</v>
      </c>
      <c r="N45" s="50">
        <v>168.001</v>
      </c>
      <c r="O45" s="45">
        <v>9845.183753237905</v>
      </c>
      <c r="P45" s="45">
        <v>58.601935424419523</v>
      </c>
    </row>
    <row r="46" spans="2:16" x14ac:dyDescent="0.25">
      <c r="B46" s="43" t="s">
        <v>134</v>
      </c>
      <c r="C46" s="46" t="s">
        <v>23</v>
      </c>
      <c r="D46" s="46" t="s">
        <v>21</v>
      </c>
      <c r="E46" s="46">
        <v>220</v>
      </c>
      <c r="F46" s="46" t="s">
        <v>137</v>
      </c>
      <c r="G46" s="25" t="s">
        <v>148</v>
      </c>
      <c r="H46" s="26">
        <v>42736</v>
      </c>
      <c r="I46" s="26">
        <v>50040</v>
      </c>
      <c r="J46" s="16" t="str">
        <f t="shared" si="1"/>
        <v>Puerto Montt 220</v>
      </c>
      <c r="K46" s="44">
        <v>0</v>
      </c>
      <c r="L46" s="44">
        <v>59.490492355407248</v>
      </c>
      <c r="M46" s="50">
        <v>0</v>
      </c>
      <c r="N46" s="50">
        <v>487.29700000000003</v>
      </c>
      <c r="O46" s="45">
        <v>28989.538453312889</v>
      </c>
      <c r="P46" s="45">
        <v>59.490492355407248</v>
      </c>
    </row>
    <row r="47" spans="2:16" x14ac:dyDescent="0.25">
      <c r="B47" s="43" t="s">
        <v>134</v>
      </c>
      <c r="C47" s="46" t="s">
        <v>23</v>
      </c>
      <c r="D47" s="46" t="s">
        <v>15</v>
      </c>
      <c r="E47" s="46">
        <v>220</v>
      </c>
      <c r="F47" s="46" t="s">
        <v>137</v>
      </c>
      <c r="G47" s="25" t="s">
        <v>148</v>
      </c>
      <c r="H47" s="26">
        <v>42736</v>
      </c>
      <c r="I47" s="26">
        <v>50040</v>
      </c>
      <c r="J47" s="16" t="str">
        <f t="shared" si="1"/>
        <v>Charrua 220</v>
      </c>
      <c r="K47" s="44">
        <v>0</v>
      </c>
      <c r="L47" s="44">
        <v>49.769893640505359</v>
      </c>
      <c r="M47" s="50">
        <v>0</v>
      </c>
      <c r="N47" s="50">
        <v>1.9570000000000001</v>
      </c>
      <c r="O47" s="45">
        <v>97.399681854468994</v>
      </c>
      <c r="P47" s="45">
        <v>49.769893640505359</v>
      </c>
    </row>
    <row r="48" spans="2:16" x14ac:dyDescent="0.25">
      <c r="B48" s="43" t="s">
        <v>134</v>
      </c>
      <c r="C48" s="46" t="s">
        <v>23</v>
      </c>
      <c r="D48" s="46" t="s">
        <v>16</v>
      </c>
      <c r="E48" s="46">
        <v>220</v>
      </c>
      <c r="F48" s="46" t="s">
        <v>137</v>
      </c>
      <c r="G48" s="25" t="s">
        <v>148</v>
      </c>
      <c r="H48" s="26">
        <v>42736</v>
      </c>
      <c r="I48" s="26">
        <v>50040</v>
      </c>
      <c r="J48" s="16" t="str">
        <f t="shared" si="1"/>
        <v>Temuco 220</v>
      </c>
      <c r="K48" s="44">
        <v>0</v>
      </c>
      <c r="L48" s="44">
        <v>51.183020325931636</v>
      </c>
      <c r="M48" s="50">
        <v>0</v>
      </c>
      <c r="N48" s="50">
        <v>18.792999999999999</v>
      </c>
      <c r="O48" s="45">
        <v>961.88250098523315</v>
      </c>
      <c r="P48" s="45">
        <v>51.183020325931636</v>
      </c>
    </row>
    <row r="49" spans="2:16" x14ac:dyDescent="0.25">
      <c r="B49" s="43" t="s">
        <v>134</v>
      </c>
      <c r="C49" s="46" t="s">
        <v>23</v>
      </c>
      <c r="D49" s="46" t="s">
        <v>144</v>
      </c>
      <c r="E49" s="46">
        <v>220</v>
      </c>
      <c r="F49" s="46" t="s">
        <v>137</v>
      </c>
      <c r="G49" s="25" t="s">
        <v>148</v>
      </c>
      <c r="H49" s="26">
        <v>42736</v>
      </c>
      <c r="I49" s="26">
        <v>50040</v>
      </c>
      <c r="J49" s="16" t="str">
        <f t="shared" si="1"/>
        <v>Los Ciruelos 220</v>
      </c>
      <c r="K49" s="44">
        <v>0</v>
      </c>
      <c r="L49" s="44">
        <v>57.782964277183829</v>
      </c>
      <c r="M49" s="50">
        <v>0</v>
      </c>
      <c r="N49" s="50">
        <v>8.9090000000000007</v>
      </c>
      <c r="O49" s="45">
        <v>514.78842874543079</v>
      </c>
      <c r="P49" s="45">
        <v>57.782964277183829</v>
      </c>
    </row>
    <row r="50" spans="2:16" x14ac:dyDescent="0.25">
      <c r="B50" s="43" t="s">
        <v>134</v>
      </c>
      <c r="C50" s="46" t="s">
        <v>23</v>
      </c>
      <c r="D50" s="46" t="s">
        <v>17</v>
      </c>
      <c r="E50" s="46">
        <v>220</v>
      </c>
      <c r="F50" s="46" t="s">
        <v>137</v>
      </c>
      <c r="G50" s="25" t="s">
        <v>149</v>
      </c>
      <c r="H50" s="26">
        <v>42736</v>
      </c>
      <c r="I50" s="26">
        <v>50040</v>
      </c>
      <c r="J50" s="16" t="str">
        <f t="shared" si="1"/>
        <v>Valdivia 220</v>
      </c>
      <c r="K50" s="44">
        <v>5344.8146009284173</v>
      </c>
      <c r="L50" s="44">
        <v>58.023838144017866</v>
      </c>
      <c r="M50" s="50">
        <v>0.88</v>
      </c>
      <c r="N50" s="50">
        <v>122.242</v>
      </c>
      <c r="O50" s="45">
        <v>11796.386871218041</v>
      </c>
      <c r="P50" s="45">
        <v>96.500277083310493</v>
      </c>
    </row>
    <row r="51" spans="2:16" x14ac:dyDescent="0.25">
      <c r="B51" s="43" t="s">
        <v>134</v>
      </c>
      <c r="C51" s="46" t="s">
        <v>23</v>
      </c>
      <c r="D51" s="46" t="s">
        <v>20</v>
      </c>
      <c r="E51" s="46">
        <v>220</v>
      </c>
      <c r="F51" s="46" t="s">
        <v>137</v>
      </c>
      <c r="G51" s="25" t="s">
        <v>149</v>
      </c>
      <c r="H51" s="26">
        <v>42736</v>
      </c>
      <c r="I51" s="26">
        <v>50040</v>
      </c>
      <c r="J51" s="16" t="str">
        <f t="shared" si="1"/>
        <v>Barro Blanco 220</v>
      </c>
      <c r="K51" s="44">
        <v>5356.0965314844661</v>
      </c>
      <c r="L51" s="44">
        <v>58.60193542441953</v>
      </c>
      <c r="M51" s="50">
        <v>0.61199999999999999</v>
      </c>
      <c r="N51" s="50">
        <v>85.165999999999997</v>
      </c>
      <c r="O51" s="45">
        <v>8268.8235096246062</v>
      </c>
      <c r="P51" s="45">
        <v>97.090664227797561</v>
      </c>
    </row>
    <row r="52" spans="2:16" x14ac:dyDescent="0.25">
      <c r="B52" s="43" t="s">
        <v>134</v>
      </c>
      <c r="C52" s="46" t="s">
        <v>23</v>
      </c>
      <c r="D52" s="46" t="s">
        <v>21</v>
      </c>
      <c r="E52" s="46">
        <v>220</v>
      </c>
      <c r="F52" s="46" t="s">
        <v>137</v>
      </c>
      <c r="G52" s="25" t="s">
        <v>149</v>
      </c>
      <c r="H52" s="26">
        <v>42736</v>
      </c>
      <c r="I52" s="26">
        <v>50040</v>
      </c>
      <c r="J52" s="16" t="str">
        <f t="shared" si="1"/>
        <v>Puerto Montt 220</v>
      </c>
      <c r="K52" s="44">
        <v>5437.3264314880225</v>
      </c>
      <c r="L52" s="44">
        <v>59.490492355407255</v>
      </c>
      <c r="M52" s="50">
        <v>1.4650000000000001</v>
      </c>
      <c r="N52" s="50">
        <v>223.34899999999999</v>
      </c>
      <c r="O52" s="45">
        <v>21252.825199217808</v>
      </c>
      <c r="P52" s="45">
        <v>95.155228808805091</v>
      </c>
    </row>
    <row r="53" spans="2:16" x14ac:dyDescent="0.25">
      <c r="B53" s="43" t="s">
        <v>134</v>
      </c>
      <c r="C53" s="46" t="s">
        <v>23</v>
      </c>
      <c r="D53" s="46" t="s">
        <v>15</v>
      </c>
      <c r="E53" s="46">
        <v>220</v>
      </c>
      <c r="F53" s="46" t="s">
        <v>137</v>
      </c>
      <c r="G53" s="25" t="s">
        <v>149</v>
      </c>
      <c r="H53" s="26">
        <v>42736</v>
      </c>
      <c r="I53" s="26">
        <v>50040</v>
      </c>
      <c r="J53" s="16" t="str">
        <f t="shared" si="1"/>
        <v>Charrua 220</v>
      </c>
      <c r="K53" s="44">
        <v>5075.7405571666386</v>
      </c>
      <c r="L53" s="44">
        <v>49.769893640505359</v>
      </c>
      <c r="M53" s="50">
        <v>8.0000000000000002E-3</v>
      </c>
      <c r="N53" s="50">
        <v>1.1559999999999999</v>
      </c>
      <c r="O53" s="45">
        <v>98.1399215057573</v>
      </c>
      <c r="P53" s="45">
        <v>84.896125870032279</v>
      </c>
    </row>
    <row r="54" spans="2:16" x14ac:dyDescent="0.25">
      <c r="B54" s="43" t="s">
        <v>134</v>
      </c>
      <c r="C54" s="46" t="s">
        <v>23</v>
      </c>
      <c r="D54" s="46" t="s">
        <v>16</v>
      </c>
      <c r="E54" s="46">
        <v>220</v>
      </c>
      <c r="F54" s="46" t="s">
        <v>137</v>
      </c>
      <c r="G54" s="25" t="s">
        <v>149</v>
      </c>
      <c r="H54" s="26">
        <v>42736</v>
      </c>
      <c r="I54" s="26">
        <v>50040</v>
      </c>
      <c r="J54" s="16" t="str">
        <f t="shared" si="1"/>
        <v>Temuco 220</v>
      </c>
      <c r="K54" s="44">
        <v>5185.1752835603183</v>
      </c>
      <c r="L54" s="44">
        <v>51.183020325931629</v>
      </c>
      <c r="M54" s="50">
        <v>7.3999999999999996E-2</v>
      </c>
      <c r="N54" s="50">
        <v>11.103</v>
      </c>
      <c r="O54" s="45">
        <v>951.9880456622825</v>
      </c>
      <c r="P54" s="45">
        <v>85.741515415858998</v>
      </c>
    </row>
    <row r="55" spans="2:16" x14ac:dyDescent="0.25">
      <c r="B55" s="43" t="s">
        <v>134</v>
      </c>
      <c r="C55" s="46" t="s">
        <v>23</v>
      </c>
      <c r="D55" s="46" t="s">
        <v>144</v>
      </c>
      <c r="E55" s="46">
        <v>220</v>
      </c>
      <c r="F55" s="46" t="s">
        <v>137</v>
      </c>
      <c r="G55" s="25" t="s">
        <v>149</v>
      </c>
      <c r="H55" s="26">
        <v>42736</v>
      </c>
      <c r="I55" s="26">
        <v>50040</v>
      </c>
      <c r="J55" s="16" t="str">
        <f t="shared" si="1"/>
        <v>Los Ciruelos 220</v>
      </c>
      <c r="K55" s="44">
        <v>5372.4553307907381</v>
      </c>
      <c r="L55" s="44">
        <v>57.782964277183851</v>
      </c>
      <c r="M55" s="50">
        <v>3.7999999999999999E-2</v>
      </c>
      <c r="N55" s="50">
        <v>5.56</v>
      </c>
      <c r="O55" s="45">
        <v>525.4265839511902</v>
      </c>
      <c r="P55" s="45">
        <v>94.501184163883138</v>
      </c>
    </row>
    <row r="56" spans="2:16" x14ac:dyDescent="0.25">
      <c r="B56" s="43" t="s">
        <v>134</v>
      </c>
      <c r="C56" s="46" t="s">
        <v>18</v>
      </c>
      <c r="D56" s="46" t="s">
        <v>15</v>
      </c>
      <c r="E56" s="46">
        <v>220</v>
      </c>
      <c r="F56" s="46" t="s">
        <v>137</v>
      </c>
      <c r="G56" s="25" t="s">
        <v>147</v>
      </c>
      <c r="H56" s="26">
        <v>42736</v>
      </c>
      <c r="I56" s="26">
        <v>50040</v>
      </c>
      <c r="J56" s="16" t="str">
        <f t="shared" si="1"/>
        <v>Charrua 220</v>
      </c>
      <c r="K56" s="44">
        <v>0</v>
      </c>
      <c r="L56" s="44">
        <v>49.77</v>
      </c>
      <c r="M56" s="50">
        <v>0</v>
      </c>
      <c r="N56" s="50">
        <v>18.373706530567365</v>
      </c>
      <c r="O56" s="45">
        <v>914.45937402633774</v>
      </c>
      <c r="P56" s="45">
        <v>49.77</v>
      </c>
    </row>
    <row r="57" spans="2:16" x14ac:dyDescent="0.25">
      <c r="B57" s="43" t="s">
        <v>134</v>
      </c>
      <c r="C57" s="46" t="s">
        <v>18</v>
      </c>
      <c r="D57" s="46" t="s">
        <v>16</v>
      </c>
      <c r="E57" s="46">
        <v>220</v>
      </c>
      <c r="F57" s="46" t="s">
        <v>137</v>
      </c>
      <c r="G57" s="25" t="s">
        <v>147</v>
      </c>
      <c r="H57" s="26">
        <v>42736</v>
      </c>
      <c r="I57" s="26">
        <v>50040</v>
      </c>
      <c r="J57" s="16" t="str">
        <f t="shared" si="1"/>
        <v>Temuco 220</v>
      </c>
      <c r="K57" s="44">
        <v>0</v>
      </c>
      <c r="L57" s="44">
        <v>51.183000000000007</v>
      </c>
      <c r="M57" s="50">
        <v>0</v>
      </c>
      <c r="N57" s="50">
        <v>149.06673676852387</v>
      </c>
      <c r="O57" s="45">
        <v>7629.6827880233577</v>
      </c>
      <c r="P57" s="45">
        <v>51.183000000000007</v>
      </c>
    </row>
    <row r="58" spans="2:16" x14ac:dyDescent="0.25">
      <c r="B58" s="43" t="s">
        <v>134</v>
      </c>
      <c r="C58" s="46" t="s">
        <v>18</v>
      </c>
      <c r="D58" s="46" t="s">
        <v>15</v>
      </c>
      <c r="E58" s="46">
        <v>220</v>
      </c>
      <c r="F58" s="46" t="s">
        <v>137</v>
      </c>
      <c r="G58" s="25" t="s">
        <v>148</v>
      </c>
      <c r="H58" s="26">
        <v>42736</v>
      </c>
      <c r="I58" s="26">
        <v>50040</v>
      </c>
      <c r="J58" s="16" t="str">
        <f t="shared" si="1"/>
        <v>Charrua 220</v>
      </c>
      <c r="K58" s="44">
        <v>0</v>
      </c>
      <c r="L58" s="44">
        <v>49.77</v>
      </c>
      <c r="M58" s="50">
        <v>0</v>
      </c>
      <c r="N58" s="50">
        <v>23.093536814186173</v>
      </c>
      <c r="O58" s="45">
        <v>1149.3653272420459</v>
      </c>
      <c r="P58" s="45">
        <v>49.77</v>
      </c>
    </row>
    <row r="59" spans="2:16" x14ac:dyDescent="0.25">
      <c r="B59" s="43" t="s">
        <v>134</v>
      </c>
      <c r="C59" s="46" t="s">
        <v>18</v>
      </c>
      <c r="D59" s="46" t="s">
        <v>16</v>
      </c>
      <c r="E59" s="46">
        <v>220</v>
      </c>
      <c r="F59" s="46" t="s">
        <v>137</v>
      </c>
      <c r="G59" s="25" t="s">
        <v>148</v>
      </c>
      <c r="H59" s="26">
        <v>42736</v>
      </c>
      <c r="I59" s="26">
        <v>50040</v>
      </c>
      <c r="J59" s="16" t="str">
        <f t="shared" si="1"/>
        <v>Temuco 220</v>
      </c>
      <c r="K59" s="44">
        <v>0</v>
      </c>
      <c r="L59" s="44">
        <v>51.182999999999993</v>
      </c>
      <c r="M59" s="50">
        <v>0</v>
      </c>
      <c r="N59" s="50">
        <v>190.81755392077346</v>
      </c>
      <c r="O59" s="45">
        <v>9766.6148623269473</v>
      </c>
      <c r="P59" s="45">
        <v>51.182999999999993</v>
      </c>
    </row>
    <row r="60" spans="2:16" x14ac:dyDescent="0.25">
      <c r="B60" s="43" t="s">
        <v>134</v>
      </c>
      <c r="C60" s="46" t="s">
        <v>18</v>
      </c>
      <c r="D60" s="46" t="s">
        <v>15</v>
      </c>
      <c r="E60" s="46">
        <v>220</v>
      </c>
      <c r="F60" s="46" t="s">
        <v>137</v>
      </c>
      <c r="G60" s="25" t="s">
        <v>149</v>
      </c>
      <c r="H60" s="26">
        <v>42736</v>
      </c>
      <c r="I60" s="26">
        <v>50040</v>
      </c>
      <c r="J60" s="16" t="str">
        <f t="shared" si="0"/>
        <v>Charrua 220</v>
      </c>
      <c r="K60" s="44">
        <v>5075.7340000000004</v>
      </c>
      <c r="L60" s="44">
        <v>49.77</v>
      </c>
      <c r="M60" s="50">
        <v>9.849620157193548E-3</v>
      </c>
      <c r="N60" s="50">
        <v>8.808550373540049</v>
      </c>
      <c r="O60" s="45">
        <v>488.39560401004093</v>
      </c>
      <c r="P60" s="45">
        <v>55.445627634386867</v>
      </c>
    </row>
    <row r="61" spans="2:16" x14ac:dyDescent="0.25">
      <c r="B61" s="43" t="s">
        <v>134</v>
      </c>
      <c r="C61" s="46" t="s">
        <v>18</v>
      </c>
      <c r="D61" s="46" t="s">
        <v>16</v>
      </c>
      <c r="E61" s="46">
        <v>220</v>
      </c>
      <c r="F61" s="46" t="s">
        <v>137</v>
      </c>
      <c r="G61" s="25" t="s">
        <v>149</v>
      </c>
      <c r="H61" s="26">
        <v>42736</v>
      </c>
      <c r="I61" s="26">
        <v>50040</v>
      </c>
      <c r="J61" s="16" t="str">
        <f t="shared" si="0"/>
        <v>Temuco 220</v>
      </c>
      <c r="K61" s="44">
        <v>5185.1488099999997</v>
      </c>
      <c r="L61" s="44">
        <v>51.182999999999993</v>
      </c>
      <c r="M61" s="50">
        <v>7.9972868752143031E-2</v>
      </c>
      <c r="N61" s="50">
        <v>71.497597711820262</v>
      </c>
      <c r="O61" s="45">
        <v>4074.1327689265563</v>
      </c>
      <c r="P61" s="45">
        <v>56.982792419793498</v>
      </c>
    </row>
    <row r="62" spans="2:16" x14ac:dyDescent="0.25">
      <c r="B62" s="43" t="s">
        <v>134</v>
      </c>
      <c r="C62" s="46" t="s">
        <v>22</v>
      </c>
      <c r="D62" s="46" t="s">
        <v>15</v>
      </c>
      <c r="E62" s="46">
        <v>220</v>
      </c>
      <c r="F62" s="46" t="s">
        <v>137</v>
      </c>
      <c r="G62" s="25" t="s">
        <v>147</v>
      </c>
      <c r="H62" s="26">
        <v>42736</v>
      </c>
      <c r="I62" s="26">
        <v>50040</v>
      </c>
      <c r="J62" s="16" t="str">
        <f>+D62</f>
        <v>Charrua 220</v>
      </c>
      <c r="K62" s="44">
        <v>0</v>
      </c>
      <c r="L62" s="44">
        <v>49.769893640505359</v>
      </c>
      <c r="M62" s="50">
        <v>0</v>
      </c>
      <c r="N62" s="50">
        <v>410.66073344302271</v>
      </c>
      <c r="O62" s="45">
        <v>20438.541025791161</v>
      </c>
      <c r="P62" s="45">
        <v>49.769893640505359</v>
      </c>
    </row>
    <row r="63" spans="2:16" x14ac:dyDescent="0.25">
      <c r="B63" s="43" t="s">
        <v>134</v>
      </c>
      <c r="C63" s="46" t="s">
        <v>22</v>
      </c>
      <c r="D63" s="46" t="s">
        <v>16</v>
      </c>
      <c r="E63" s="46">
        <v>220</v>
      </c>
      <c r="F63" s="46" t="s">
        <v>137</v>
      </c>
      <c r="G63" s="25" t="s">
        <v>147</v>
      </c>
      <c r="H63" s="26">
        <v>42736</v>
      </c>
      <c r="I63" s="26">
        <v>50040</v>
      </c>
      <c r="J63" s="16" t="str">
        <f>+D64</f>
        <v>Hualpen 220</v>
      </c>
      <c r="K63" s="44">
        <v>0</v>
      </c>
      <c r="L63" s="44">
        <v>51.183020325931636</v>
      </c>
      <c r="M63" s="50">
        <v>0</v>
      </c>
      <c r="N63" s="50">
        <v>301.19036392706687</v>
      </c>
      <c r="O63" s="45">
        <v>15415.832518853811</v>
      </c>
      <c r="P63" s="45">
        <v>51.183020325931636</v>
      </c>
    </row>
    <row r="64" spans="2:16" x14ac:dyDescent="0.25">
      <c r="B64" s="43" t="s">
        <v>134</v>
      </c>
      <c r="C64" s="46" t="s">
        <v>22</v>
      </c>
      <c r="D64" s="46" t="s">
        <v>136</v>
      </c>
      <c r="E64" s="46">
        <v>220</v>
      </c>
      <c r="F64" s="46" t="s">
        <v>137</v>
      </c>
      <c r="G64" s="25" t="s">
        <v>147</v>
      </c>
      <c r="H64" s="26">
        <v>42736</v>
      </c>
      <c r="I64" s="26">
        <v>50040</v>
      </c>
      <c r="J64" s="16" t="str">
        <f>+D65</f>
        <v>Lagunillas 220</v>
      </c>
      <c r="K64" s="44">
        <v>0</v>
      </c>
      <c r="L64" s="44">
        <v>49.427317474341429</v>
      </c>
      <c r="M64" s="50">
        <v>0</v>
      </c>
      <c r="N64" s="50">
        <v>6.4993185957885737</v>
      </c>
      <c r="O64" s="45">
        <v>321.24388360093275</v>
      </c>
      <c r="P64" s="45">
        <v>49.427317474341429</v>
      </c>
    </row>
    <row r="65" spans="2:16" x14ac:dyDescent="0.25">
      <c r="B65" s="43" t="s">
        <v>134</v>
      </c>
      <c r="C65" s="46" t="s">
        <v>22</v>
      </c>
      <c r="D65" s="46" t="s">
        <v>131</v>
      </c>
      <c r="E65" s="46">
        <v>220</v>
      </c>
      <c r="F65" s="46" t="s">
        <v>137</v>
      </c>
      <c r="G65" s="25" t="s">
        <v>147</v>
      </c>
      <c r="H65" s="26">
        <v>42736</v>
      </c>
      <c r="I65" s="26">
        <v>50040</v>
      </c>
      <c r="J65" s="16" t="str">
        <f>+D63</f>
        <v>Temuco 220</v>
      </c>
      <c r="K65" s="44">
        <v>0</v>
      </c>
      <c r="L65" s="44">
        <v>49.213207370488952</v>
      </c>
      <c r="M65" s="50">
        <v>0</v>
      </c>
      <c r="N65" s="50">
        <v>178.31140875531344</v>
      </c>
      <c r="O65" s="45">
        <v>8775.2763355992593</v>
      </c>
      <c r="P65" s="45">
        <v>49.213207370488952</v>
      </c>
    </row>
    <row r="66" spans="2:16" x14ac:dyDescent="0.25">
      <c r="B66" s="43" t="s">
        <v>134</v>
      </c>
      <c r="C66" s="46" t="s">
        <v>22</v>
      </c>
      <c r="D66" s="46" t="s">
        <v>15</v>
      </c>
      <c r="E66" s="46">
        <v>220</v>
      </c>
      <c r="F66" s="46" t="s">
        <v>137</v>
      </c>
      <c r="G66" s="25" t="s">
        <v>148</v>
      </c>
      <c r="H66" s="26">
        <v>42736</v>
      </c>
      <c r="I66" s="26">
        <v>50040</v>
      </c>
      <c r="J66" s="16" t="str">
        <f t="shared" ref="J66:J73" si="2">+D66</f>
        <v>Charrua 220</v>
      </c>
      <c r="K66" s="44">
        <v>0</v>
      </c>
      <c r="L66" s="44">
        <v>49.769893640505359</v>
      </c>
      <c r="M66" s="50">
        <v>0</v>
      </c>
      <c r="N66" s="50">
        <v>589.31608155844583</v>
      </c>
      <c r="O66" s="45">
        <v>29330.19869980323</v>
      </c>
      <c r="P66" s="45">
        <v>49.769893640505359</v>
      </c>
    </row>
    <row r="67" spans="2:16" x14ac:dyDescent="0.25">
      <c r="B67" s="43" t="s">
        <v>134</v>
      </c>
      <c r="C67" s="46" t="s">
        <v>22</v>
      </c>
      <c r="D67" s="46" t="s">
        <v>16</v>
      </c>
      <c r="E67" s="46">
        <v>220</v>
      </c>
      <c r="F67" s="46" t="s">
        <v>137</v>
      </c>
      <c r="G67" s="25" t="s">
        <v>148</v>
      </c>
      <c r="H67" s="26">
        <v>42736</v>
      </c>
      <c r="I67" s="26">
        <v>50040</v>
      </c>
      <c r="J67" s="16" t="str">
        <f t="shared" si="2"/>
        <v>Temuco 220</v>
      </c>
      <c r="K67" s="44">
        <v>0</v>
      </c>
      <c r="L67" s="44">
        <v>51.183020325931643</v>
      </c>
      <c r="M67" s="50">
        <v>0</v>
      </c>
      <c r="N67" s="50">
        <v>446.16626176576023</v>
      </c>
      <c r="O67" s="45">
        <v>22836.136844701843</v>
      </c>
      <c r="P67" s="45">
        <v>51.183020325931643</v>
      </c>
    </row>
    <row r="68" spans="2:16" x14ac:dyDescent="0.25">
      <c r="B68" s="43" t="s">
        <v>134</v>
      </c>
      <c r="C68" s="46" t="s">
        <v>22</v>
      </c>
      <c r="D68" s="46" t="s">
        <v>136</v>
      </c>
      <c r="E68" s="46">
        <v>220</v>
      </c>
      <c r="F68" s="46" t="s">
        <v>137</v>
      </c>
      <c r="G68" s="25" t="s">
        <v>148</v>
      </c>
      <c r="H68" s="26">
        <v>42736</v>
      </c>
      <c r="I68" s="26">
        <v>50040</v>
      </c>
      <c r="J68" s="16" t="str">
        <f t="shared" si="2"/>
        <v>Hualpen 220</v>
      </c>
      <c r="K68" s="44">
        <v>0</v>
      </c>
      <c r="L68" s="44">
        <v>49.427317474341422</v>
      </c>
      <c r="M68" s="50">
        <v>0</v>
      </c>
      <c r="N68" s="50">
        <v>8.7176827374887065</v>
      </c>
      <c r="O68" s="45">
        <v>430.89167230644011</v>
      </c>
      <c r="P68" s="45">
        <v>49.427317474341422</v>
      </c>
    </row>
    <row r="69" spans="2:16" x14ac:dyDescent="0.25">
      <c r="B69" s="43" t="s">
        <v>134</v>
      </c>
      <c r="C69" s="46" t="s">
        <v>22</v>
      </c>
      <c r="D69" s="46" t="s">
        <v>131</v>
      </c>
      <c r="E69" s="46">
        <v>220</v>
      </c>
      <c r="F69" s="46" t="s">
        <v>137</v>
      </c>
      <c r="G69" s="25" t="s">
        <v>148</v>
      </c>
      <c r="H69" s="26">
        <v>42736</v>
      </c>
      <c r="I69" s="26">
        <v>50040</v>
      </c>
      <c r="J69" s="16" t="str">
        <f t="shared" si="2"/>
        <v>Lagunillas 220</v>
      </c>
      <c r="K69" s="44">
        <v>0</v>
      </c>
      <c r="L69" s="44">
        <v>49.213207370488945</v>
      </c>
      <c r="M69" s="50">
        <v>0</v>
      </c>
      <c r="N69" s="50">
        <v>246.77499751987182</v>
      </c>
      <c r="O69" s="45">
        <v>12144.589126797347</v>
      </c>
      <c r="P69" s="45">
        <v>49.213207370488945</v>
      </c>
    </row>
    <row r="70" spans="2:16" x14ac:dyDescent="0.25">
      <c r="B70" s="43" t="s">
        <v>134</v>
      </c>
      <c r="C70" s="46" t="s">
        <v>22</v>
      </c>
      <c r="D70" s="46" t="s">
        <v>15</v>
      </c>
      <c r="E70" s="46">
        <v>220</v>
      </c>
      <c r="F70" s="46" t="s">
        <v>137</v>
      </c>
      <c r="G70" s="25" t="s">
        <v>149</v>
      </c>
      <c r="H70" s="26">
        <v>42736</v>
      </c>
      <c r="I70" s="26">
        <v>50040</v>
      </c>
      <c r="J70" s="16" t="str">
        <f t="shared" si="2"/>
        <v>Charrua 220</v>
      </c>
      <c r="K70" s="44">
        <v>5075.7405571666386</v>
      </c>
      <c r="L70" s="44">
        <v>49.769893640505359</v>
      </c>
      <c r="M70" s="50">
        <v>2.2915464459201993</v>
      </c>
      <c r="N70" s="50">
        <v>324.7469947249819</v>
      </c>
      <c r="O70" s="45">
        <v>27793.918621724326</v>
      </c>
      <c r="P70" s="45">
        <v>85.586376696917938</v>
      </c>
    </row>
    <row r="71" spans="2:16" x14ac:dyDescent="0.25">
      <c r="B71" s="43" t="s">
        <v>134</v>
      </c>
      <c r="C71" s="46" t="s">
        <v>22</v>
      </c>
      <c r="D71" s="46" t="s">
        <v>16</v>
      </c>
      <c r="E71" s="46">
        <v>220</v>
      </c>
      <c r="F71" s="46" t="s">
        <v>137</v>
      </c>
      <c r="G71" s="25" t="s">
        <v>149</v>
      </c>
      <c r="H71" s="26">
        <v>42736</v>
      </c>
      <c r="I71" s="26">
        <v>50040</v>
      </c>
      <c r="J71" s="16" t="str">
        <f t="shared" si="2"/>
        <v>Temuco 220</v>
      </c>
      <c r="K71" s="44">
        <v>5185.1752835603183</v>
      </c>
      <c r="L71" s="44">
        <v>51.183020325931643</v>
      </c>
      <c r="M71" s="50">
        <v>1.8466413404816804</v>
      </c>
      <c r="N71" s="50">
        <v>256.99363447809606</v>
      </c>
      <c r="O71" s="45">
        <v>22728.869453393738</v>
      </c>
      <c r="P71" s="45">
        <v>88.441371318599536</v>
      </c>
    </row>
    <row r="72" spans="2:16" x14ac:dyDescent="0.25">
      <c r="B72" s="43" t="s">
        <v>134</v>
      </c>
      <c r="C72" s="46" t="s">
        <v>22</v>
      </c>
      <c r="D72" s="46" t="s">
        <v>136</v>
      </c>
      <c r="E72" s="46">
        <v>220</v>
      </c>
      <c r="F72" s="46" t="s">
        <v>137</v>
      </c>
      <c r="G72" s="25" t="s">
        <v>149</v>
      </c>
      <c r="H72" s="26">
        <v>42736</v>
      </c>
      <c r="I72" s="26">
        <v>50040</v>
      </c>
      <c r="J72" s="16" t="str">
        <f t="shared" si="2"/>
        <v>Hualpen 220</v>
      </c>
      <c r="K72" s="44">
        <v>5035.1256071648604</v>
      </c>
      <c r="L72" s="44">
        <v>49.427317474341422</v>
      </c>
      <c r="M72" s="50">
        <v>3.3912581689985052E-2</v>
      </c>
      <c r="N72" s="50">
        <v>4.8675828176102618</v>
      </c>
      <c r="O72" s="45">
        <v>411.34566973098561</v>
      </c>
      <c r="P72" s="45">
        <v>84.507174329482822</v>
      </c>
    </row>
    <row r="73" spans="2:16" x14ac:dyDescent="0.25">
      <c r="B73" s="43" t="s">
        <v>134</v>
      </c>
      <c r="C73" s="46" t="s">
        <v>22</v>
      </c>
      <c r="D73" s="46" t="s">
        <v>131</v>
      </c>
      <c r="E73" s="46">
        <v>220</v>
      </c>
      <c r="F73" s="46" t="s">
        <v>137</v>
      </c>
      <c r="G73" s="25" t="s">
        <v>149</v>
      </c>
      <c r="H73" s="26">
        <v>42736</v>
      </c>
      <c r="I73" s="26">
        <v>50040</v>
      </c>
      <c r="J73" s="16" t="str">
        <f t="shared" si="2"/>
        <v>Lagunillas 220</v>
      </c>
      <c r="K73" s="44">
        <v>5049.7921168877256</v>
      </c>
      <c r="L73" s="44">
        <v>49.213207370488945</v>
      </c>
      <c r="M73" s="50">
        <v>1.1294743330091448</v>
      </c>
      <c r="N73" s="50">
        <v>160.08856623322097</v>
      </c>
      <c r="O73" s="45">
        <v>13582.082390736359</v>
      </c>
      <c r="P73" s="45">
        <v>84.841052114550436</v>
      </c>
    </row>
    <row r="74" spans="2:16" x14ac:dyDescent="0.25">
      <c r="B74" s="43" t="s">
        <v>134</v>
      </c>
      <c r="C74" s="46" t="s">
        <v>19</v>
      </c>
      <c r="D74" s="46" t="s">
        <v>15</v>
      </c>
      <c r="E74" s="46">
        <v>220</v>
      </c>
      <c r="F74" s="46" t="s">
        <v>137</v>
      </c>
      <c r="G74" s="25" t="s">
        <v>147</v>
      </c>
      <c r="H74" s="26">
        <v>42736</v>
      </c>
      <c r="I74" s="26">
        <v>50040</v>
      </c>
      <c r="J74" s="16" t="str">
        <f t="shared" si="0"/>
        <v>Charrua 220</v>
      </c>
      <c r="K74" s="44">
        <v>0</v>
      </c>
      <c r="L74" s="44">
        <v>49.77</v>
      </c>
      <c r="M74" s="50">
        <v>0</v>
      </c>
      <c r="N74" s="50">
        <v>143.67660720000001</v>
      </c>
      <c r="O74" s="45">
        <v>7150.784740344001</v>
      </c>
      <c r="P74" s="45">
        <v>49.77</v>
      </c>
    </row>
    <row r="75" spans="2:16" x14ac:dyDescent="0.25">
      <c r="B75" s="43" t="s">
        <v>134</v>
      </c>
      <c r="C75" s="46" t="s">
        <v>19</v>
      </c>
      <c r="D75" s="46" t="s">
        <v>136</v>
      </c>
      <c r="E75" s="46">
        <v>220</v>
      </c>
      <c r="F75" s="46" t="s">
        <v>137</v>
      </c>
      <c r="G75" s="25" t="s">
        <v>147</v>
      </c>
      <c r="H75" s="26">
        <v>42736</v>
      </c>
      <c r="I75" s="26">
        <v>50040</v>
      </c>
      <c r="J75" s="16" t="str">
        <f t="shared" si="0"/>
        <v>Hualpen 220</v>
      </c>
      <c r="K75" s="44">
        <v>0</v>
      </c>
      <c r="L75" s="44">
        <v>49.427999999999997</v>
      </c>
      <c r="M75" s="50">
        <v>0</v>
      </c>
      <c r="N75" s="50">
        <v>1.2574689800000001</v>
      </c>
      <c r="O75" s="45">
        <v>62.154176743439997</v>
      </c>
      <c r="P75" s="45">
        <v>49.427999999999997</v>
      </c>
    </row>
    <row r="76" spans="2:16" x14ac:dyDescent="0.25">
      <c r="B76" s="43" t="s">
        <v>134</v>
      </c>
      <c r="C76" s="46" t="s">
        <v>19</v>
      </c>
      <c r="D76" s="46" t="s">
        <v>15</v>
      </c>
      <c r="E76" s="46">
        <v>220</v>
      </c>
      <c r="F76" s="46" t="s">
        <v>137</v>
      </c>
      <c r="G76" s="25" t="s">
        <v>148</v>
      </c>
      <c r="H76" s="26">
        <v>42736</v>
      </c>
      <c r="I76" s="26">
        <v>50040</v>
      </c>
      <c r="J76" s="16" t="str">
        <f>+D76</f>
        <v>Charrua 220</v>
      </c>
      <c r="K76" s="44">
        <v>0</v>
      </c>
      <c r="L76" s="44">
        <v>49.77</v>
      </c>
      <c r="M76" s="50">
        <v>0</v>
      </c>
      <c r="N76" s="50">
        <v>199.10694094999999</v>
      </c>
      <c r="O76" s="45">
        <v>9909.5524510815012</v>
      </c>
      <c r="P76" s="45">
        <v>49.77000000000001</v>
      </c>
    </row>
    <row r="77" spans="2:16" x14ac:dyDescent="0.25">
      <c r="B77" s="43" t="s">
        <v>134</v>
      </c>
      <c r="C77" s="46" t="s">
        <v>19</v>
      </c>
      <c r="D77" s="46" t="s">
        <v>136</v>
      </c>
      <c r="E77" s="46">
        <v>220</v>
      </c>
      <c r="F77" s="46" t="s">
        <v>137</v>
      </c>
      <c r="G77" s="25" t="s">
        <v>148</v>
      </c>
      <c r="H77" s="26">
        <v>42736</v>
      </c>
      <c r="I77" s="26">
        <v>50040</v>
      </c>
      <c r="J77" s="16" t="str">
        <f>+D77</f>
        <v>Hualpen 220</v>
      </c>
      <c r="K77" s="44">
        <v>0</v>
      </c>
      <c r="L77" s="44">
        <v>49.427999999999997</v>
      </c>
      <c r="M77" s="50">
        <v>0</v>
      </c>
      <c r="N77" s="50">
        <v>1.7902779800000002</v>
      </c>
      <c r="O77" s="45">
        <v>88.48985999544</v>
      </c>
      <c r="P77" s="45">
        <v>49.427999999999997</v>
      </c>
    </row>
    <row r="78" spans="2:16" x14ac:dyDescent="0.25">
      <c r="B78" s="43" t="s">
        <v>134</v>
      </c>
      <c r="C78" s="46" t="s">
        <v>19</v>
      </c>
      <c r="D78" s="46" t="s">
        <v>15</v>
      </c>
      <c r="E78" s="46">
        <v>220</v>
      </c>
      <c r="F78" s="46" t="s">
        <v>137</v>
      </c>
      <c r="G78" s="25" t="s">
        <v>149</v>
      </c>
      <c r="H78" s="26">
        <v>42736</v>
      </c>
      <c r="I78" s="26">
        <v>50040</v>
      </c>
      <c r="J78" s="16" t="str">
        <f>+D78</f>
        <v>Charrua 220</v>
      </c>
      <c r="K78" s="44">
        <v>5075.7348000000002</v>
      </c>
      <c r="L78" s="44">
        <v>49.77</v>
      </c>
      <c r="M78" s="50">
        <v>0.79785446097140578</v>
      </c>
      <c r="N78" s="50">
        <v>115.45012783</v>
      </c>
      <c r="O78" s="45">
        <v>9795.6505149869063</v>
      </c>
      <c r="P78" s="45">
        <v>84.847463568086951</v>
      </c>
    </row>
    <row r="79" spans="2:16" x14ac:dyDescent="0.25">
      <c r="B79" s="43" t="s">
        <v>134</v>
      </c>
      <c r="C79" s="46" t="s">
        <v>19</v>
      </c>
      <c r="D79" s="46" t="s">
        <v>136</v>
      </c>
      <c r="E79" s="46">
        <v>220</v>
      </c>
      <c r="F79" s="46" t="s">
        <v>137</v>
      </c>
      <c r="G79" s="25" t="s">
        <v>149</v>
      </c>
      <c r="H79" s="26">
        <v>42736</v>
      </c>
      <c r="I79" s="26">
        <v>50040</v>
      </c>
      <c r="J79" s="16" t="str">
        <f>+D79</f>
        <v>Hualpen 220</v>
      </c>
      <c r="K79" s="44">
        <v>5035.1028999999999</v>
      </c>
      <c r="L79" s="44">
        <v>49.427999999999997</v>
      </c>
      <c r="M79" s="50">
        <v>7.1083135268273758E-3</v>
      </c>
      <c r="N79" s="50">
        <v>1.0285781999999999</v>
      </c>
      <c r="O79" s="45">
        <v>86.631653322637732</v>
      </c>
      <c r="P79" s="45">
        <v>84.224664029081836</v>
      </c>
    </row>
    <row r="80" spans="2:16" x14ac:dyDescent="0.25">
      <c r="B80" s="43" t="s">
        <v>134</v>
      </c>
      <c r="C80" s="46" t="s">
        <v>145</v>
      </c>
      <c r="D80" s="46" t="s">
        <v>14</v>
      </c>
      <c r="E80" s="46">
        <v>220</v>
      </c>
      <c r="F80" s="46" t="s">
        <v>137</v>
      </c>
      <c r="G80" s="25" t="s">
        <v>147</v>
      </c>
      <c r="H80" s="26">
        <v>42736</v>
      </c>
      <c r="I80" s="26">
        <v>50040</v>
      </c>
      <c r="J80" s="16" t="str">
        <f t="shared" ref="J80:J124" si="3">+D80</f>
        <v>Ancoa 220</v>
      </c>
      <c r="K80" s="44">
        <v>0</v>
      </c>
      <c r="L80" s="44">
        <v>51.962000000000003</v>
      </c>
      <c r="M80" s="50">
        <v>0</v>
      </c>
      <c r="N80" s="50">
        <v>66.477734134828012</v>
      </c>
      <c r="O80" s="45">
        <v>3454.3160211139334</v>
      </c>
      <c r="P80" s="45">
        <v>51.962000000000003</v>
      </c>
    </row>
    <row r="81" spans="2:16" x14ac:dyDescent="0.25">
      <c r="B81" s="43" t="s">
        <v>134</v>
      </c>
      <c r="C81" s="46" t="s">
        <v>145</v>
      </c>
      <c r="D81" s="46" t="s">
        <v>15</v>
      </c>
      <c r="E81" s="46">
        <v>220</v>
      </c>
      <c r="F81" s="46" t="s">
        <v>137</v>
      </c>
      <c r="G81" s="25" t="s">
        <v>147</v>
      </c>
      <c r="H81" s="26">
        <v>42736</v>
      </c>
      <c r="I81" s="26">
        <v>50040</v>
      </c>
      <c r="J81" s="16" t="str">
        <f t="shared" si="3"/>
        <v>Charrua 220</v>
      </c>
      <c r="K81" s="44">
        <v>0</v>
      </c>
      <c r="L81" s="44">
        <v>49.00500000000001</v>
      </c>
      <c r="M81" s="50">
        <v>0</v>
      </c>
      <c r="N81" s="50">
        <v>50.871166416408464</v>
      </c>
      <c r="O81" s="45">
        <v>2492.9415102360972</v>
      </c>
      <c r="P81" s="45">
        <v>49.00500000000001</v>
      </c>
    </row>
    <row r="82" spans="2:16" x14ac:dyDescent="0.25">
      <c r="B82" s="43" t="s">
        <v>134</v>
      </c>
      <c r="C82" s="46" t="s">
        <v>145</v>
      </c>
      <c r="D82" s="46" t="s">
        <v>84</v>
      </c>
      <c r="E82" s="46">
        <v>220</v>
      </c>
      <c r="F82" s="46" t="s">
        <v>137</v>
      </c>
      <c r="G82" s="25" t="s">
        <v>147</v>
      </c>
      <c r="H82" s="26">
        <v>42736</v>
      </c>
      <c r="I82" s="26">
        <v>50040</v>
      </c>
      <c r="J82" s="16" t="str">
        <f t="shared" si="3"/>
        <v>Itahue 220</v>
      </c>
      <c r="K82" s="44">
        <v>0</v>
      </c>
      <c r="L82" s="44">
        <v>52.567999999999998</v>
      </c>
      <c r="M82" s="50">
        <v>0</v>
      </c>
      <c r="N82" s="50">
        <v>25.08714356446777</v>
      </c>
      <c r="O82" s="45">
        <v>1318.7809628969417</v>
      </c>
      <c r="P82" s="45">
        <v>52.567999999999998</v>
      </c>
    </row>
    <row r="83" spans="2:16" x14ac:dyDescent="0.25">
      <c r="B83" s="43" t="s">
        <v>134</v>
      </c>
      <c r="C83" s="46" t="s">
        <v>145</v>
      </c>
      <c r="D83" s="46" t="s">
        <v>14</v>
      </c>
      <c r="E83" s="46">
        <v>220</v>
      </c>
      <c r="F83" s="46" t="s">
        <v>137</v>
      </c>
      <c r="G83" s="25" t="s">
        <v>148</v>
      </c>
      <c r="H83" s="26">
        <v>42736</v>
      </c>
      <c r="I83" s="26">
        <v>50040</v>
      </c>
      <c r="J83" s="16" t="str">
        <f t="shared" si="3"/>
        <v>Ancoa 220</v>
      </c>
      <c r="K83" s="44">
        <v>0</v>
      </c>
      <c r="L83" s="44">
        <v>51.962000000000003</v>
      </c>
      <c r="M83" s="50">
        <v>0</v>
      </c>
      <c r="N83" s="50">
        <v>95.958179262641764</v>
      </c>
      <c r="O83" s="45">
        <v>4986.1789108453913</v>
      </c>
      <c r="P83" s="45">
        <v>51.962000000000003</v>
      </c>
    </row>
    <row r="84" spans="2:16" x14ac:dyDescent="0.25">
      <c r="B84" s="43" t="s">
        <v>134</v>
      </c>
      <c r="C84" s="46" t="s">
        <v>145</v>
      </c>
      <c r="D84" s="46" t="s">
        <v>15</v>
      </c>
      <c r="E84" s="46">
        <v>220</v>
      </c>
      <c r="F84" s="46" t="s">
        <v>137</v>
      </c>
      <c r="G84" s="25" t="s">
        <v>148</v>
      </c>
      <c r="H84" s="26">
        <v>42736</v>
      </c>
      <c r="I84" s="26">
        <v>50040</v>
      </c>
      <c r="J84" s="16" t="str">
        <f t="shared" si="3"/>
        <v>Charrua 220</v>
      </c>
      <c r="K84" s="44">
        <v>0</v>
      </c>
      <c r="L84" s="44">
        <v>49.00500000000001</v>
      </c>
      <c r="M84" s="50">
        <v>0</v>
      </c>
      <c r="N84" s="50">
        <v>74.523718118426515</v>
      </c>
      <c r="O84" s="45">
        <v>3652.0348063934921</v>
      </c>
      <c r="P84" s="45">
        <v>49.00500000000001</v>
      </c>
    </row>
    <row r="85" spans="2:16" x14ac:dyDescent="0.25">
      <c r="B85" s="43" t="s">
        <v>134</v>
      </c>
      <c r="C85" s="46" t="s">
        <v>145</v>
      </c>
      <c r="D85" s="46" t="s">
        <v>84</v>
      </c>
      <c r="E85" s="46">
        <v>220</v>
      </c>
      <c r="F85" s="46" t="s">
        <v>137</v>
      </c>
      <c r="G85" s="25" t="s">
        <v>148</v>
      </c>
      <c r="H85" s="26">
        <v>42736</v>
      </c>
      <c r="I85" s="26">
        <v>50040</v>
      </c>
      <c r="J85" s="16" t="str">
        <f t="shared" si="3"/>
        <v>Itahue 220</v>
      </c>
      <c r="K85" s="44">
        <v>0</v>
      </c>
      <c r="L85" s="44">
        <v>52.567999999999998</v>
      </c>
      <c r="M85" s="50">
        <v>0</v>
      </c>
      <c r="N85" s="50">
        <v>35.658605673367425</v>
      </c>
      <c r="O85" s="45">
        <v>1874.5015830375787</v>
      </c>
      <c r="P85" s="45">
        <v>52.567999999999998</v>
      </c>
    </row>
    <row r="86" spans="2:16" x14ac:dyDescent="0.25">
      <c r="B86" s="43" t="s">
        <v>134</v>
      </c>
      <c r="C86" s="46" t="s">
        <v>145</v>
      </c>
      <c r="D86" s="46" t="s">
        <v>14</v>
      </c>
      <c r="E86" s="46">
        <v>220</v>
      </c>
      <c r="F86" s="46" t="s">
        <v>137</v>
      </c>
      <c r="G86" s="25" t="s">
        <v>149</v>
      </c>
      <c r="H86" s="26">
        <v>42736</v>
      </c>
      <c r="I86" s="26">
        <v>50040</v>
      </c>
      <c r="J86" s="16" t="str">
        <f t="shared" si="3"/>
        <v>Ancoa 220</v>
      </c>
      <c r="K86" s="44">
        <v>5458.7000000000007</v>
      </c>
      <c r="L86" s="44">
        <v>51.962000000000003</v>
      </c>
      <c r="M86" s="50">
        <v>5.0398790307325705E-2</v>
      </c>
      <c r="N86" s="50">
        <v>36.025357245345774</v>
      </c>
      <c r="O86" s="45">
        <v>2147.061489833256</v>
      </c>
      <c r="P86" s="45">
        <v>59.598617585135578</v>
      </c>
    </row>
    <row r="87" spans="2:16" x14ac:dyDescent="0.25">
      <c r="B87" s="43" t="s">
        <v>134</v>
      </c>
      <c r="C87" s="46" t="s">
        <v>145</v>
      </c>
      <c r="D87" s="46" t="s">
        <v>15</v>
      </c>
      <c r="E87" s="46">
        <v>220</v>
      </c>
      <c r="F87" s="46" t="s">
        <v>137</v>
      </c>
      <c r="G87" s="25" t="s">
        <v>149</v>
      </c>
      <c r="H87" s="26">
        <v>42736</v>
      </c>
      <c r="I87" s="26">
        <v>50040</v>
      </c>
      <c r="J87" s="16" t="str">
        <f t="shared" si="3"/>
        <v>Charrua 220</v>
      </c>
      <c r="K87" s="44">
        <v>5031.49</v>
      </c>
      <c r="L87" s="44">
        <v>49.00500000000001</v>
      </c>
      <c r="M87" s="50">
        <v>4.2167386340227368E-2</v>
      </c>
      <c r="N87" s="50">
        <v>30.141500376218289</v>
      </c>
      <c r="O87" s="45">
        <v>1689.2490086335681</v>
      </c>
      <c r="P87" s="45">
        <v>56.043958912091497</v>
      </c>
    </row>
    <row r="88" spans="2:16" x14ac:dyDescent="0.25">
      <c r="B88" s="43" t="s">
        <v>134</v>
      </c>
      <c r="C88" s="46" t="s">
        <v>145</v>
      </c>
      <c r="D88" s="46" t="s">
        <v>84</v>
      </c>
      <c r="E88" s="46">
        <v>220</v>
      </c>
      <c r="F88" s="46" t="s">
        <v>137</v>
      </c>
      <c r="G88" s="25" t="s">
        <v>149</v>
      </c>
      <c r="H88" s="26">
        <v>42736</v>
      </c>
      <c r="I88" s="26">
        <v>50040</v>
      </c>
      <c r="J88" s="16" t="str">
        <f t="shared" si="3"/>
        <v>Itahue 220</v>
      </c>
      <c r="K88" s="44">
        <v>5512.38</v>
      </c>
      <c r="L88" s="44">
        <v>52.567999999999998</v>
      </c>
      <c r="M88" s="50">
        <v>1.7253403604151864E-2</v>
      </c>
      <c r="N88" s="50">
        <v>12.332836259511582</v>
      </c>
      <c r="O88" s="45">
        <v>743.41985344945954</v>
      </c>
      <c r="P88" s="45">
        <v>60.27971488521986</v>
      </c>
    </row>
    <row r="89" spans="2:16" x14ac:dyDescent="0.25">
      <c r="B89" s="43" t="s">
        <v>134</v>
      </c>
      <c r="C89" s="46" t="s">
        <v>146</v>
      </c>
      <c r="D89" s="46" t="s">
        <v>14</v>
      </c>
      <c r="E89" s="46">
        <v>220</v>
      </c>
      <c r="F89" s="46" t="s">
        <v>137</v>
      </c>
      <c r="G89" s="25" t="s">
        <v>147</v>
      </c>
      <c r="H89" s="26">
        <v>42736</v>
      </c>
      <c r="I89" s="26">
        <v>50040</v>
      </c>
      <c r="J89" s="16" t="str">
        <f t="shared" si="3"/>
        <v>Ancoa 220</v>
      </c>
      <c r="K89" s="44">
        <v>0</v>
      </c>
      <c r="L89" s="44">
        <v>51.962000000000003</v>
      </c>
      <c r="M89" s="50">
        <v>0</v>
      </c>
      <c r="N89" s="50">
        <v>4.4378580964502143</v>
      </c>
      <c r="O89" s="45">
        <v>230.59998240774604</v>
      </c>
      <c r="P89" s="45">
        <v>51.962000000000003</v>
      </c>
    </row>
    <row r="90" spans="2:16" x14ac:dyDescent="0.25">
      <c r="B90" s="43" t="s">
        <v>134</v>
      </c>
      <c r="C90" s="46" t="s">
        <v>146</v>
      </c>
      <c r="D90" s="46" t="s">
        <v>15</v>
      </c>
      <c r="E90" s="46">
        <v>220</v>
      </c>
      <c r="F90" s="46" t="s">
        <v>137</v>
      </c>
      <c r="G90" s="25" t="s">
        <v>147</v>
      </c>
      <c r="H90" s="26">
        <v>42736</v>
      </c>
      <c r="I90" s="26">
        <v>50040</v>
      </c>
      <c r="J90" s="16" t="str">
        <f t="shared" si="3"/>
        <v>Charrua 220</v>
      </c>
      <c r="K90" s="44">
        <v>0</v>
      </c>
      <c r="L90" s="44">
        <v>49.005000000000003</v>
      </c>
      <c r="M90" s="50">
        <v>0</v>
      </c>
      <c r="N90" s="50">
        <v>9.9587161829749835</v>
      </c>
      <c r="O90" s="45">
        <v>488.02688654668907</v>
      </c>
      <c r="P90" s="45">
        <v>49.005000000000003</v>
      </c>
    </row>
    <row r="91" spans="2:16" x14ac:dyDescent="0.25">
      <c r="B91" s="43" t="s">
        <v>134</v>
      </c>
      <c r="C91" s="46" t="s">
        <v>146</v>
      </c>
      <c r="D91" s="46" t="s">
        <v>84</v>
      </c>
      <c r="E91" s="46">
        <v>220</v>
      </c>
      <c r="F91" s="46" t="s">
        <v>137</v>
      </c>
      <c r="G91" s="25" t="s">
        <v>147</v>
      </c>
      <c r="H91" s="26">
        <v>42736</v>
      </c>
      <c r="I91" s="26">
        <v>50040</v>
      </c>
      <c r="J91" s="16" t="str">
        <f t="shared" si="3"/>
        <v>Itahue 220</v>
      </c>
      <c r="K91" s="44">
        <v>0</v>
      </c>
      <c r="L91" s="44">
        <v>52.567999999999991</v>
      </c>
      <c r="M91" s="50">
        <v>0</v>
      </c>
      <c r="N91" s="50">
        <v>2.9371674372379886</v>
      </c>
      <c r="O91" s="45">
        <v>154.40101784072655</v>
      </c>
      <c r="P91" s="45">
        <v>52.567999999999991</v>
      </c>
    </row>
    <row r="92" spans="2:16" x14ac:dyDescent="0.25">
      <c r="B92" s="43" t="s">
        <v>134</v>
      </c>
      <c r="C92" s="46" t="s">
        <v>146</v>
      </c>
      <c r="D92" s="46" t="s">
        <v>14</v>
      </c>
      <c r="E92" s="46">
        <v>220</v>
      </c>
      <c r="F92" s="46" t="s">
        <v>137</v>
      </c>
      <c r="G92" s="25" t="s">
        <v>148</v>
      </c>
      <c r="H92" s="26">
        <v>42736</v>
      </c>
      <c r="I92" s="26">
        <v>50040</v>
      </c>
      <c r="J92" s="16" t="str">
        <f t="shared" ref="J92:J94" si="4">+D92</f>
        <v>Ancoa 220</v>
      </c>
      <c r="K92" s="44">
        <v>0</v>
      </c>
      <c r="L92" s="44">
        <v>51.961999999999996</v>
      </c>
      <c r="M92" s="50">
        <v>0</v>
      </c>
      <c r="N92" s="50">
        <v>6.8774459842840452</v>
      </c>
      <c r="O92" s="45">
        <v>357.36584823536754</v>
      </c>
      <c r="P92" s="45">
        <v>51.961999999999996</v>
      </c>
    </row>
    <row r="93" spans="2:16" x14ac:dyDescent="0.25">
      <c r="B93" s="43" t="s">
        <v>134</v>
      </c>
      <c r="C93" s="46" t="s">
        <v>146</v>
      </c>
      <c r="D93" s="46" t="s">
        <v>15</v>
      </c>
      <c r="E93" s="46">
        <v>220</v>
      </c>
      <c r="F93" s="46" t="s">
        <v>137</v>
      </c>
      <c r="G93" s="25" t="s">
        <v>148</v>
      </c>
      <c r="H93" s="26">
        <v>42736</v>
      </c>
      <c r="I93" s="26">
        <v>50040</v>
      </c>
      <c r="J93" s="16" t="str">
        <f t="shared" si="4"/>
        <v>Charrua 220</v>
      </c>
      <c r="K93" s="44">
        <v>0</v>
      </c>
      <c r="L93" s="44">
        <v>49.005000000000003</v>
      </c>
      <c r="M93" s="50">
        <v>0</v>
      </c>
      <c r="N93" s="50">
        <v>15.20328838121538</v>
      </c>
      <c r="O93" s="45">
        <v>745.03714712145972</v>
      </c>
      <c r="P93" s="45">
        <v>49.005000000000003</v>
      </c>
    </row>
    <row r="94" spans="2:16" x14ac:dyDescent="0.25">
      <c r="B94" s="43" t="s">
        <v>134</v>
      </c>
      <c r="C94" s="46" t="s">
        <v>146</v>
      </c>
      <c r="D94" s="46" t="s">
        <v>84</v>
      </c>
      <c r="E94" s="46">
        <v>220</v>
      </c>
      <c r="F94" s="46" t="s">
        <v>137</v>
      </c>
      <c r="G94" s="25" t="s">
        <v>148</v>
      </c>
      <c r="H94" s="26">
        <v>42736</v>
      </c>
      <c r="I94" s="26">
        <v>50040</v>
      </c>
      <c r="J94" s="16" t="str">
        <f t="shared" si="4"/>
        <v>Itahue 220</v>
      </c>
      <c r="K94" s="44">
        <v>0</v>
      </c>
      <c r="L94" s="44">
        <v>52.568000000000005</v>
      </c>
      <c r="M94" s="50">
        <v>0</v>
      </c>
      <c r="N94" s="50">
        <v>4.497367333399561</v>
      </c>
      <c r="O94" s="45">
        <v>236.41760598214813</v>
      </c>
      <c r="P94" s="45">
        <v>52.568000000000005</v>
      </c>
    </row>
    <row r="95" spans="2:16" x14ac:dyDescent="0.25">
      <c r="B95" s="43" t="s">
        <v>134</v>
      </c>
      <c r="C95" s="46" t="s">
        <v>146</v>
      </c>
      <c r="D95" s="46" t="s">
        <v>14</v>
      </c>
      <c r="E95" s="46">
        <v>220</v>
      </c>
      <c r="F95" s="46" t="s">
        <v>137</v>
      </c>
      <c r="G95" s="25" t="s">
        <v>149</v>
      </c>
      <c r="H95" s="26">
        <v>42736</v>
      </c>
      <c r="I95" s="26">
        <v>50040</v>
      </c>
      <c r="J95" s="16" t="str">
        <f t="shared" si="3"/>
        <v>Ancoa 220</v>
      </c>
      <c r="K95" s="44">
        <v>5458.7000000000007</v>
      </c>
      <c r="L95" s="44">
        <v>51.962000000000003</v>
      </c>
      <c r="M95" s="50">
        <v>3.0149586082966928E-3</v>
      </c>
      <c r="N95" s="50">
        <v>2.4109410434072305</v>
      </c>
      <c r="O95" s="45">
        <v>141.73507305263567</v>
      </c>
      <c r="P95" s="45">
        <v>58.788278311580136</v>
      </c>
    </row>
    <row r="96" spans="2:16" x14ac:dyDescent="0.25">
      <c r="B96" s="43" t="s">
        <v>134</v>
      </c>
      <c r="C96" s="46" t="s">
        <v>146</v>
      </c>
      <c r="D96" s="46" t="s">
        <v>15</v>
      </c>
      <c r="E96" s="46">
        <v>220</v>
      </c>
      <c r="F96" s="46" t="s">
        <v>137</v>
      </c>
      <c r="G96" s="25" t="s">
        <v>149</v>
      </c>
      <c r="H96" s="26">
        <v>42736</v>
      </c>
      <c r="I96" s="26">
        <v>50040</v>
      </c>
      <c r="J96" s="16" t="str">
        <f t="shared" si="3"/>
        <v>Charrua 220</v>
      </c>
      <c r="K96" s="44">
        <v>5031.4899999999989</v>
      </c>
      <c r="L96" s="44">
        <v>49.00500000000001</v>
      </c>
      <c r="M96" s="50">
        <v>6.998601432254792E-3</v>
      </c>
      <c r="N96" s="50">
        <v>5.5964998633942313</v>
      </c>
      <c r="O96" s="45">
        <v>309.46986892601001</v>
      </c>
      <c r="P96" s="45">
        <v>55.29703859196006</v>
      </c>
    </row>
    <row r="97" spans="2:16" x14ac:dyDescent="0.25">
      <c r="B97" s="43" t="s">
        <v>134</v>
      </c>
      <c r="C97" s="46" t="s">
        <v>146</v>
      </c>
      <c r="D97" s="46" t="s">
        <v>84</v>
      </c>
      <c r="E97" s="46">
        <v>220</v>
      </c>
      <c r="F97" s="46" t="s">
        <v>137</v>
      </c>
      <c r="G97" s="25" t="s">
        <v>149</v>
      </c>
      <c r="H97" s="26">
        <v>42736</v>
      </c>
      <c r="I97" s="26">
        <v>50040</v>
      </c>
      <c r="J97" s="16" t="str">
        <f t="shared" si="3"/>
        <v>Itahue 220</v>
      </c>
      <c r="K97" s="44">
        <v>5512.3799999999992</v>
      </c>
      <c r="L97" s="44">
        <v>52.567999999999998</v>
      </c>
      <c r="M97" s="50">
        <v>2.2705076536911266E-3</v>
      </c>
      <c r="N97" s="50">
        <v>1.8156335800400154</v>
      </c>
      <c r="O97" s="45">
        <v>107.96012701559741</v>
      </c>
      <c r="P97" s="45">
        <v>59.461406862291035</v>
      </c>
    </row>
    <row r="98" spans="2:16" x14ac:dyDescent="0.25">
      <c r="B98" s="43" t="s">
        <v>134</v>
      </c>
      <c r="C98" s="46" t="s">
        <v>140</v>
      </c>
      <c r="D98" s="46" t="s">
        <v>15</v>
      </c>
      <c r="E98" s="46">
        <v>220</v>
      </c>
      <c r="F98" s="46" t="s">
        <v>137</v>
      </c>
      <c r="G98" s="25" t="s">
        <v>147</v>
      </c>
      <c r="H98" s="26">
        <v>42736</v>
      </c>
      <c r="I98" s="26">
        <v>50040</v>
      </c>
      <c r="J98" s="16" t="str">
        <f t="shared" si="3"/>
        <v>Charrua 220</v>
      </c>
      <c r="K98" s="44">
        <v>0</v>
      </c>
      <c r="L98" s="44">
        <v>49.77</v>
      </c>
      <c r="M98" s="50">
        <v>0</v>
      </c>
      <c r="N98" s="50">
        <v>546.71726318000003</v>
      </c>
      <c r="O98" s="45">
        <v>27210.118188468605</v>
      </c>
      <c r="P98" s="45">
        <v>49.77</v>
      </c>
    </row>
    <row r="99" spans="2:16" x14ac:dyDescent="0.25">
      <c r="B99" s="43" t="s">
        <v>134</v>
      </c>
      <c r="C99" s="46" t="s">
        <v>140</v>
      </c>
      <c r="D99" s="46" t="s">
        <v>84</v>
      </c>
      <c r="E99" s="46">
        <v>220</v>
      </c>
      <c r="F99" s="46" t="s">
        <v>137</v>
      </c>
      <c r="G99" s="25" t="s">
        <v>147</v>
      </c>
      <c r="H99" s="26">
        <v>42736</v>
      </c>
      <c r="I99" s="26">
        <v>50040</v>
      </c>
      <c r="J99" s="16" t="str">
        <f t="shared" si="3"/>
        <v>Itahue 220</v>
      </c>
      <c r="K99" s="44">
        <v>0</v>
      </c>
      <c r="L99" s="44">
        <v>53.387999999999998</v>
      </c>
      <c r="M99" s="50">
        <v>0</v>
      </c>
      <c r="N99" s="50">
        <v>32.872598590000003</v>
      </c>
      <c r="O99" s="45">
        <v>1755.0022935229201</v>
      </c>
      <c r="P99" s="45">
        <v>53.387999999999998</v>
      </c>
    </row>
    <row r="100" spans="2:16" x14ac:dyDescent="0.25">
      <c r="B100" s="43" t="s">
        <v>134</v>
      </c>
      <c r="C100" s="46" t="s">
        <v>140</v>
      </c>
      <c r="D100" s="46" t="s">
        <v>15</v>
      </c>
      <c r="E100" s="46">
        <v>220</v>
      </c>
      <c r="F100" s="46" t="s">
        <v>137</v>
      </c>
      <c r="G100" s="25" t="s">
        <v>148</v>
      </c>
      <c r="H100" s="26">
        <v>42736</v>
      </c>
      <c r="I100" s="26">
        <v>50040</v>
      </c>
      <c r="J100" s="16" t="str">
        <f t="shared" si="3"/>
        <v>Charrua 220</v>
      </c>
      <c r="K100" s="44">
        <v>0</v>
      </c>
      <c r="L100" s="44">
        <v>49.77</v>
      </c>
      <c r="M100" s="50">
        <v>0</v>
      </c>
      <c r="N100" s="50">
        <v>803.61650162000001</v>
      </c>
      <c r="O100" s="45">
        <v>39995.993285627403</v>
      </c>
      <c r="P100" s="45">
        <v>49.77</v>
      </c>
    </row>
    <row r="101" spans="2:16" x14ac:dyDescent="0.25">
      <c r="B101" s="43" t="s">
        <v>134</v>
      </c>
      <c r="C101" s="46" t="s">
        <v>140</v>
      </c>
      <c r="D101" s="46" t="s">
        <v>84</v>
      </c>
      <c r="E101" s="46">
        <v>220</v>
      </c>
      <c r="F101" s="46" t="s">
        <v>137</v>
      </c>
      <c r="G101" s="25" t="s">
        <v>148</v>
      </c>
      <c r="H101" s="26">
        <v>42736</v>
      </c>
      <c r="I101" s="26">
        <v>50040</v>
      </c>
      <c r="J101" s="16" t="str">
        <f t="shared" si="3"/>
        <v>Itahue 220</v>
      </c>
      <c r="K101" s="44">
        <v>0</v>
      </c>
      <c r="L101" s="44">
        <v>53.387999999999998</v>
      </c>
      <c r="M101" s="50">
        <v>0</v>
      </c>
      <c r="N101" s="50">
        <v>47.556575709999997</v>
      </c>
      <c r="O101" s="45">
        <v>2538.9504640054797</v>
      </c>
      <c r="P101" s="45">
        <v>53.387999999999998</v>
      </c>
    </row>
    <row r="102" spans="2:16" x14ac:dyDescent="0.25">
      <c r="B102" s="43" t="s">
        <v>134</v>
      </c>
      <c r="C102" s="46" t="s">
        <v>140</v>
      </c>
      <c r="D102" s="46" t="s">
        <v>15</v>
      </c>
      <c r="E102" s="46">
        <v>220</v>
      </c>
      <c r="F102" s="46" t="s">
        <v>137</v>
      </c>
      <c r="G102" s="25" t="s">
        <v>149</v>
      </c>
      <c r="H102" s="26">
        <v>42736</v>
      </c>
      <c r="I102" s="26">
        <v>50040</v>
      </c>
      <c r="J102" s="16" t="str">
        <f t="shared" si="3"/>
        <v>Charrua 220</v>
      </c>
      <c r="K102" s="44">
        <v>5075.7348000000002</v>
      </c>
      <c r="L102" s="44">
        <v>49.77</v>
      </c>
      <c r="M102" s="50">
        <v>3.113</v>
      </c>
      <c r="N102" s="50">
        <v>433.45935493999997</v>
      </c>
      <c r="O102" s="45">
        <v>37374.034527763797</v>
      </c>
      <c r="P102" s="45">
        <v>86.222696780733131</v>
      </c>
    </row>
    <row r="103" spans="2:16" x14ac:dyDescent="0.25">
      <c r="B103" s="43" t="s">
        <v>134</v>
      </c>
      <c r="C103" s="46" t="s">
        <v>140</v>
      </c>
      <c r="D103" s="46" t="s">
        <v>84</v>
      </c>
      <c r="E103" s="46">
        <v>220</v>
      </c>
      <c r="F103" s="46" t="s">
        <v>137</v>
      </c>
      <c r="G103" s="25" t="s">
        <v>149</v>
      </c>
      <c r="H103" s="26">
        <v>42736</v>
      </c>
      <c r="I103" s="26">
        <v>50040</v>
      </c>
      <c r="J103" s="16" t="str">
        <f t="shared" si="3"/>
        <v>Itahue 220</v>
      </c>
      <c r="K103" s="44">
        <v>5560.8611000000001</v>
      </c>
      <c r="L103" s="44">
        <v>53.387999999999998</v>
      </c>
      <c r="M103" s="50">
        <v>0.20799999999999999</v>
      </c>
      <c r="N103" s="50">
        <v>29.016028070000001</v>
      </c>
      <c r="O103" s="45">
        <v>2705.7668154011599</v>
      </c>
      <c r="P103" s="45">
        <v>93.250765021098204</v>
      </c>
    </row>
    <row r="104" spans="2:16" x14ac:dyDescent="0.25">
      <c r="B104" s="43" t="s">
        <v>134</v>
      </c>
      <c r="C104" s="46" t="s">
        <v>139</v>
      </c>
      <c r="D104" s="46" t="s">
        <v>20</v>
      </c>
      <c r="E104" s="46">
        <v>220</v>
      </c>
      <c r="F104" s="46" t="s">
        <v>137</v>
      </c>
      <c r="G104" s="25" t="s">
        <v>147</v>
      </c>
      <c r="H104" s="26">
        <v>42736</v>
      </c>
      <c r="I104" s="26">
        <v>50040</v>
      </c>
      <c r="J104" s="16" t="str">
        <f t="shared" si="3"/>
        <v>Barro Blanco 220</v>
      </c>
      <c r="K104" s="44">
        <v>0</v>
      </c>
      <c r="L104" s="44">
        <v>58.601999999999997</v>
      </c>
      <c r="M104" s="50">
        <v>0</v>
      </c>
      <c r="N104" s="50">
        <v>11.501949</v>
      </c>
      <c r="O104" s="45">
        <v>674.03721529799998</v>
      </c>
      <c r="P104" s="45">
        <v>58.601999999999997</v>
      </c>
    </row>
    <row r="105" spans="2:16" x14ac:dyDescent="0.25">
      <c r="B105" s="43" t="s">
        <v>134</v>
      </c>
      <c r="C105" s="46" t="s">
        <v>139</v>
      </c>
      <c r="D105" s="46" t="s">
        <v>17</v>
      </c>
      <c r="E105" s="46">
        <v>220</v>
      </c>
      <c r="F105" s="46" t="s">
        <v>137</v>
      </c>
      <c r="G105" s="25" t="s">
        <v>147</v>
      </c>
      <c r="H105" s="26">
        <v>42736</v>
      </c>
      <c r="I105" s="26">
        <v>50040</v>
      </c>
      <c r="J105" s="16" t="str">
        <f t="shared" si="3"/>
        <v>Valdivia 220</v>
      </c>
      <c r="K105" s="44">
        <v>0</v>
      </c>
      <c r="L105" s="44">
        <v>58.023000000000003</v>
      </c>
      <c r="M105" s="50">
        <v>0</v>
      </c>
      <c r="N105" s="50">
        <v>8.7691339999999993</v>
      </c>
      <c r="O105" s="45">
        <v>508.81146208199999</v>
      </c>
      <c r="P105" s="45">
        <v>58.023000000000003</v>
      </c>
    </row>
    <row r="106" spans="2:16" x14ac:dyDescent="0.25">
      <c r="B106" s="43" t="s">
        <v>134</v>
      </c>
      <c r="C106" s="46" t="s">
        <v>139</v>
      </c>
      <c r="D106" s="46" t="s">
        <v>20</v>
      </c>
      <c r="E106" s="46">
        <v>220</v>
      </c>
      <c r="F106" s="46" t="s">
        <v>137</v>
      </c>
      <c r="G106" s="25" t="s">
        <v>148</v>
      </c>
      <c r="H106" s="26">
        <v>42736</v>
      </c>
      <c r="I106" s="26">
        <v>50040</v>
      </c>
      <c r="J106" s="16" t="str">
        <f t="shared" si="3"/>
        <v>Barro Blanco 220</v>
      </c>
      <c r="K106" s="44">
        <v>0</v>
      </c>
      <c r="L106" s="44">
        <v>58.601999999999997</v>
      </c>
      <c r="M106" s="50">
        <v>0</v>
      </c>
      <c r="N106" s="50">
        <v>15.019425</v>
      </c>
      <c r="O106" s="45">
        <v>880.16834384999993</v>
      </c>
      <c r="P106" s="45">
        <v>58.601999999999997</v>
      </c>
    </row>
    <row r="107" spans="2:16" x14ac:dyDescent="0.25">
      <c r="B107" s="43" t="s">
        <v>134</v>
      </c>
      <c r="C107" s="46" t="s">
        <v>139</v>
      </c>
      <c r="D107" s="46" t="s">
        <v>17</v>
      </c>
      <c r="E107" s="46">
        <v>220</v>
      </c>
      <c r="F107" s="46" t="s">
        <v>137</v>
      </c>
      <c r="G107" s="25" t="s">
        <v>148</v>
      </c>
      <c r="H107" s="26">
        <v>42736</v>
      </c>
      <c r="I107" s="26">
        <v>50040</v>
      </c>
      <c r="J107" s="16" t="str">
        <f t="shared" si="3"/>
        <v>Valdivia 220</v>
      </c>
      <c r="K107" s="44">
        <v>0</v>
      </c>
      <c r="L107" s="44">
        <v>58.023000000000003</v>
      </c>
      <c r="M107" s="50">
        <v>0</v>
      </c>
      <c r="N107" s="50">
        <v>11.308451</v>
      </c>
      <c r="O107" s="45">
        <v>656.15025237300006</v>
      </c>
      <c r="P107" s="45">
        <v>58.023000000000003</v>
      </c>
    </row>
    <row r="108" spans="2:16" x14ac:dyDescent="0.25">
      <c r="B108" s="43" t="s">
        <v>134</v>
      </c>
      <c r="C108" s="46" t="s">
        <v>139</v>
      </c>
      <c r="D108" s="46" t="s">
        <v>20</v>
      </c>
      <c r="E108" s="46">
        <v>220</v>
      </c>
      <c r="F108" s="46" t="s">
        <v>137</v>
      </c>
      <c r="G108" s="25" t="s">
        <v>149</v>
      </c>
      <c r="H108" s="26">
        <v>42736</v>
      </c>
      <c r="I108" s="26">
        <v>50040</v>
      </c>
      <c r="J108" s="16" t="str">
        <f t="shared" si="3"/>
        <v>Barro Blanco 220</v>
      </c>
      <c r="K108" s="44">
        <v>5356.1081999999997</v>
      </c>
      <c r="L108" s="44">
        <v>58.601999999999997</v>
      </c>
      <c r="M108" s="50">
        <v>5.8000000000000003E-2</v>
      </c>
      <c r="N108" s="50">
        <v>7.350549</v>
      </c>
      <c r="O108" s="45">
        <v>741.41114809800001</v>
      </c>
      <c r="P108" s="45">
        <v>100.86473106947523</v>
      </c>
    </row>
    <row r="109" spans="2:16" x14ac:dyDescent="0.25">
      <c r="B109" s="43" t="s">
        <v>134</v>
      </c>
      <c r="C109" s="46" t="s">
        <v>139</v>
      </c>
      <c r="D109" s="46" t="s">
        <v>17</v>
      </c>
      <c r="E109" s="46">
        <v>220</v>
      </c>
      <c r="F109" s="46" t="s">
        <v>137</v>
      </c>
      <c r="G109" s="25" t="s">
        <v>149</v>
      </c>
      <c r="H109" s="26">
        <v>42736</v>
      </c>
      <c r="I109" s="26">
        <v>50040</v>
      </c>
      <c r="J109" s="16" t="str">
        <f t="shared" si="3"/>
        <v>Valdivia 220</v>
      </c>
      <c r="K109" s="44">
        <v>5344.8216000000002</v>
      </c>
      <c r="L109" s="44">
        <v>58.023000000000003</v>
      </c>
      <c r="M109" s="50">
        <v>4.2999999999999997E-2</v>
      </c>
      <c r="N109" s="50">
        <v>5.394755</v>
      </c>
      <c r="O109" s="45">
        <v>542.84719816500001</v>
      </c>
      <c r="P109" s="45">
        <v>100.6249956049904</v>
      </c>
    </row>
    <row r="110" spans="2:16" x14ac:dyDescent="0.25">
      <c r="B110" s="43" t="s">
        <v>134</v>
      </c>
      <c r="C110" s="46" t="s">
        <v>143</v>
      </c>
      <c r="D110" s="46" t="s">
        <v>17</v>
      </c>
      <c r="E110" s="46">
        <v>220</v>
      </c>
      <c r="F110" s="46" t="s">
        <v>137</v>
      </c>
      <c r="G110" s="25" t="s">
        <v>147</v>
      </c>
      <c r="H110" s="26">
        <v>42736</v>
      </c>
      <c r="I110" s="26">
        <v>50040</v>
      </c>
      <c r="J110" s="16" t="str">
        <f>+D111</f>
        <v>Barro Blanco 220</v>
      </c>
      <c r="K110" s="44">
        <v>0</v>
      </c>
      <c r="L110" s="44">
        <v>58.023838144017873</v>
      </c>
      <c r="M110" s="50">
        <v>0</v>
      </c>
      <c r="N110" s="50">
        <v>28.95</v>
      </c>
      <c r="O110" s="45">
        <v>1679.7901142693174</v>
      </c>
      <c r="P110" s="45">
        <v>58.023838144017873</v>
      </c>
    </row>
    <row r="111" spans="2:16" x14ac:dyDescent="0.25">
      <c r="B111" s="43" t="s">
        <v>134</v>
      </c>
      <c r="C111" s="46" t="s">
        <v>143</v>
      </c>
      <c r="D111" s="46" t="s">
        <v>20</v>
      </c>
      <c r="E111" s="46">
        <v>220</v>
      </c>
      <c r="F111" s="46" t="s">
        <v>137</v>
      </c>
      <c r="G111" s="25" t="s">
        <v>147</v>
      </c>
      <c r="H111" s="26">
        <v>42736</v>
      </c>
      <c r="I111" s="26">
        <v>50040</v>
      </c>
      <c r="J111" s="16" t="str">
        <f>+D112</f>
        <v>Puerto Montt 220</v>
      </c>
      <c r="K111" s="44">
        <v>0</v>
      </c>
      <c r="L111" s="44">
        <v>58.60193542441953</v>
      </c>
      <c r="M111" s="50">
        <v>0</v>
      </c>
      <c r="N111" s="50">
        <v>178.65</v>
      </c>
      <c r="O111" s="45">
        <v>10469.235763572549</v>
      </c>
      <c r="P111" s="45">
        <v>58.60193542441953</v>
      </c>
    </row>
    <row r="112" spans="2:16" x14ac:dyDescent="0.25">
      <c r="B112" s="43" t="s">
        <v>134</v>
      </c>
      <c r="C112" s="46" t="s">
        <v>143</v>
      </c>
      <c r="D112" s="46" t="s">
        <v>21</v>
      </c>
      <c r="E112" s="46">
        <v>220</v>
      </c>
      <c r="F112" s="46" t="s">
        <v>137</v>
      </c>
      <c r="G112" s="25" t="s">
        <v>147</v>
      </c>
      <c r="H112" s="26">
        <v>42736</v>
      </c>
      <c r="I112" s="26">
        <v>50040</v>
      </c>
      <c r="J112" s="16" t="str">
        <f>+D110</f>
        <v>Valdivia 220</v>
      </c>
      <c r="K112" s="44">
        <v>0</v>
      </c>
      <c r="L112" s="44">
        <v>59.490492355407255</v>
      </c>
      <c r="M112" s="50">
        <v>0</v>
      </c>
      <c r="N112" s="50">
        <v>25.35</v>
      </c>
      <c r="O112" s="45">
        <v>1508.0839812095739</v>
      </c>
      <c r="P112" s="45">
        <v>59.490492355407255</v>
      </c>
    </row>
    <row r="113" spans="2:16" x14ac:dyDescent="0.25">
      <c r="B113" s="43" t="s">
        <v>134</v>
      </c>
      <c r="C113" s="46" t="s">
        <v>143</v>
      </c>
      <c r="D113" s="46" t="s">
        <v>17</v>
      </c>
      <c r="E113" s="46">
        <v>220</v>
      </c>
      <c r="F113" s="46" t="s">
        <v>137</v>
      </c>
      <c r="G113" s="25" t="s">
        <v>148</v>
      </c>
      <c r="H113" s="26">
        <v>42736</v>
      </c>
      <c r="I113" s="26">
        <v>50040</v>
      </c>
      <c r="J113" s="16" t="str">
        <f t="shared" si="3"/>
        <v>Valdivia 220</v>
      </c>
      <c r="K113" s="44">
        <v>0</v>
      </c>
      <c r="L113" s="44">
        <v>58.023838144017866</v>
      </c>
      <c r="M113" s="50">
        <v>0</v>
      </c>
      <c r="N113" s="50">
        <v>37.755000000000003</v>
      </c>
      <c r="O113" s="45">
        <v>2190.6900091273947</v>
      </c>
      <c r="P113" s="45">
        <v>58.023838144017866</v>
      </c>
    </row>
    <row r="114" spans="2:16" x14ac:dyDescent="0.25">
      <c r="B114" s="43" t="s">
        <v>134</v>
      </c>
      <c r="C114" s="46" t="s">
        <v>143</v>
      </c>
      <c r="D114" s="46" t="s">
        <v>20</v>
      </c>
      <c r="E114" s="46">
        <v>220</v>
      </c>
      <c r="F114" s="46" t="s">
        <v>137</v>
      </c>
      <c r="G114" s="25" t="s">
        <v>148</v>
      </c>
      <c r="H114" s="26">
        <v>42736</v>
      </c>
      <c r="I114" s="26">
        <v>50040</v>
      </c>
      <c r="J114" s="16" t="str">
        <f t="shared" si="3"/>
        <v>Barro Blanco 220</v>
      </c>
      <c r="K114" s="44">
        <v>0</v>
      </c>
      <c r="L114" s="44">
        <v>58.601935424419537</v>
      </c>
      <c r="M114" s="50">
        <v>0</v>
      </c>
      <c r="N114" s="50">
        <v>221.37299999999999</v>
      </c>
      <c r="O114" s="45">
        <v>12972.886250710026</v>
      </c>
      <c r="P114" s="45">
        <v>58.601935424419537</v>
      </c>
    </row>
    <row r="115" spans="2:16" x14ac:dyDescent="0.25">
      <c r="B115" s="43" t="s">
        <v>134</v>
      </c>
      <c r="C115" s="46" t="s">
        <v>143</v>
      </c>
      <c r="D115" s="46" t="s">
        <v>21</v>
      </c>
      <c r="E115" s="46">
        <v>220</v>
      </c>
      <c r="F115" s="46" t="s">
        <v>137</v>
      </c>
      <c r="G115" s="25" t="s">
        <v>148</v>
      </c>
      <c r="H115" s="26">
        <v>42736</v>
      </c>
      <c r="I115" s="26">
        <v>50040</v>
      </c>
      <c r="J115" s="16" t="str">
        <f t="shared" si="3"/>
        <v>Puerto Montt 220</v>
      </c>
      <c r="K115" s="44">
        <v>0</v>
      </c>
      <c r="L115" s="44">
        <v>59.490492355407255</v>
      </c>
      <c r="M115" s="50">
        <v>0</v>
      </c>
      <c r="N115" s="50">
        <v>33.073</v>
      </c>
      <c r="O115" s="45">
        <v>1967.5290536703842</v>
      </c>
      <c r="P115" s="45">
        <v>59.490492355407255</v>
      </c>
    </row>
    <row r="116" spans="2:16" x14ac:dyDescent="0.25">
      <c r="B116" s="43" t="s">
        <v>134</v>
      </c>
      <c r="C116" s="46" t="s">
        <v>143</v>
      </c>
      <c r="D116" s="46" t="s">
        <v>17</v>
      </c>
      <c r="E116" s="46">
        <v>220</v>
      </c>
      <c r="F116" s="46" t="s">
        <v>137</v>
      </c>
      <c r="G116" s="25" t="s">
        <v>149</v>
      </c>
      <c r="H116" s="26">
        <v>42736</v>
      </c>
      <c r="I116" s="26">
        <v>50040</v>
      </c>
      <c r="J116" s="16" t="str">
        <f t="shared" si="3"/>
        <v>Valdivia 220</v>
      </c>
      <c r="K116" s="44">
        <v>5344.8146009284183</v>
      </c>
      <c r="L116" s="44">
        <v>58.023838144017866</v>
      </c>
      <c r="M116" s="50">
        <v>0.187</v>
      </c>
      <c r="N116" s="50">
        <v>19.920000000000002</v>
      </c>
      <c r="O116" s="45">
        <v>2155.3151862024501</v>
      </c>
      <c r="P116" s="45">
        <v>108.19855352421938</v>
      </c>
    </row>
    <row r="117" spans="2:16" x14ac:dyDescent="0.25">
      <c r="B117" s="43" t="s">
        <v>134</v>
      </c>
      <c r="C117" s="46" t="s">
        <v>143</v>
      </c>
      <c r="D117" s="46" t="s">
        <v>20</v>
      </c>
      <c r="E117" s="46">
        <v>220</v>
      </c>
      <c r="F117" s="46" t="s">
        <v>137</v>
      </c>
      <c r="G117" s="25" t="s">
        <v>149</v>
      </c>
      <c r="H117" s="26">
        <v>42736</v>
      </c>
      <c r="I117" s="26">
        <v>50040</v>
      </c>
      <c r="J117" s="16" t="str">
        <f t="shared" si="3"/>
        <v>Barro Blanco 220</v>
      </c>
      <c r="K117" s="44">
        <v>5356.0965314844661</v>
      </c>
      <c r="L117" s="44">
        <v>58.601935424419523</v>
      </c>
      <c r="M117" s="50">
        <v>0.86799999999999999</v>
      </c>
      <c r="N117" s="50">
        <v>106.80800000000001</v>
      </c>
      <c r="O117" s="45">
        <v>10908.247308139918</v>
      </c>
      <c r="P117" s="45">
        <v>102.12949693037898</v>
      </c>
    </row>
    <row r="118" spans="2:16" x14ac:dyDescent="0.25">
      <c r="B118" s="43" t="s">
        <v>134</v>
      </c>
      <c r="C118" s="46" t="s">
        <v>143</v>
      </c>
      <c r="D118" s="46" t="s">
        <v>21</v>
      </c>
      <c r="E118" s="46">
        <v>220</v>
      </c>
      <c r="F118" s="46" t="s">
        <v>137</v>
      </c>
      <c r="G118" s="25" t="s">
        <v>149</v>
      </c>
      <c r="H118" s="26">
        <v>42736</v>
      </c>
      <c r="I118" s="26">
        <v>50040</v>
      </c>
      <c r="J118" s="16" t="str">
        <f t="shared" si="3"/>
        <v>Puerto Montt 220</v>
      </c>
      <c r="K118" s="44">
        <v>5437.3264314880225</v>
      </c>
      <c r="L118" s="44">
        <v>59.490492355407262</v>
      </c>
      <c r="M118" s="50">
        <v>0.124</v>
      </c>
      <c r="N118" s="50">
        <v>16.305</v>
      </c>
      <c r="O118" s="45">
        <v>1644.2209553594303</v>
      </c>
      <c r="P118" s="45">
        <v>100.841518267981</v>
      </c>
    </row>
    <row r="119" spans="2:16" x14ac:dyDescent="0.25">
      <c r="B119" s="43" t="s">
        <v>134</v>
      </c>
      <c r="C119" s="46" t="s">
        <v>141</v>
      </c>
      <c r="D119" s="46" t="s">
        <v>20</v>
      </c>
      <c r="E119" s="46">
        <v>220</v>
      </c>
      <c r="F119" s="46" t="s">
        <v>137</v>
      </c>
      <c r="G119" s="25" t="s">
        <v>147</v>
      </c>
      <c r="H119" s="26">
        <v>42736</v>
      </c>
      <c r="I119" s="26">
        <v>50040</v>
      </c>
      <c r="J119" s="16" t="str">
        <f t="shared" si="3"/>
        <v>Barro Blanco 220</v>
      </c>
      <c r="K119" s="44">
        <v>0</v>
      </c>
      <c r="L119" s="44">
        <v>58.601999999999997</v>
      </c>
      <c r="M119" s="50">
        <v>0</v>
      </c>
      <c r="N119" s="50">
        <v>0.41053800000000001</v>
      </c>
      <c r="O119" s="45">
        <v>24.058347875999999</v>
      </c>
      <c r="P119" s="45">
        <v>58.601999999999997</v>
      </c>
    </row>
    <row r="120" spans="2:16" x14ac:dyDescent="0.25">
      <c r="B120" s="43" t="s">
        <v>134</v>
      </c>
      <c r="C120" s="46" t="s">
        <v>141</v>
      </c>
      <c r="D120" s="46" t="s">
        <v>21</v>
      </c>
      <c r="E120" s="46">
        <v>220</v>
      </c>
      <c r="F120" s="46" t="s">
        <v>137</v>
      </c>
      <c r="G120" s="25" t="s">
        <v>147</v>
      </c>
      <c r="H120" s="26">
        <v>42736</v>
      </c>
      <c r="I120" s="26">
        <v>50040</v>
      </c>
      <c r="J120" s="16" t="str">
        <f t="shared" si="3"/>
        <v>Puerto Montt 220</v>
      </c>
      <c r="K120" s="44">
        <v>0</v>
      </c>
      <c r="L120" s="44">
        <v>59.49</v>
      </c>
      <c r="M120" s="50">
        <v>0</v>
      </c>
      <c r="N120" s="50">
        <v>3.3965329999999998</v>
      </c>
      <c r="O120" s="45">
        <v>202.05974817000001</v>
      </c>
      <c r="P120" s="45">
        <v>59.49</v>
      </c>
    </row>
    <row r="121" spans="2:16" x14ac:dyDescent="0.25">
      <c r="B121" s="43" t="s">
        <v>134</v>
      </c>
      <c r="C121" s="46" t="s">
        <v>141</v>
      </c>
      <c r="D121" s="46" t="s">
        <v>20</v>
      </c>
      <c r="E121" s="46">
        <v>220</v>
      </c>
      <c r="F121" s="46" t="s">
        <v>137</v>
      </c>
      <c r="G121" s="25" t="s">
        <v>148</v>
      </c>
      <c r="H121" s="26">
        <v>42736</v>
      </c>
      <c r="I121" s="26">
        <v>50040</v>
      </c>
      <c r="J121" s="16" t="str">
        <f t="shared" si="3"/>
        <v>Barro Blanco 220</v>
      </c>
      <c r="K121" s="44">
        <v>0</v>
      </c>
      <c r="L121" s="44">
        <v>58.601999999999997</v>
      </c>
      <c r="M121" s="50">
        <v>0</v>
      </c>
      <c r="N121" s="50">
        <v>0.52558007333739032</v>
      </c>
      <c r="O121" s="45">
        <v>30.800043457717745</v>
      </c>
      <c r="P121" s="45">
        <v>58.601999999999997</v>
      </c>
    </row>
    <row r="122" spans="2:16" x14ac:dyDescent="0.25">
      <c r="B122" s="43" t="s">
        <v>134</v>
      </c>
      <c r="C122" s="46" t="s">
        <v>141</v>
      </c>
      <c r="D122" s="46" t="s">
        <v>21</v>
      </c>
      <c r="E122" s="46">
        <v>220</v>
      </c>
      <c r="F122" s="46" t="s">
        <v>137</v>
      </c>
      <c r="G122" s="25" t="s">
        <v>148</v>
      </c>
      <c r="H122" s="26">
        <v>42736</v>
      </c>
      <c r="I122" s="26">
        <v>50040</v>
      </c>
      <c r="J122" s="16" t="str">
        <f t="shared" si="3"/>
        <v>Puerto Montt 220</v>
      </c>
      <c r="K122" s="44">
        <v>0</v>
      </c>
      <c r="L122" s="44">
        <v>59.49</v>
      </c>
      <c r="M122" s="50">
        <v>0</v>
      </c>
      <c r="N122" s="50">
        <v>4.2022250000000003</v>
      </c>
      <c r="O122" s="45">
        <v>249.99036525000002</v>
      </c>
      <c r="P122" s="45">
        <v>59.49</v>
      </c>
    </row>
    <row r="123" spans="2:16" x14ac:dyDescent="0.25">
      <c r="B123" s="43" t="s">
        <v>134</v>
      </c>
      <c r="C123" s="46" t="s">
        <v>141</v>
      </c>
      <c r="D123" s="46" t="s">
        <v>20</v>
      </c>
      <c r="E123" s="46">
        <v>220</v>
      </c>
      <c r="F123" s="46" t="s">
        <v>137</v>
      </c>
      <c r="G123" s="25" t="s">
        <v>149</v>
      </c>
      <c r="H123" s="26">
        <v>42736</v>
      </c>
      <c r="I123" s="26">
        <v>50040</v>
      </c>
      <c r="J123" s="16" t="str">
        <f t="shared" si="3"/>
        <v>Barro Blanco 220</v>
      </c>
      <c r="K123" s="44">
        <v>5356.1081999999997</v>
      </c>
      <c r="L123" s="44">
        <v>58.601999999999997</v>
      </c>
      <c r="M123" s="50">
        <v>2E-3</v>
      </c>
      <c r="N123" s="50">
        <v>0.32449</v>
      </c>
      <c r="O123" s="45">
        <v>29.727979379999997</v>
      </c>
      <c r="P123" s="45">
        <v>91.614470029893056</v>
      </c>
    </row>
    <row r="124" spans="2:16" x14ac:dyDescent="0.25">
      <c r="B124" s="43" t="s">
        <v>134</v>
      </c>
      <c r="C124" s="46" t="s">
        <v>141</v>
      </c>
      <c r="D124" s="46" t="s">
        <v>21</v>
      </c>
      <c r="E124" s="46">
        <v>220</v>
      </c>
      <c r="F124" s="46" t="s">
        <v>137</v>
      </c>
      <c r="G124" s="25" t="s">
        <v>149</v>
      </c>
      <c r="H124" s="26">
        <v>42736</v>
      </c>
      <c r="I124" s="26">
        <v>50040</v>
      </c>
      <c r="J124" s="16" t="str">
        <f t="shared" si="3"/>
        <v>Puerto Montt 220</v>
      </c>
      <c r="K124" s="44">
        <v>5437.3720000000003</v>
      </c>
      <c r="L124" s="44">
        <v>59.49</v>
      </c>
      <c r="M124" s="50">
        <v>0.02</v>
      </c>
      <c r="N124" s="50">
        <v>2.8696770000000003</v>
      </c>
      <c r="O124" s="45">
        <v>279.46452472999999</v>
      </c>
      <c r="P124" s="45">
        <v>97.385358955032217</v>
      </c>
    </row>
  </sheetData>
  <autoFilter ref="A7:P124"/>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2017-09-26T12:43:05Z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