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1-nov\"/>
    </mc:Choice>
  </mc:AlternateContent>
  <xr:revisionPtr revIDLastSave="0" documentId="13_ncr:1_{37926087-E891-425A-8388-8C2D86046BF1}" xr6:coauthVersionLast="38" xr6:coauthVersionMax="38" xr10:uidLastSave="{00000000-0000-0000-0000-000000000000}"/>
  <bookViews>
    <workbookView xWindow="0" yWindow="0" windowWidth="20490" windowHeight="7185" xr2:uid="{F2358186-0BE2-4736-A654-4A2DCED7D6D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9" i="1" l="1"/>
  <c r="K39" i="1"/>
  <c r="L35" i="1"/>
  <c r="K35" i="1"/>
  <c r="K28" i="1"/>
  <c r="J28" i="1"/>
  <c r="K14" i="1"/>
  <c r="J14" i="1"/>
  <c r="L27" i="1"/>
  <c r="L26" i="1"/>
  <c r="L25" i="1"/>
  <c r="L24" i="1"/>
  <c r="L23" i="1"/>
  <c r="L22" i="1"/>
  <c r="L21" i="1"/>
  <c r="L20" i="1"/>
  <c r="L19" i="1"/>
  <c r="L28" i="1" s="1"/>
  <c r="L5" i="1"/>
  <c r="L14" i="1" s="1"/>
  <c r="L6" i="1"/>
  <c r="L7" i="1"/>
  <c r="L8" i="1"/>
  <c r="L9" i="1"/>
  <c r="L10" i="1"/>
  <c r="L11" i="1"/>
  <c r="L12" i="1"/>
  <c r="L13" i="1"/>
  <c r="H11" i="1"/>
  <c r="G14" i="1"/>
  <c r="F14" i="1"/>
  <c r="F28" i="1"/>
  <c r="G28" i="1"/>
  <c r="G35" i="1"/>
  <c r="H21" i="1"/>
  <c r="H22" i="1"/>
  <c r="H23" i="1"/>
  <c r="H24" i="1"/>
  <c r="H25" i="1"/>
  <c r="H26" i="1"/>
  <c r="H27" i="1"/>
  <c r="H5" i="1" l="1"/>
  <c r="H6" i="1"/>
  <c r="H7" i="1"/>
  <c r="H8" i="1"/>
  <c r="H9" i="1"/>
  <c r="H10" i="1"/>
  <c r="H12" i="1"/>
  <c r="H13" i="1"/>
  <c r="H19" i="1"/>
  <c r="H28" i="1" s="1"/>
  <c r="H20" i="1"/>
  <c r="H14" i="1" l="1"/>
  <c r="H35" i="1"/>
</calcChain>
</file>

<file path=xl/sharedStrings.xml><?xml version="1.0" encoding="utf-8"?>
<sst xmlns="http://schemas.openxmlformats.org/spreadsheetml/2006/main" count="111" uniqueCount="31">
  <si>
    <t>Bloque</t>
  </si>
  <si>
    <t>Barra</t>
  </si>
  <si>
    <t>PRECIO POTENCIA</t>
  </si>
  <si>
    <t>PRECIO ENERGÍA</t>
  </si>
  <si>
    <t>POTENCIA</t>
  </si>
  <si>
    <t>ENERGIA</t>
  </si>
  <si>
    <t>COMPRA</t>
  </si>
  <si>
    <t>[$/kW/mes]</t>
  </si>
  <si>
    <t>[$/kWh]</t>
  </si>
  <si>
    <t>[MW] (6)</t>
  </si>
  <si>
    <t>[MWh]</t>
  </si>
  <si>
    <t>BS4A</t>
  </si>
  <si>
    <t>Charrua 220</t>
  </si>
  <si>
    <t>Itahue 220</t>
  </si>
  <si>
    <t>BS4B</t>
  </si>
  <si>
    <t>BS4C</t>
  </si>
  <si>
    <t>Total</t>
  </si>
  <si>
    <t>Reactive Energy</t>
  </si>
  <si>
    <t>[$]</t>
  </si>
  <si>
    <t>Luzlinares</t>
  </si>
  <si>
    <t>Luzparral</t>
  </si>
  <si>
    <t>Ancoa 220</t>
  </si>
  <si>
    <t>Dx.</t>
  </si>
  <si>
    <t>LUZPARRAL</t>
  </si>
  <si>
    <t>LUZLINARES</t>
  </si>
  <si>
    <t>Recalculado</t>
  </si>
  <si>
    <t>Facturado</t>
  </si>
  <si>
    <t>Diferencia [$]</t>
  </si>
  <si>
    <t>Recalculo</t>
  </si>
  <si>
    <t>Active Energy</t>
  </si>
  <si>
    <t>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</si>
</sst>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6" formatCode="0.000"/>
  </numFmts>
  <fonts count="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Fill="1" applyBorder="1" applyAlignment="1">
      <alignment horizontal="right"/>
    </xf>
    <xf numFmtId="3" fontId="1" fillId="0" borderId="6" xfId="0" applyNumberFormat="1" applyFont="1" applyBorder="1"/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right" vertical="center" indent="1"/>
    </xf>
    <xf numFmtId="166" fontId="2" fillId="3" borderId="3" xfId="0" applyNumberFormat="1" applyFont="1" applyFill="1" applyBorder="1" applyAlignment="1">
      <alignment horizontal="right" vertical="center" indent="1"/>
    </xf>
    <xf numFmtId="4" fontId="0" fillId="0" borderId="0" xfId="0" applyNumberFormat="1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4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" fontId="0" fillId="0" borderId="0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L39"/>
  <sheetViews>
    <sheetView tabSelected="1" zoomScale="90" zoomScaleNormal="90" workbookViewId="0">
      <selection activeCell="N9" sqref="N9"/>
    </sheetView>
  </sheetViews>
  <sheetFormatPr baseColWidth="10" defaultRowHeight="13.5" x14ac:dyDescent="0.25"/>
  <cols>
    <col min="2" max="2" width="7.28515625" bestFit="1" customWidth="1"/>
    <col min="3" max="3" width="14.85546875" bestFit="1" customWidth="1"/>
    <col min="4" max="4" width="17.7109375" bestFit="1" customWidth="1"/>
    <col min="5" max="5" width="16.42578125" bestFit="1" customWidth="1"/>
    <col min="6" max="6" width="13.28515625" customWidth="1"/>
    <col min="7" max="7" width="16.140625" customWidth="1"/>
    <col min="8" max="8" width="12.7109375" customWidth="1"/>
    <col min="9" max="9" width="2.85546875" customWidth="1"/>
    <col min="12" max="12" width="13.85546875" customWidth="1"/>
  </cols>
  <sheetData>
    <row r="2" spans="1:12" x14ac:dyDescent="0.25">
      <c r="F2" s="49" t="s">
        <v>26</v>
      </c>
      <c r="G2" s="49"/>
      <c r="H2" s="49"/>
      <c r="I2" s="50"/>
      <c r="J2" s="49" t="s">
        <v>28</v>
      </c>
      <c r="K2" s="49"/>
      <c r="L2" s="49"/>
    </row>
    <row r="3" spans="1:12" x14ac:dyDescent="0.25">
      <c r="A3" s="33" t="s">
        <v>22</v>
      </c>
      <c r="B3" s="33" t="s">
        <v>0</v>
      </c>
      <c r="C3" s="35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6</v>
      </c>
      <c r="J3" s="29" t="s">
        <v>4</v>
      </c>
      <c r="K3" s="31" t="s">
        <v>5</v>
      </c>
      <c r="L3" s="29" t="s">
        <v>6</v>
      </c>
    </row>
    <row r="4" spans="1:12" x14ac:dyDescent="0.25">
      <c r="A4" s="34"/>
      <c r="B4" s="34"/>
      <c r="C4" s="36"/>
      <c r="D4" s="3" t="s">
        <v>7</v>
      </c>
      <c r="E4" s="4" t="s">
        <v>8</v>
      </c>
      <c r="F4" s="3" t="s">
        <v>9</v>
      </c>
      <c r="G4" s="4" t="s">
        <v>10</v>
      </c>
      <c r="H4" s="3" t="s">
        <v>18</v>
      </c>
      <c r="J4" s="30" t="s">
        <v>9</v>
      </c>
      <c r="K4" s="32" t="s">
        <v>10</v>
      </c>
      <c r="L4" s="30" t="s">
        <v>18</v>
      </c>
    </row>
    <row r="5" spans="1:12" x14ac:dyDescent="0.25">
      <c r="A5" t="s">
        <v>19</v>
      </c>
      <c r="B5" s="5" t="s">
        <v>11</v>
      </c>
      <c r="C5" s="6" t="s">
        <v>21</v>
      </c>
      <c r="D5" s="53">
        <v>4888.3674000000001</v>
      </c>
      <c r="E5" s="7">
        <v>46.345999999999997</v>
      </c>
      <c r="F5" s="8">
        <v>0</v>
      </c>
      <c r="G5" s="9">
        <v>41.41467400597795</v>
      </c>
      <c r="H5" s="10">
        <f t="shared" ref="H5:H20" si="0">(G5*E5+F5*D5)*1000</f>
        <v>1919404.4814810539</v>
      </c>
      <c r="J5" s="8">
        <v>0</v>
      </c>
      <c r="K5" s="9">
        <v>46.180834880110808</v>
      </c>
      <c r="L5" s="10">
        <f t="shared" ref="L5:L13" si="1">(K5*E5+J5*D5)*1000</f>
        <v>2140296.973353615</v>
      </c>
    </row>
    <row r="6" spans="1:12" x14ac:dyDescent="0.25">
      <c r="A6" t="s">
        <v>19</v>
      </c>
      <c r="B6" s="11" t="s">
        <v>11</v>
      </c>
      <c r="C6" s="12" t="s">
        <v>12</v>
      </c>
      <c r="D6" s="51">
        <v>4795.4360999999999</v>
      </c>
      <c r="E6" s="14">
        <v>45.314999999999998</v>
      </c>
      <c r="F6" s="15">
        <v>0</v>
      </c>
      <c r="G6" s="16">
        <v>30.629669141292677</v>
      </c>
      <c r="H6" s="17">
        <f t="shared" si="0"/>
        <v>1387983.4571376776</v>
      </c>
      <c r="J6" s="15">
        <v>0</v>
      </c>
      <c r="K6" s="16">
        <v>34.327082953718865</v>
      </c>
      <c r="L6" s="17">
        <f t="shared" si="1"/>
        <v>1555531.7640477703</v>
      </c>
    </row>
    <row r="7" spans="1:12" x14ac:dyDescent="0.25">
      <c r="A7" t="s">
        <v>19</v>
      </c>
      <c r="B7" s="11" t="s">
        <v>11</v>
      </c>
      <c r="C7" s="12" t="s">
        <v>13</v>
      </c>
      <c r="D7" s="51">
        <v>4886.7983999999997</v>
      </c>
      <c r="E7" s="14">
        <v>46.804000000000002</v>
      </c>
      <c r="F7" s="15">
        <v>0</v>
      </c>
      <c r="G7" s="16">
        <v>16.145946865301333</v>
      </c>
      <c r="H7" s="17">
        <f t="shared" si="0"/>
        <v>755694.89708356361</v>
      </c>
      <c r="J7" s="15">
        <v>0</v>
      </c>
      <c r="K7" s="16">
        <v>17.91115043500821</v>
      </c>
      <c r="L7" s="17">
        <f t="shared" si="1"/>
        <v>838313.48496012425</v>
      </c>
    </row>
    <row r="8" spans="1:12" x14ac:dyDescent="0.25">
      <c r="A8" t="s">
        <v>19</v>
      </c>
      <c r="B8" s="11" t="s">
        <v>14</v>
      </c>
      <c r="C8" s="12" t="s">
        <v>21</v>
      </c>
      <c r="D8" s="51">
        <v>4888.3674000000001</v>
      </c>
      <c r="E8" s="14">
        <v>46.345999999999997</v>
      </c>
      <c r="F8" s="15">
        <v>0</v>
      </c>
      <c r="G8" s="16">
        <v>56.210765877238202</v>
      </c>
      <c r="H8" s="17">
        <f t="shared" si="0"/>
        <v>2605144.1553464816</v>
      </c>
      <c r="J8" s="15">
        <v>0</v>
      </c>
      <c r="K8" s="16">
        <v>67.240224587138997</v>
      </c>
      <c r="L8" s="17">
        <f t="shared" si="1"/>
        <v>3116315.4487155438</v>
      </c>
    </row>
    <row r="9" spans="1:12" x14ac:dyDescent="0.25">
      <c r="A9" t="s">
        <v>19</v>
      </c>
      <c r="B9" s="11" t="s">
        <v>14</v>
      </c>
      <c r="C9" s="12" t="s">
        <v>12</v>
      </c>
      <c r="D9" s="51">
        <v>4795.4360999999999</v>
      </c>
      <c r="E9" s="14">
        <v>45.314999999999998</v>
      </c>
      <c r="F9" s="15">
        <v>0</v>
      </c>
      <c r="G9" s="16">
        <v>42.438107264813887</v>
      </c>
      <c r="H9" s="17">
        <f t="shared" si="0"/>
        <v>1923082.8307050413</v>
      </c>
      <c r="J9" s="15">
        <v>0</v>
      </c>
      <c r="K9" s="16">
        <v>51.121304904447101</v>
      </c>
      <c r="L9" s="17">
        <f t="shared" si="1"/>
        <v>2316561.9317450202</v>
      </c>
    </row>
    <row r="10" spans="1:12" x14ac:dyDescent="0.25">
      <c r="A10" t="s">
        <v>19</v>
      </c>
      <c r="B10" s="11" t="s">
        <v>14</v>
      </c>
      <c r="C10" s="12" t="s">
        <v>13</v>
      </c>
      <c r="D10" s="51">
        <v>4886.7983999999997</v>
      </c>
      <c r="E10" s="14">
        <v>46.804000000000002</v>
      </c>
      <c r="F10" s="15">
        <v>0</v>
      </c>
      <c r="G10" s="16">
        <v>21.481217969887581</v>
      </c>
      <c r="H10" s="17">
        <f t="shared" si="0"/>
        <v>1005406.9258626185</v>
      </c>
      <c r="J10" s="15">
        <v>0</v>
      </c>
      <c r="K10" s="16">
        <v>25.508727239058572</v>
      </c>
      <c r="L10" s="17">
        <f t="shared" si="1"/>
        <v>1193910.4696968975</v>
      </c>
    </row>
    <row r="11" spans="1:12" x14ac:dyDescent="0.25">
      <c r="A11" t="s">
        <v>19</v>
      </c>
      <c r="B11" s="11" t="s">
        <v>15</v>
      </c>
      <c r="C11" s="12" t="s">
        <v>21</v>
      </c>
      <c r="D11" s="51">
        <v>4888.3674000000001</v>
      </c>
      <c r="E11" s="14">
        <v>46.345999999999997</v>
      </c>
      <c r="F11" s="15">
        <v>5.4204787491432108E-2</v>
      </c>
      <c r="G11" s="16">
        <v>27.468898500686198</v>
      </c>
      <c r="H11" s="17">
        <f>(G11*E11+F11*D11)*1000</f>
        <v>1538046.4860098469</v>
      </c>
      <c r="J11" s="15">
        <v>5.5498327447372459E-2</v>
      </c>
      <c r="K11" s="16">
        <v>33.343194632157356</v>
      </c>
      <c r="L11" s="17">
        <f t="shared" si="1"/>
        <v>1816619.9130702254</v>
      </c>
    </row>
    <row r="12" spans="1:12" x14ac:dyDescent="0.25">
      <c r="A12" t="s">
        <v>19</v>
      </c>
      <c r="B12" s="11" t="s">
        <v>15</v>
      </c>
      <c r="C12" s="12" t="s">
        <v>12</v>
      </c>
      <c r="D12" s="51">
        <v>4795.4360999999999</v>
      </c>
      <c r="E12" s="14">
        <v>45.314999999999998</v>
      </c>
      <c r="F12" s="15">
        <v>4.4906997564488696E-2</v>
      </c>
      <c r="G12" s="16">
        <v>22.757136687686177</v>
      </c>
      <c r="H12" s="17">
        <f t="shared" si="0"/>
        <v>1246588.2862658603</v>
      </c>
      <c r="J12" s="15">
        <v>4.475533116498457E-2</v>
      </c>
      <c r="K12" s="16">
        <v>26.888841276808421</v>
      </c>
      <c r="L12" s="17">
        <f t="shared" si="1"/>
        <v>1433089.1731945958</v>
      </c>
    </row>
    <row r="13" spans="1:12" x14ac:dyDescent="0.25">
      <c r="A13" s="18" t="s">
        <v>19</v>
      </c>
      <c r="B13" s="18" t="s">
        <v>15</v>
      </c>
      <c r="C13" s="19" t="s">
        <v>13</v>
      </c>
      <c r="D13" s="52">
        <v>4886.7983999999997</v>
      </c>
      <c r="E13" s="20">
        <v>46.804000000000002</v>
      </c>
      <c r="F13" s="21">
        <v>1.8762675531642264E-2</v>
      </c>
      <c r="G13" s="39">
        <v>9.5082012794802502</v>
      </c>
      <c r="H13" s="40">
        <f t="shared" si="0"/>
        <v>536711.26545254223</v>
      </c>
      <c r="I13" s="18"/>
      <c r="J13" s="21">
        <v>1.980494767077097E-2</v>
      </c>
      <c r="K13" s="39">
        <v>11.898741011472993</v>
      </c>
      <c r="L13" s="40">
        <f t="shared" si="1"/>
        <v>653691.46089058928</v>
      </c>
    </row>
    <row r="14" spans="1:12" ht="15" x14ac:dyDescent="0.25">
      <c r="D14" s="11"/>
      <c r="E14" s="37" t="s">
        <v>16</v>
      </c>
      <c r="F14" s="41">
        <f t="shared" ref="F14" si="2">SUM(F5:F13)</f>
        <v>0.11787446058756307</v>
      </c>
      <c r="G14" s="42">
        <f t="shared" ref="G14" si="3">SUM(G5:G13)</f>
        <v>268.05461759236425</v>
      </c>
      <c r="H14" s="38">
        <f t="shared" ref="H14" si="4">SUM(H5:H13)</f>
        <v>12918062.785344686</v>
      </c>
      <c r="J14" s="41">
        <f t="shared" ref="J14" si="5">SUM(J5:J13)</f>
        <v>0.12005860628312799</v>
      </c>
      <c r="K14" s="42">
        <f t="shared" ref="K14" si="6">SUM(K5:K13)</f>
        <v>314.42010191992131</v>
      </c>
      <c r="L14" s="38">
        <f t="shared" ref="L14" si="7">SUM(L5:L13)</f>
        <v>15064330.619674385</v>
      </c>
    </row>
    <row r="15" spans="1:12" x14ac:dyDescent="0.25">
      <c r="B15" s="11"/>
      <c r="C15" s="12"/>
      <c r="D15" s="13"/>
      <c r="E15" s="14"/>
      <c r="F15" s="15"/>
      <c r="G15" s="16"/>
      <c r="H15" s="17"/>
      <c r="K15" s="43"/>
    </row>
    <row r="16" spans="1:12" x14ac:dyDescent="0.25">
      <c r="B16" s="11"/>
      <c r="C16" s="12"/>
      <c r="D16" s="13"/>
      <c r="E16" s="14"/>
      <c r="F16" s="49" t="s">
        <v>26</v>
      </c>
      <c r="G16" s="49"/>
      <c r="H16" s="49"/>
      <c r="I16" s="50"/>
      <c r="J16" s="49" t="s">
        <v>28</v>
      </c>
      <c r="K16" s="49"/>
      <c r="L16" s="49"/>
    </row>
    <row r="17" spans="1:12" x14ac:dyDescent="0.25">
      <c r="A17" s="33" t="s">
        <v>22</v>
      </c>
      <c r="B17" s="33" t="s">
        <v>0</v>
      </c>
      <c r="C17" s="35" t="s">
        <v>1</v>
      </c>
      <c r="D17" s="29" t="s">
        <v>2</v>
      </c>
      <c r="E17" s="31" t="s">
        <v>3</v>
      </c>
      <c r="F17" s="29" t="s">
        <v>4</v>
      </c>
      <c r="G17" s="31" t="s">
        <v>5</v>
      </c>
      <c r="H17" s="29" t="s">
        <v>6</v>
      </c>
      <c r="J17" s="29" t="s">
        <v>4</v>
      </c>
      <c r="K17" s="31" t="s">
        <v>5</v>
      </c>
      <c r="L17" s="29" t="s">
        <v>6</v>
      </c>
    </row>
    <row r="18" spans="1:12" x14ac:dyDescent="0.25">
      <c r="A18" s="34"/>
      <c r="B18" s="34"/>
      <c r="C18" s="36"/>
      <c r="D18" s="30" t="s">
        <v>7</v>
      </c>
      <c r="E18" s="32" t="s">
        <v>8</v>
      </c>
      <c r="F18" s="30" t="s">
        <v>9</v>
      </c>
      <c r="G18" s="32" t="s">
        <v>10</v>
      </c>
      <c r="H18" s="30" t="s">
        <v>18</v>
      </c>
      <c r="J18" s="30" t="s">
        <v>9</v>
      </c>
      <c r="K18" s="32" t="s">
        <v>10</v>
      </c>
      <c r="L18" s="30" t="s">
        <v>18</v>
      </c>
    </row>
    <row r="19" spans="1:12" x14ac:dyDescent="0.25">
      <c r="A19" t="s">
        <v>20</v>
      </c>
      <c r="B19" s="11" t="s">
        <v>11</v>
      </c>
      <c r="C19" s="12" t="s">
        <v>21</v>
      </c>
      <c r="D19" s="51">
        <v>4888.3674000000001</v>
      </c>
      <c r="E19" s="14">
        <v>46.345999999999997</v>
      </c>
      <c r="F19" s="15">
        <v>0</v>
      </c>
      <c r="G19" s="16">
        <v>12.164016607341507</v>
      </c>
      <c r="H19" s="17">
        <f t="shared" si="0"/>
        <v>563753.51368384936</v>
      </c>
      <c r="J19" s="15">
        <v>0</v>
      </c>
      <c r="K19" s="16">
        <v>13.55753595023689</v>
      </c>
      <c r="L19" s="17">
        <f t="shared" ref="L19:L27" si="8">(K19*E19+J19*D19)*1000</f>
        <v>628337.56114967889</v>
      </c>
    </row>
    <row r="20" spans="1:12" x14ac:dyDescent="0.25">
      <c r="A20" t="s">
        <v>20</v>
      </c>
      <c r="B20" s="11" t="s">
        <v>11</v>
      </c>
      <c r="C20" s="12" t="s">
        <v>12</v>
      </c>
      <c r="D20" s="51">
        <v>4795.4360999999999</v>
      </c>
      <c r="E20" s="14">
        <v>45.314999999999998</v>
      </c>
      <c r="F20" s="15">
        <v>0</v>
      </c>
      <c r="G20" s="16">
        <v>26.832890857946097</v>
      </c>
      <c r="H20" s="17">
        <f t="shared" si="0"/>
        <v>1215932.4492278274</v>
      </c>
      <c r="J20" s="15">
        <v>0</v>
      </c>
      <c r="K20" s="16">
        <v>31.345962514114902</v>
      </c>
      <c r="L20" s="17">
        <f t="shared" si="8"/>
        <v>1420442.2913271168</v>
      </c>
    </row>
    <row r="21" spans="1:12" x14ac:dyDescent="0.25">
      <c r="A21" t="s">
        <v>20</v>
      </c>
      <c r="B21" s="11" t="s">
        <v>11</v>
      </c>
      <c r="C21" s="12" t="s">
        <v>13</v>
      </c>
      <c r="D21" s="51">
        <v>4886.7983999999997</v>
      </c>
      <c r="E21" s="14">
        <v>46.804000000000002</v>
      </c>
      <c r="F21" s="15">
        <v>0</v>
      </c>
      <c r="G21" s="16">
        <v>7.4587680299191268</v>
      </c>
      <c r="H21" s="17">
        <f t="shared" ref="H21:H27" si="9">(G21*E21+F21*D21)*1000</f>
        <v>349100.17887233483</v>
      </c>
      <c r="J21" s="15">
        <v>0</v>
      </c>
      <c r="K21" s="16">
        <v>9.5814329168695416</v>
      </c>
      <c r="L21" s="17">
        <f t="shared" si="8"/>
        <v>448449.38624116202</v>
      </c>
    </row>
    <row r="22" spans="1:12" x14ac:dyDescent="0.25">
      <c r="A22" t="s">
        <v>20</v>
      </c>
      <c r="B22" s="11" t="s">
        <v>14</v>
      </c>
      <c r="C22" s="12" t="s">
        <v>21</v>
      </c>
      <c r="D22" s="51">
        <v>4888.3674000000001</v>
      </c>
      <c r="E22" s="14">
        <v>46.345999999999997</v>
      </c>
      <c r="F22" s="15">
        <v>0</v>
      </c>
      <c r="G22" s="16">
        <v>19.340825425110779</v>
      </c>
      <c r="H22" s="17">
        <f t="shared" si="9"/>
        <v>896369.89515218406</v>
      </c>
      <c r="J22" s="15">
        <v>0</v>
      </c>
      <c r="K22" s="16">
        <v>22.943158207579494</v>
      </c>
      <c r="L22" s="17">
        <f t="shared" si="8"/>
        <v>1063323.6102884791</v>
      </c>
    </row>
    <row r="23" spans="1:12" x14ac:dyDescent="0.25">
      <c r="A23" t="s">
        <v>20</v>
      </c>
      <c r="B23" s="11" t="s">
        <v>14</v>
      </c>
      <c r="C23" s="12" t="s">
        <v>12</v>
      </c>
      <c r="D23" s="51">
        <v>4795.4360999999999</v>
      </c>
      <c r="E23" s="14">
        <v>45.314999999999998</v>
      </c>
      <c r="F23" s="15">
        <v>0</v>
      </c>
      <c r="G23" s="16">
        <v>43.015793916630791</v>
      </c>
      <c r="H23" s="17">
        <f t="shared" si="9"/>
        <v>1949260.7013321242</v>
      </c>
      <c r="J23" s="15">
        <v>0</v>
      </c>
      <c r="K23" s="16">
        <v>50.965268893982675</v>
      </c>
      <c r="L23" s="17">
        <f t="shared" si="8"/>
        <v>2309491.1599308248</v>
      </c>
    </row>
    <row r="24" spans="1:12" x14ac:dyDescent="0.25">
      <c r="A24" t="s">
        <v>20</v>
      </c>
      <c r="B24" s="11" t="s">
        <v>14</v>
      </c>
      <c r="C24" s="12" t="s">
        <v>13</v>
      </c>
      <c r="D24" s="51">
        <v>4886.7983999999997</v>
      </c>
      <c r="E24" s="14">
        <v>46.804000000000002</v>
      </c>
      <c r="F24" s="15">
        <v>0</v>
      </c>
      <c r="G24" s="16">
        <v>12.567470359275113</v>
      </c>
      <c r="H24" s="17">
        <f t="shared" si="9"/>
        <v>588207.8826955125</v>
      </c>
      <c r="J24" s="15">
        <v>0</v>
      </c>
      <c r="K24" s="16">
        <v>15.270333167665143</v>
      </c>
      <c r="L24" s="17">
        <f t="shared" si="8"/>
        <v>714712.67357939936</v>
      </c>
    </row>
    <row r="25" spans="1:12" x14ac:dyDescent="0.25">
      <c r="A25" t="s">
        <v>20</v>
      </c>
      <c r="B25" s="11" t="s">
        <v>15</v>
      </c>
      <c r="C25" s="12" t="s">
        <v>21</v>
      </c>
      <c r="D25" s="51">
        <v>4888.3674000000001</v>
      </c>
      <c r="E25" s="14">
        <v>46.345999999999997</v>
      </c>
      <c r="F25" s="15">
        <v>1.4844064560604114E-2</v>
      </c>
      <c r="G25" s="16">
        <v>8.4410129213400324</v>
      </c>
      <c r="H25" s="17">
        <f t="shared" si="9"/>
        <v>463770.4261339776</v>
      </c>
      <c r="J25" s="15">
        <v>1.5324082835244448E-2</v>
      </c>
      <c r="K25" s="16">
        <v>10.580664453052952</v>
      </c>
      <c r="L25" s="17">
        <f t="shared" si="8"/>
        <v>565281.22170790064</v>
      </c>
    </row>
    <row r="26" spans="1:12" x14ac:dyDescent="0.25">
      <c r="A26" t="s">
        <v>20</v>
      </c>
      <c r="B26" s="11" t="s">
        <v>15</v>
      </c>
      <c r="C26" s="12" t="s">
        <v>12</v>
      </c>
      <c r="D26" s="51">
        <v>4795.4360999999999</v>
      </c>
      <c r="E26" s="14">
        <v>45.314999999999998</v>
      </c>
      <c r="F26" s="15">
        <v>3.370200370962001E-2</v>
      </c>
      <c r="G26" s="16">
        <v>19.164498215869699</v>
      </c>
      <c r="H26" s="17">
        <f t="shared" si="9"/>
        <v>1030055.041883581</v>
      </c>
      <c r="J26" s="15">
        <v>3.5414390184368878E-2</v>
      </c>
      <c r="K26" s="16">
        <v>24.452215729902893</v>
      </c>
      <c r="L26" s="17">
        <f t="shared" si="8"/>
        <v>1277879.6009501577</v>
      </c>
    </row>
    <row r="27" spans="1:12" x14ac:dyDescent="0.25">
      <c r="A27" s="18" t="s">
        <v>20</v>
      </c>
      <c r="B27" s="18" t="s">
        <v>15</v>
      </c>
      <c r="C27" s="19" t="s">
        <v>13</v>
      </c>
      <c r="D27" s="52">
        <v>4886.7983999999997</v>
      </c>
      <c r="E27" s="20">
        <v>46.804000000000002</v>
      </c>
      <c r="F27" s="21">
        <v>1.0587194607884515E-2</v>
      </c>
      <c r="G27" s="39">
        <v>6.0203622883096468</v>
      </c>
      <c r="H27" s="40">
        <f t="shared" si="9"/>
        <v>333514.52221234335</v>
      </c>
      <c r="J27" s="21">
        <v>1.1038807771577831E-2</v>
      </c>
      <c r="K27" s="39">
        <v>7.6218539307416293</v>
      </c>
      <c r="L27" s="40">
        <f t="shared" si="8"/>
        <v>410677.6795304853</v>
      </c>
    </row>
    <row r="28" spans="1:12" ht="15" x14ac:dyDescent="0.25">
      <c r="D28" s="11"/>
      <c r="E28" s="37" t="s">
        <v>16</v>
      </c>
      <c r="F28" s="41">
        <f t="shared" ref="F28:H28" si="10">SUM(F19:F27)</f>
        <v>5.913326287810864E-2</v>
      </c>
      <c r="G28" s="42">
        <f t="shared" si="10"/>
        <v>155.0056386217428</v>
      </c>
      <c r="H28" s="38">
        <f t="shared" si="10"/>
        <v>7389964.6111937342</v>
      </c>
      <c r="J28" s="41">
        <f t="shared" ref="J28" si="11">SUM(J19:J27)</f>
        <v>6.1777280791191158E-2</v>
      </c>
      <c r="K28" s="42">
        <f t="shared" ref="K28" si="12">SUM(K19:K27)</f>
        <v>186.3184257641461</v>
      </c>
      <c r="L28" s="38">
        <f t="shared" ref="L28" si="13">SUM(L19:L27)</f>
        <v>8838595.1847052053</v>
      </c>
    </row>
    <row r="30" spans="1:12" x14ac:dyDescent="0.25">
      <c r="F30" s="18"/>
      <c r="G30" s="48" t="s">
        <v>26</v>
      </c>
      <c r="H30" s="48"/>
      <c r="K30" s="48" t="s">
        <v>25</v>
      </c>
      <c r="L30" s="48"/>
    </row>
    <row r="31" spans="1:12" ht="15" x14ac:dyDescent="0.25">
      <c r="F31" s="18"/>
      <c r="G31" s="22" t="s">
        <v>24</v>
      </c>
      <c r="H31" s="22" t="s">
        <v>23</v>
      </c>
      <c r="K31" s="22" t="s">
        <v>24</v>
      </c>
      <c r="L31" s="22" t="s">
        <v>23</v>
      </c>
    </row>
    <row r="32" spans="1:12" x14ac:dyDescent="0.25">
      <c r="F32" s="23" t="s">
        <v>29</v>
      </c>
      <c r="G32" s="24">
        <v>12346051.819216529</v>
      </c>
      <c r="H32" s="24">
        <v>7104048.0790104363</v>
      </c>
      <c r="K32" s="24">
        <v>14481630.287700491</v>
      </c>
      <c r="L32" s="24">
        <v>8539913.5644328352</v>
      </c>
    </row>
    <row r="33" spans="6:12" x14ac:dyDescent="0.25">
      <c r="F33" s="23" t="s">
        <v>30</v>
      </c>
      <c r="G33" s="24">
        <v>572011.2930567388</v>
      </c>
      <c r="H33" s="24">
        <v>285917.03301072697</v>
      </c>
      <c r="K33" s="24">
        <v>582700.62652764469</v>
      </c>
      <c r="L33" s="24">
        <v>298682.15016402025</v>
      </c>
    </row>
    <row r="34" spans="6:12" x14ac:dyDescent="0.25">
      <c r="F34" s="25" t="s">
        <v>17</v>
      </c>
      <c r="G34" s="26">
        <v>106.5840522461644</v>
      </c>
      <c r="H34" s="26">
        <v>0</v>
      </c>
      <c r="K34" s="26">
        <v>339.4453497494481</v>
      </c>
      <c r="L34" s="26">
        <v>0</v>
      </c>
    </row>
    <row r="35" spans="6:12" x14ac:dyDescent="0.25">
      <c r="F35" s="27" t="s">
        <v>16</v>
      </c>
      <c r="G35" s="28">
        <f>SUM(G32:G34)</f>
        <v>12918169.696325514</v>
      </c>
      <c r="H35" s="28">
        <f>SUM(H32:H34)</f>
        <v>7389965.1120211631</v>
      </c>
      <c r="K35" s="28">
        <f>SUM(K32:K34)</f>
        <v>15064670.359577885</v>
      </c>
      <c r="L35" s="28">
        <f>SUM(L32:L34)</f>
        <v>8838595.7145968564</v>
      </c>
    </row>
    <row r="37" spans="6:12" x14ac:dyDescent="0.25">
      <c r="G37" s="24"/>
      <c r="H37" s="24"/>
      <c r="I37" s="18"/>
      <c r="J37" s="18"/>
      <c r="K37" s="18"/>
      <c r="L37" s="18"/>
    </row>
    <row r="38" spans="6:12" ht="15" x14ac:dyDescent="0.25">
      <c r="I38" s="18"/>
      <c r="J38" s="18"/>
      <c r="K38" s="22" t="s">
        <v>24</v>
      </c>
      <c r="L38" s="22" t="s">
        <v>23</v>
      </c>
    </row>
    <row r="39" spans="6:12" s="44" customFormat="1" ht="20.25" customHeight="1" x14ac:dyDescent="0.25">
      <c r="I39" s="45"/>
      <c r="J39" s="47" t="s">
        <v>27</v>
      </c>
      <c r="K39" s="46">
        <f>K35-G35</f>
        <v>2146500.6632523704</v>
      </c>
      <c r="L39" s="46">
        <f>L35-H35</f>
        <v>1448630.6025756933</v>
      </c>
    </row>
  </sheetData>
  <mergeCells count="12">
    <mergeCell ref="K30:L30"/>
    <mergeCell ref="G30:H30"/>
    <mergeCell ref="J2:L2"/>
    <mergeCell ref="F2:H2"/>
    <mergeCell ref="F16:H16"/>
    <mergeCell ref="J16:L16"/>
    <mergeCell ref="B3:B4"/>
    <mergeCell ref="C3:C4"/>
    <mergeCell ref="A3:A4"/>
    <mergeCell ref="A17:A18"/>
    <mergeCell ref="B17:B18"/>
    <mergeCell ref="C17:C18"/>
  </mergeCells>
  <conditionalFormatting sqref="K31:L31">
    <cfRule type="duplicateValues" dxfId="1" priority="2"/>
  </conditionalFormatting>
  <conditionalFormatting sqref="K38:L38">
    <cfRule type="duplicateValues" dxfId="0" priority="1"/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2018-11-28T18:57:13Z</dcterms:modified>
</cp:coreProperties>
</file>