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5-may\"/>
    </mc:Choice>
  </mc:AlternateContent>
  <xr:revisionPtr revIDLastSave="0" documentId="13_ncr:1_{7778E50B-4D07-47EB-B4B4-2694F68022A3}" xr6:coauthVersionLast="45" xr6:coauthVersionMax="45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E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 s="1"/>
  <c r="CM376" i="29"/>
  <c r="CM375" i="29"/>
  <c r="CM374" i="29"/>
  <c r="AW374" i="29" s="1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 s="1"/>
  <c r="CM362" i="29"/>
  <c r="CM361" i="29"/>
  <c r="CM360" i="29"/>
  <c r="CM359" i="29"/>
  <c r="CM358" i="29"/>
  <c r="AW358" i="29" s="1"/>
  <c r="CM357" i="29"/>
  <c r="CM356" i="29"/>
  <c r="CM355" i="29"/>
  <c r="AW355" i="29" s="1"/>
  <c r="CM354" i="29"/>
  <c r="AW354" i="29" s="1"/>
  <c r="CM353" i="29"/>
  <c r="AW353" i="29" s="1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 s="1"/>
  <c r="CM337" i="29"/>
  <c r="AW337" i="29" s="1"/>
  <c r="CM336" i="29"/>
  <c r="CM335" i="29"/>
  <c r="CM334" i="29"/>
  <c r="CM333" i="29"/>
  <c r="CM332" i="29"/>
  <c r="CM331" i="29"/>
  <c r="AW331" i="29" s="1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 s="1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 s="1"/>
  <c r="CM305" i="29"/>
  <c r="AW305" i="29" s="1"/>
  <c r="CM304" i="29"/>
  <c r="CM303" i="29"/>
  <c r="CM302" i="29"/>
  <c r="CM301" i="29"/>
  <c r="CM300" i="29"/>
  <c r="CM299" i="29"/>
  <c r="AW299" i="29" s="1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 s="1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 s="1"/>
  <c r="CM273" i="29"/>
  <c r="AW273" i="29" s="1"/>
  <c r="CM272" i="29"/>
  <c r="CM271" i="29"/>
  <c r="CM270" i="29"/>
  <c r="CM269" i="29"/>
  <c r="CM268" i="29"/>
  <c r="CM267" i="29"/>
  <c r="AW267" i="29" s="1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 s="1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 s="1"/>
  <c r="CM241" i="29"/>
  <c r="AW241" i="29" s="1"/>
  <c r="CM240" i="29"/>
  <c r="CM239" i="29"/>
  <c r="CM238" i="29"/>
  <c r="CM237" i="29"/>
  <c r="CM236" i="29"/>
  <c r="CM235" i="29"/>
  <c r="AW235" i="29" s="1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 s="1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 s="1"/>
  <c r="CM209" i="29"/>
  <c r="AW209" i="29" s="1"/>
  <c r="CM208" i="29"/>
  <c r="CM207" i="29"/>
  <c r="CM206" i="29"/>
  <c r="CM205" i="29"/>
  <c r="CM204" i="29"/>
  <c r="CM203" i="29"/>
  <c r="AW203" i="29" s="1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 s="1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 s="1"/>
  <c r="CM176" i="29"/>
  <c r="CM175" i="29"/>
  <c r="AW175" i="29" s="1"/>
  <c r="CM174" i="29"/>
  <c r="CM173" i="29"/>
  <c r="AW173" i="29" s="1"/>
  <c r="CM172" i="29"/>
  <c r="CM171" i="29"/>
  <c r="AW171" i="29" s="1"/>
  <c r="CM170" i="29"/>
  <c r="AW170" i="29" s="1"/>
  <c r="CM169" i="29"/>
  <c r="CM168" i="29"/>
  <c r="AW168" i="29" s="1"/>
  <c r="CM167" i="29"/>
  <c r="CM166" i="29"/>
  <c r="CM165" i="29"/>
  <c r="CM164" i="29"/>
  <c r="CM163" i="29"/>
  <c r="AW163" i="29" s="1"/>
  <c r="CM162" i="29"/>
  <c r="CM161" i="29"/>
  <c r="CM160" i="29"/>
  <c r="CM159" i="29"/>
  <c r="AW159" i="29" s="1"/>
  <c r="CM158" i="29"/>
  <c r="CM157" i="29"/>
  <c r="AW157" i="29" s="1"/>
  <c r="CM156" i="29"/>
  <c r="CM155" i="29"/>
  <c r="CM154" i="29"/>
  <c r="AW154" i="29" s="1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 s="1"/>
  <c r="CM142" i="29"/>
  <c r="CM141" i="29"/>
  <c r="CM140" i="29"/>
  <c r="CM139" i="29"/>
  <c r="CM138" i="29"/>
  <c r="AW138" i="29" s="1"/>
  <c r="CM137" i="29"/>
  <c r="CM136" i="29"/>
  <c r="AW136" i="29" s="1"/>
  <c r="CM135" i="29"/>
  <c r="CM134" i="29"/>
  <c r="CM133" i="29"/>
  <c r="CM132" i="29"/>
  <c r="CM131" i="29"/>
  <c r="AW131" i="29" s="1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 s="1"/>
  <c r="CM112" i="29"/>
  <c r="CM111" i="29"/>
  <c r="CM110" i="29"/>
  <c r="AW110" i="29" s="1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 s="1"/>
  <c r="CM92" i="29"/>
  <c r="CM91" i="29"/>
  <c r="CM90" i="29"/>
  <c r="AW90" i="29" s="1"/>
  <c r="CM89" i="29"/>
  <c r="AW89" i="29" s="1"/>
  <c r="CM88" i="29"/>
  <c r="CM87" i="29"/>
  <c r="CM86" i="29"/>
  <c r="CM85" i="29"/>
  <c r="AW85" i="29" s="1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 s="1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 s="1"/>
  <c r="CM54" i="29"/>
  <c r="AW54" i="29" s="1"/>
  <c r="CM53" i="29"/>
  <c r="CM52" i="29"/>
  <c r="CM51" i="29"/>
  <c r="CM50" i="29"/>
  <c r="CM49" i="29"/>
  <c r="AW49" i="29" s="1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28" i="28" l="1"/>
  <c r="AW332" i="28"/>
  <c r="AW249" i="30"/>
  <c r="AW212" i="28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<sst xmlns="http://schemas.openxmlformats.org/spreadsheetml/2006/main" count="50115" uniqueCount="9845">
  <si>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</si>
  <si>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</si>
  <si>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</si>
  <si>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</si>
  <si>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</si>
  <si>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</si>
  <si>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</si>
  <si>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</si>
  <si>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</si>
  <si>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</si>
  <si>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</si>
  <si>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</si>
  <si>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</si>
  <si>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</si>
  <si>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</si>
  <si>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</si>
  <si>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</si>
  <si>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</si>
  <si>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</si>
  <si>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</si>
  <si>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</si>
  <si>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</si>
  <si>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</si>
  <si>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</si>
  <si>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</si>
  <si>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</si>
  <si>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</si>
  <si>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</si>
  <si>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</si>
  <si>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</si>
  <si>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</si>
  <si>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</si>
  <si>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</si>
  <si>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</si>
  <si>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</si>
  <si>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</si>
  <si>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</si>
  <si>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</si>
  <si>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</si>
  <si>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</si>
  <si>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</si>
  <si>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</si>
  <si>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</si>
  <si>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</si>
  <si>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</si>
  <si>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</si>
  <si>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</si>
  <si>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</si>
  <si>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</si>
  <si>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</si>
  <si>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</si>
  <si>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</si>
  <si>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</si>
  <si>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</si>
  <si>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</si>
  <si>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</si>
  <si>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</si>
  <si>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</si>
  <si>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</si>
  <si>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</si>
  <si>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</si>
  <si>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</si>
  <si>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</si>
  <si>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</si>
  <si>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</si>
  <si>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</si>
  <si>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</si>
  <si>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</si>
  <si>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</si>
  <si>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</si>
  <si>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</si>
  <si>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</si>
  <si>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</si>
  <si>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</si>
  <si>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</si>
  <si>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</si>
  <si>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</si>
  <si>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</si>
  <si>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</si>
  <si>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</si>
  <si>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</si>
  <si>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</si>
  <si>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</si>
  <si>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</si>
  <si>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</si>
  <si>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</si>
  <si>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</si>
  <si>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</si>
  <si>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</si>
  <si>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</si>
  <si>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</si>
  <si>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</si>
  <si>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</si>
  <si>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</si>
  <si>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</si>
  <si>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</si>
  <si>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</si>
  <si>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</si>
  <si>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</si>
  <si>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</si>
  <si>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</si>
  <si>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</si>
  <si>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</si>
  <si>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</si>
  <si>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</si>
  <si>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</si>
  <si>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</si>
  <si>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</si>
  <si>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</si>
  <si>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</si>
  <si>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</si>
  <si>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</si>
  <si>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</si>
  <si>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</si>
  <si>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</si>
  <si>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</si>
  <si>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</si>
  <si>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</si>
  <si>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</si>
  <si>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</si>
  <si>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</si>
  <si>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</si>
  <si>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</si>
  <si>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</si>
  <si>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</si>
  <si>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</si>
  <si>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</si>
  <si>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</si>
  <si>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</si>
  <si>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</si>
  <si>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</si>
  <si>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</si>
  <si>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</si>
  <si>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</si>
  <si>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</si>
  <si>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</si>
  <si>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</si>
  <si>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</si>
  <si>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</si>
  <si>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</si>
  <si>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</si>
  <si>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</si>
  <si>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</si>
  <si>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</si>
  <si>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</si>
  <si>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</si>
  <si>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</si>
  <si>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</si>
  <si>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</si>
  <si>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</si>
  <si>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</si>
  <si>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</si>
  <si>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</si>
  <si>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</si>
  <si>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</si>
  <si>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</si>
  <si>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</si>
  <si>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</si>
  <si>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</si>
  <si>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</si>
  <si>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</si>
  <si>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</si>
  <si>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</si>
  <si>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</si>
  <si>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</si>
  <si>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</si>
  <si>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</si>
  <si>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</si>
  <si>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</si>
  <si>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</si>
  <si>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</si>
  <si>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</si>
  <si>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</si>
  <si>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</si>
  <si>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</si>
  <si>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</si>
  <si>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</si>
  <si>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</si>
  <si>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</si>
  <si>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</si>
  <si>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</si>
  <si>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</si>
  <si>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</si>
  <si>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</si>
  <si>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</si>
  <si>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</si>
  <si>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</si>
  <si>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</si>
  <si>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</si>
  <si>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</si>
  <si>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</si>
  <si>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</si>
  <si>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</si>
  <si>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</si>
  <si>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</si>
  <si>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</si>
  <si>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</si>
  <si>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</si>
  <si>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</si>
  <si>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</si>
  <si>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</si>
  <si>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</si>
  <si>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</si>
  <si>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</si>
  <si>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</si>
  <si>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</si>
  <si>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</si>
  <si>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</si>
  <si>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</si>
  <si>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</si>
  <si>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</si>
  <si>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</si>
  <si>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</si>
  <si>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</si>
  <si>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</si>
  <si>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</si>
  <si>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</si>
  <si>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</si>
  <si>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</si>
  <si>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</si>
  <si>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</si>
  <si>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</si>
  <si>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</si>
  <si>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</si>
  <si>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</si>
  <si>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</si>
  <si>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</si>
  <si>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</si>
  <si>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</si>
  <si>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</si>
  <si>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</si>
  <si>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</si>
  <si>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</si>
  <si>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</si>
  <si>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</si>
  <si>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</si>
  <si>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</si>
  <si>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</si>
  <si>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</si>
  <si>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</si>
  <si>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</si>
  <si>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</si>
  <si>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</si>
  <si>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</si>
  <si>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</si>
  <si>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</si>
  <si>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</si>
  <si>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</si>
  <si>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</si>
  <si>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</si>
  <si>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</si>
  <si>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</si>
  <si>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</si>
  <si>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</si>
  <si>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</si>
  <si>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</si>
  <si>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</si>
  <si>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</si>
  <si>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</si>
  <si>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</si>
  <si>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</si>
  <si>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</si>
  <si>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</si>
  <si>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</si>
  <si>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</si>
  <si>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</si>
  <si>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</si>
  <si>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</si>
  <si>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</si>
  <si>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</si>
  <si>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</si>
  <si>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</si>
  <si>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</si>
  <si>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</si>
  <si>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</si>
  <si>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</si>
  <si>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</si>
  <si>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</si>
  <si>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</si>
  <si>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</si>
  <si>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</si>
  <si>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</si>
  <si>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</si>
  <si>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</si>
  <si>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</si>
  <si>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</si>
  <si>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</si>
  <si>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</si>
  <si>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</si>
  <si>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</si>
  <si>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</si>
  <si>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</si>
  <si>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</si>
  <si>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</si>
  <si>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</si>
  <si>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</si>
  <si>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</si>
  <si>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</si>
  <si>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</si>
  <si>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</si>
  <si>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</si>
  <si>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</si>
  <si>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</si>
  <si>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</si>
  <si>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</si>
  <si>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</si>
  <si>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</si>
  <si>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</si>
  <si>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</si>
  <si>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</si>
  <si>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</si>
  <si>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</si>
  <si>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</si>
  <si>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</si>
  <si>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</si>
  <si>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</si>
  <si>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</si>
  <si>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</si>
  <si>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</si>
  <si>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</si>
  <si>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</si>
  <si>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</si>
  <si>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</si>
  <si>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</si>
  <si>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</si>
  <si>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</si>
  <si>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</si>
  <si>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</si>
  <si>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</si>
  <si>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</si>
  <si>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</si>
  <si>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</si>
  <si>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</si>
  <si>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</si>
  <si>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</si>
  <si>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</si>
  <si>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</si>
  <si>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</si>
  <si>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</si>
  <si>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</si>
  <si>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</si>
  <si>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</si>
  <si>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</si>
  <si>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</si>
  <si>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</si>
  <si>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</si>
  <si>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</si>
  <si>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</si>
  <si>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</si>
  <si>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</si>
  <si>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</si>
  <si>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</si>
  <si>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</si>
  <si>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</si>
  <si>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</si>
  <si>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</si>
  <si>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</si>
  <si>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</si>
  <si>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</si>
  <si>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</si>
  <si>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</si>
  <si>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</si>
  <si>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</si>
  <si>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</si>
  <si>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</si>
  <si>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</si>
  <si>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</si>
  <si>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</si>
  <si>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</si>
  <si>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</si>
  <si>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</si>
  <si>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</si>
  <si>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</si>
  <si>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</si>
  <si>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</si>
  <si>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</si>
  <si>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</si>
  <si>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</si>
  <si>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</si>
  <si>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</si>
  <si>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</si>
  <si>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</si>
  <si>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</si>
  <si>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</si>
  <si>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</si>
  <si>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</si>
  <si>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</si>
  <si>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</si>
  <si>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</si>
  <si>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</si>
  <si>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</si>
  <si>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</si>
  <si>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</si>
  <si>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</si>
  <si>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</si>
  <si>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</si>
  <si>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</si>
  <si>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</si>
  <si>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</si>
  <si>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</si>
  <si>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</si>
  <si>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</si>
  <si>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</si>
  <si>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</si>
  <si>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</si>
  <si>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</si>
  <si>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</si>
  <si>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</si>
  <si>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</si>
  <si>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</si>
  <si>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</si>
  <si>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</si>
  <si>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</si>
  <si>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</si>
  <si>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</si>
  <si>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</si>
  <si>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</si>
  <si>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</si>
  <si>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</si>
  <si>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</si>
  <si>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</si>
  <si>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</si>
  <si>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</si>
  <si>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</si>
  <si>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</si>
  <si>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</si>
  <si>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</si>
  <si>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</si>
  <si>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</si>
  <si>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</si>
  <si>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</si>
  <si>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</si>
  <si>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</si>
  <si>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</si>
  <si>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</si>
  <si>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</si>
  <si>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</si>
  <si>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</si>
  <si>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</si>
  <si>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</si>
  <si>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</si>
  <si>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</si>
  <si>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</si>
  <si>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</si>
  <si>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</si>
  <si>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</si>
  <si>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</si>
  <si>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</si>
  <si>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</si>
  <si>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</si>
  <si>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</si>
  <si>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</si>
  <si>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</si>
  <si>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</si>
  <si>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</si>
  <si>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</si>
  <si>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</si>
  <si>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</si>
  <si>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</si>
  <si>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</si>
  <si>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</si>
  <si>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</si>
  <si>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</si>
  <si>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</si>
  <si>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</si>
  <si>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</si>
  <si>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</si>
  <si>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</si>
  <si>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</si>
  <si>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</si>
  <si>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</si>
  <si>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</si>
  <si>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</si>
  <si>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</si>
  <si>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</si>
  <si>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</si>
  <si>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</si>
  <si>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</si>
  <si>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</si>
  <si>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</si>
  <si>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</si>
  <si>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</si>
  <si>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</si>
  <si>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</si>
  <si>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</si>
  <si>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</si>
  <si>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</si>
  <si>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</si>
  <si>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</si>
  <si>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</si>
  <si>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</si>
  <si>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</si>
  <si>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</si>
  <si>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</si>
  <si>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</si>
  <si>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</si>
  <si>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</si>
  <si>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</si>
  <si>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</si>
  <si>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</si>
  <si>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</si>
  <si>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</si>
  <si>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</si>
  <si>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</si>
  <si>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</si>
  <si>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</si>
  <si>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</si>
  <si>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</si>
  <si>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</si>
  <si>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</si>
  <si>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</si>
  <si>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</si>
  <si>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</si>
  <si>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</si>
  <si>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</si>
  <si>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</si>
  <si>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</si>
  <si>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</si>
  <si>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</si>
  <si>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</si>
  <si>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</si>
  <si>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</si>
  <si>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</si>
  <si>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</si>
  <si>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</si>
  <si>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</si>
  <si>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</si>
  <si>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</si>
  <si>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</si>
  <si>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</si>
  <si>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</si>
  <si>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</si>
  <si>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</si>
  <si>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</si>
  <si>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</si>
  <si>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</si>
  <si>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</si>
  <si>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</si>
  <si>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</si>
  <si>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</si>
  <si>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</si>
  <si>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</si>
  <si>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</si>
  <si>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</si>
  <si>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</si>
  <si>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</si>
  <si>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</si>
  <si>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</si>
  <si>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</si>
  <si>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</si>
  <si>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</si>
  <si>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</si>
  <si>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</si>
  <si>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</si>
  <si>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</si>
  <si>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</si>
  <si>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</si>
  <si>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</si>
  <si>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</si>
  <si>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</si>
  <si>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</si>
  <si>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</si>
  <si>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</si>
  <si>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</si>
  <si>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</si>
  <si>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</si>
  <si>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</si>
  <si>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</si>
  <si>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</si>
  <si>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</si>
  <si>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</si>
  <si>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</si>
  <si>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</si>
  <si>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</si>
  <si>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</si>
  <si>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</si>
  <si>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</si>
  <si>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</si>
  <si>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</si>
  <si>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</si>
  <si>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</si>
  <si>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</si>
  <si>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</si>
  <si>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</si>
  <si>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</si>
  <si>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</si>
  <si>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</si>
  <si>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</si>
  <si>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</si>
  <si>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</si>
  <si>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</si>
  <si>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</si>
  <si>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</si>
  <si>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</si>
  <si>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</si>
  <si>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</si>
  <si>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</si>
  <si>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</si>
  <si>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</si>
  <si>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</si>
  <si>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</si>
  <si>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</si>
  <si>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</si>
  <si>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</si>
  <si>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</si>
  <si>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</si>
  <si>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</si>
  <si>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</si>
  <si>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</si>
  <si>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</si>
  <si>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</si>
  <si>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</si>
  <si>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</si>
  <si>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</si>
  <si>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</si>
  <si>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</si>
  <si>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</si>
  <si>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</si>
  <si>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</si>
  <si>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</si>
  <si>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</si>
  <si>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</si>
  <si>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</si>
  <si>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</si>
  <si>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</si>
  <si>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</si>
  <si>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</si>
  <si>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</si>
  <si>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</si>
  <si>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</si>
  <si>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</si>
  <si>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</si>
  <si>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</si>
  <si>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</si>
  <si>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</si>
  <si>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</si>
  <si>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</si>
  <si>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</si>
  <si>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</si>
  <si>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</si>
  <si>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</si>
  <si>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</si>
  <si>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</si>
  <si>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</si>
  <si>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</si>
  <si>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</si>
  <si>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</si>
  <si>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</si>
  <si>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</si>
  <si>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</si>
  <si>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</si>
  <si>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</si>
  <si>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</si>
  <si>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</si>
  <si>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</si>
  <si>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</si>
  <si>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</si>
  <si>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</si>
  <si>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</si>
  <si>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</si>
  <si>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</si>
  <si>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</si>
  <si>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</si>
  <si>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</si>
  <si>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</si>
  <si>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</si>
  <si>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</si>
  <si>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</si>
  <si>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</si>
  <si>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</si>
  <si>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</si>
  <si>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</si>
  <si>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</si>
  <si>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</si>
  <si>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</si>
  <si>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</si>
  <si>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</si>
  <si>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</si>
  <si>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</si>
  <si>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</si>
  <si>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</si>
  <si>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</si>
  <si>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</si>
  <si>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</si>
  <si>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</si>
  <si>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</si>
  <si>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</si>
  <si>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</si>
  <si>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</si>
  <si>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</si>
  <si>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</si>
  <si>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</si>
  <si>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</si>
  <si>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</si>
  <si>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</si>
  <si>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</si>
  <si>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</si>
  <si>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</si>
  <si>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</si>
  <si>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</si>
  <si>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</si>
  <si>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</si>
  <si>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</si>
  <si>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</si>
  <si>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</si>
  <si>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</si>
  <si>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</si>
  <si>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</si>
  <si>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</si>
  <si>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</si>
  <si>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</si>
  <si>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</si>
  <si>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</si>
  <si>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</si>
  <si>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</si>
  <si>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</si>
  <si>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</si>
  <si>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</si>
  <si>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</si>
  <si>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</si>
  <si>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</si>
  <si>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</si>
  <si>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</si>
  <si>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</si>
  <si>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</si>
  <si>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</si>
  <si>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</si>
  <si>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</si>
  <si>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</si>
  <si>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</si>
  <si>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</si>
  <si>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</si>
  <si>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</si>
  <si>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</si>
  <si>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</si>
  <si>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</si>
  <si>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</si>
  <si>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</si>
  <si>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</si>
  <si>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</si>
  <si>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</si>
  <si>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</si>
  <si>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</si>
  <si>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</si>
  <si>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</si>
  <si>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</si>
  <si>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</si>
  <si>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</si>
  <si>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</si>
  <si>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</si>
  <si>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</si>
  <si>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</si>
  <si>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</si>
  <si>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</si>
  <si>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</si>
  <si>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</si>
  <si>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</si>
  <si>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</si>
  <si>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</si>
  <si>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</si>
  <si>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</si>
  <si>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</si>
  <si>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</si>
  <si>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</si>
  <si>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</si>
  <si>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</si>
  <si>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</si>
  <si>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</si>
  <si>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</si>
  <si>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</si>
  <si>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</si>
  <si>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</si>
  <si>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</si>
  <si>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</si>
  <si>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</si>
  <si>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</si>
  <si>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</si>
  <si>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</si>
  <si>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</si>
  <si>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</si>
  <si>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</si>
  <si>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</si>
  <si>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</si>
  <si>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</si>
  <si>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</si>
  <si>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</si>
  <si>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</si>
  <si>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</si>
  <si>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</si>
  <si>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</si>
  <si>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</si>
  <si>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</si>
  <si>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</si>
  <si>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</si>
  <si>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</si>
  <si>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</si>
  <si>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</si>
  <si>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</si>
  <si>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</si>
  <si>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</si>
  <si>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</si>
  <si>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</si>
  <si>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</si>
  <si>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</si>
  <si>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</si>
  <si>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</si>
  <si>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</si>
  <si>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</si>
  <si>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</si>
  <si>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</si>
  <si>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</si>
  <si>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</si>
  <si>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</si>
  <si>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</si>
  <si>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</si>
  <si>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</si>
  <si>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</si>
  <si>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</si>
  <si>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</si>
  <si>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</si>
  <si>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</si>
  <si>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</si>
  <si>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</si>
  <si>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</si>
  <si>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</si>
  <si>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</si>
  <si>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</si>
  <si>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</si>
  <si>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</si>
  <si>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</si>
  <si>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</si>
  <si>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</si>
  <si>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</si>
  <si>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</si>
  <si>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</si>
  <si>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</si>
  <si>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</si>
  <si>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</si>
  <si>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</si>
  <si>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</si>
  <si>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</si>
  <si>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</si>
  <si>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</si>
  <si>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</si>
  <si>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</si>
  <si>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</si>
  <si>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</si>
  <si>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</si>
  <si>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</si>
  <si>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</si>
  <si>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</si>
  <si>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</si>
  <si>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</si>
  <si>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</si>
  <si>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</si>
  <si>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</si>
  <si>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</si>
  <si>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</si>
  <si>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</si>
  <si>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</si>
  <si>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</si>
  <si>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</si>
  <si>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</si>
  <si>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</si>
  <si>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</si>
  <si>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</si>
  <si>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</si>
  <si>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</si>
  <si>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</si>
  <si>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</si>
  <si>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</si>
  <si>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</si>
  <si>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</si>
  <si>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</si>
  <si>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</si>
  <si>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</si>
  <si>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</si>
  <si>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</si>
  <si>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</si>
  <si>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</si>
  <si>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</si>
  <si>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</si>
  <si>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</si>
  <si>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</si>
  <si>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</si>
  <si>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</si>
  <si>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</si>
  <si>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</si>
  <si>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</si>
  <si>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</si>
  <si>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</si>
  <si>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</si>
  <si>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</si>
  <si>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</si>
  <si>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</si>
  <si>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</si>
  <si>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</si>
  <si>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</si>
  <si>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</si>
  <si>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</si>
  <si>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</si>
  <si>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</si>
  <si>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</si>
  <si>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</si>
  <si>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</si>
  <si>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</si>
  <si>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</si>
  <si>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</si>
  <si>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</si>
  <si>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</si>
  <si>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</si>
  <si>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</si>
  <si>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</si>
  <si>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</si>
  <si>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</si>
  <si>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</si>
  <si>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</si>
  <si>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</si>
  <si>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</si>
  <si>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</si>
  <si>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</si>
  <si>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</si>
  <si>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</si>
  <si>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</si>
  <si>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</si>
  <si>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</si>
  <si>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</si>
  <si>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</si>
  <si>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</si>
  <si>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</si>
  <si>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</si>
  <si>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</si>
  <si>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</si>
  <si>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</si>
  <si>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</si>
  <si>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</si>
  <si>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</si>
  <si>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</si>
  <si>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</si>
  <si>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</si>
  <si>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</si>
  <si>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</si>
  <si>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</si>
  <si>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</si>
  <si>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</si>
  <si>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</si>
  <si>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</si>
  <si>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</si>
  <si>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</si>
  <si>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</si>
  <si>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</si>
  <si>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</si>
  <si>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</si>
  <si>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</si>
  <si>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</si>
  <si>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</si>
  <si>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</si>
  <si>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</si>
  <si>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</si>
  <si>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</si>
  <si>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</si>
  <si>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</si>
  <si>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</si>
  <si>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</si>
  <si>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</si>
  <si>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</si>
  <si>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</si>
  <si>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</si>
  <si>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</si>
  <si>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</si>
  <si>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</si>
  <si>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</si>
  <si>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</si>
  <si>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</si>
  <si>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</si>
  <si>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</si>
  <si>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</si>
  <si>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</si>
  <si>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</si>
  <si>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</si>
  <si>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</si>
  <si>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</si>
  <si>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</si>
  <si>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</si>
  <si>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</si>
  <si>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</si>
  <si>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</si>
  <si>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</si>
  <si>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</si>
  <si>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</si>
  <si>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</si>
  <si>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</si>
  <si>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</si>
  <si>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</si>
  <si>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</si>
  <si>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</si>
  <si>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</si>
  <si>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</si>
  <si>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</si>
  <si>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</si>
  <si>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</si>
  <si>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</si>
  <si>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</si>
  <si>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</si>
  <si>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</si>
  <si>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</si>
  <si>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</si>
  <si>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</si>
  <si>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</si>
  <si>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</si>
  <si>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</si>
  <si>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</si>
  <si>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</si>
  <si>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</si>
  <si>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</si>
  <si>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</si>
  <si>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</si>
  <si>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</si>
  <si>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</si>
  <si>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</si>
  <si>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</si>
  <si>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</si>
  <si>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</si>
  <si>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</si>
  <si>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</si>
  <si>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</si>
  <si>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</si>
  <si>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</si>
  <si>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</si>
  <si>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</si>
  <si>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</si>
  <si>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</si>
  <si>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</si>
  <si>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</si>
  <si>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</si>
  <si>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</si>
  <si>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</si>
  <si>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</si>
  <si>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</si>
  <si>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</si>
  <si>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</si>
  <si>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</si>
  <si>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</si>
  <si>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</si>
  <si>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</si>
  <si>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</si>
  <si>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</si>
  <si>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</si>
  <si>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</si>
  <si>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</si>
  <si>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</si>
  <si>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</si>
  <si>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</si>
  <si>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</si>
  <si>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</si>
  <si>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</si>
  <si>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</si>
  <si>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</si>
  <si>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</si>
  <si>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</si>
  <si>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</si>
  <si>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</si>
  <si>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</si>
  <si>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</si>
  <si>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</si>
  <si>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</si>
  <si>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</si>
  <si>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</si>
  <si>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</si>
  <si>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</si>
  <si>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</si>
  <si>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</si>
  <si>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</si>
  <si>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</si>
  <si>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</si>
  <si>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</si>
  <si>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</si>
  <si>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</si>
  <si>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</si>
  <si>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</si>
  <si>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</si>
  <si>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</si>
  <si>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</si>
  <si>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</si>
  <si>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</si>
  <si>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</si>
  <si>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</si>
  <si>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</si>
  <si>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</si>
  <si>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</si>
  <si>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</si>
  <si>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</si>
  <si>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</si>
  <si>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</si>
  <si>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</si>
  <si>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</si>
  <si>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</si>
  <si>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</si>
  <si>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</si>
  <si>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</si>
  <si>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</si>
  <si>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</si>
  <si>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</si>
  <si>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</si>
  <si>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</si>
  <si>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</si>
  <si>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</si>
  <si>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</si>
  <si>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</si>
  <si>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</si>
  <si>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</si>
  <si>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</si>
  <si>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</si>
  <si>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</si>
  <si>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</si>
  <si>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</si>
  <si>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</si>
  <si>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</si>
  <si>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</si>
  <si>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</si>
  <si>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</si>
  <si>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</si>
  <si>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</si>
  <si>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</si>
  <si>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</si>
  <si>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</si>
  <si>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</si>
  <si>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</si>
  <si>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</si>
  <si>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</si>
  <si>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</si>
  <si>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</si>
  <si>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</si>
  <si>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</si>
  <si>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</si>
  <si>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</si>
  <si>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</si>
  <si>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</si>
  <si>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</si>
  <si>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</si>
  <si>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</si>
  <si>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</si>
  <si>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</si>
  <si>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</si>
  <si>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</si>
  <si>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</si>
  <si>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</si>
  <si>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</si>
  <si>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</si>
  <si>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</si>
  <si>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</si>
  <si>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</si>
  <si>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</si>
  <si>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</si>
  <si>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</si>
  <si>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</si>
  <si>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</si>
  <si>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</si>
  <si>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</si>
  <si>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</si>
  <si>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</si>
  <si>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</si>
  <si>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</si>
  <si>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</si>
  <si>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</si>
  <si>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</si>
  <si>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</si>
  <si>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</si>
  <si>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</si>
  <si>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</si>
  <si>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</si>
  <si>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</si>
  <si>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</si>
  <si>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</si>
  <si>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</si>
  <si>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</si>
  <si>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</si>
  <si>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</si>
  <si>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</si>
  <si>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</si>
  <si>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</si>
  <si>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</si>
  <si>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</si>
  <si>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</si>
  <si>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</si>
  <si>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</si>
  <si>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</si>
  <si>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</si>
  <si>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</si>
  <si>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</si>
  <si>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</si>
  <si>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</si>
  <si>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</si>
  <si>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</si>
  <si>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</si>
  <si>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</si>
  <si>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</si>
  <si>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</si>
  <si>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</si>
  <si>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</si>
  <si>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</si>
  <si>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</si>
  <si>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</si>
  <si>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</si>
  <si>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</si>
  <si>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</si>
  <si>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</si>
  <si>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</si>
  <si>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</si>
  <si>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</si>
  <si>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</si>
  <si>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</si>
  <si>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</si>
  <si>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</si>
  <si>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</si>
  <si>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</si>
  <si>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</si>
  <si>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</si>
  <si>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</si>
  <si>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</si>
  <si>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</si>
  <si>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</si>
  <si>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</si>
  <si>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</si>
  <si>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</si>
  <si>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</si>
  <si>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</si>
  <si>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</si>
  <si>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</si>
  <si>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</si>
  <si>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</si>
  <si>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</si>
  <si>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</si>
  <si>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</si>
  <si>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</si>
  <si>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</si>
  <si>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</si>
  <si>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</si>
  <si>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</si>
  <si>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</si>
  <si>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</si>
  <si>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</si>
  <si>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</si>
  <si>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</si>
  <si>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</si>
  <si>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</si>
  <si>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</si>
  <si>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</si>
  <si>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</si>
  <si>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</si>
  <si>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</si>
  <si>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</si>
  <si>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</si>
  <si>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</si>
  <si>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</si>
  <si>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</si>
  <si>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</si>
  <si>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</si>
  <si>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</si>
  <si>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</si>
  <si>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</si>
  <si>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</si>
  <si>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</si>
  <si>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</si>
  <si>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</si>
  <si>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</si>
  <si>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</si>
  <si>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</si>
  <si>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</si>
  <si>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</si>
  <si>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</si>
  <si>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</si>
  <si>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</si>
  <si>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</si>
  <si>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</si>
  <si>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</si>
  <si>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</si>
  <si>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</si>
  <si>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</si>
  <si>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</si>
  <si>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</si>
  <si>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</si>
  <si>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</si>
  <si>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</si>
  <si>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</si>
  <si>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</si>
  <si>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</si>
  <si>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</si>
  <si>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</si>
  <si>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</si>
  <si>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</si>
  <si>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</si>
  <si>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</si>
  <si>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</si>
  <si>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</si>
  <si>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</si>
  <si>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</si>
  <si>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</si>
  <si>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</si>
  <si>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</si>
  <si>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</si>
  <si>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</si>
  <si>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</si>
  <si>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</si>
  <si>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</si>
  <si>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</si>
  <si>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</si>
  <si>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</si>
  <si>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</si>
  <si>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</si>
  <si>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</si>
  <si>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</si>
  <si>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</si>
  <si>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</si>
  <si>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</si>
  <si>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</si>
  <si>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</si>
  <si>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</si>
  <si>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</si>
  <si>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</si>
  <si>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</si>
  <si>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</si>
  <si>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</si>
  <si>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</si>
  <si>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</si>
  <si>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</si>
  <si>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</si>
  <si>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</si>
  <si>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</si>
  <si>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</si>
  <si>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</si>
  <si>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</si>
  <si>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</si>
  <si>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</si>
  <si>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</si>
  <si>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</si>
  <si>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</si>
  <si>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</si>
  <si>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</si>
  <si>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</si>
  <si>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</si>
  <si>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</si>
  <si>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</si>
  <si>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</si>
  <si>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</si>
  <si>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</si>
  <si>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</si>
  <si>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</si>
  <si>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</si>
  <si>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</si>
  <si>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</si>
  <si>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</si>
  <si>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</si>
  <si>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</si>
  <si>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</si>
  <si>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</si>
  <si>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</si>
  <si>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</si>
  <si>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</si>
  <si>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</si>
  <si>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</si>
  <si>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</si>
  <si>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</si>
  <si>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</si>
  <si>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</si>
  <si>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</si>
  <si>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</si>
  <si>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</si>
  <si>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</si>
  <si>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</si>
  <si>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</si>
  <si>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</si>
  <si>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</si>
  <si>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</si>
  <si>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</si>
  <si>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</si>
  <si>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</si>
  <si>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</si>
  <si>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</si>
  <si>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</si>
  <si>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</si>
  <si>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</si>
  <si>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</si>
  <si>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</si>
  <si>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</si>
  <si>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</si>
  <si>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</si>
  <si>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</si>
  <si>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</si>
  <si>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</si>
  <si>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</si>
  <si>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</si>
  <si>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</si>
  <si>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</si>
  <si>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</si>
  <si>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</si>
  <si>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</si>
  <si>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</si>
  <si>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</si>
  <si>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</si>
  <si>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</si>
  <si>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</si>
  <si>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</si>
  <si>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</si>
  <si>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</si>
  <si>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</si>
  <si>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</si>
  <si>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</si>
  <si>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</si>
  <si>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</si>
  <si>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</si>
  <si>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</si>
  <si>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</si>
  <si>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</si>
  <si>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</si>
  <si>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</si>
  <si>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</si>
  <si>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</si>
  <si>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</si>
  <si>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</si>
  <si>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</si>
  <si>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</si>
  <si>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</si>
  <si>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</si>
  <si>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</si>
  <si>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</si>
  <si>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</si>
  <si>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</si>
  <si>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</si>
  <si>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</si>
  <si>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</si>
  <si>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</si>
  <si>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</si>
  <si>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</si>
  <si>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</si>
  <si>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</si>
  <si>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</si>
  <si>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</si>
  <si>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</si>
  <si>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</si>
  <si>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</si>
  <si>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</si>
  <si>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</si>
  <si>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</si>
  <si>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</si>
  <si>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</si>
  <si>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</si>
  <si>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</si>
  <si>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</si>
  <si>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</si>
  <si>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</si>
  <si>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</si>
  <si>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</si>
  <si>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</si>
  <si>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</si>
  <si>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</si>
  <si>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</si>
  <si>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</si>
  <si>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</si>
  <si>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</si>
  <si>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</si>
  <si>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</si>
  <si>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</si>
  <si>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</si>
  <si>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</si>
  <si>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</si>
  <si>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</si>
  <si>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</si>
  <si>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</si>
  <si>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</si>
  <si>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</si>
  <si>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</si>
  <si>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</si>
  <si>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</si>
  <si>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</si>
  <si>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</si>
  <si>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</si>
  <si>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</si>
  <si>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</si>
  <si>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</si>
  <si>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</si>
  <si>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</si>
  <si>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</si>
  <si>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</si>
  <si>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</si>
  <si>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</si>
  <si>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</si>
  <si>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</si>
  <si>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</si>
  <si>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</si>
  <si>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</si>
  <si>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</si>
  <si>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</si>
  <si>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</si>
  <si>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</si>
  <si>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</si>
  <si>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</si>
  <si>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</si>
  <si>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</si>
  <si>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</si>
  <si>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</si>
  <si>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</si>
  <si>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</si>
  <si>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</si>
  <si>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</si>
  <si>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</si>
  <si>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</si>
  <si>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</si>
  <si>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</si>
  <si>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</si>
  <si>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</si>
  <si>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</si>
  <si>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</si>
  <si>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</si>
  <si>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</si>
  <si>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</si>
  <si>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</si>
  <si>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</si>
  <si>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</si>
  <si>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</si>
  <si>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</si>
  <si>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</si>
  <si>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</si>
  <si>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</si>
  <si>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</si>
  <si>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</si>
  <si>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</si>
  <si>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</si>
  <si>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</si>
  <si>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</si>
  <si>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</si>
  <si>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</si>
  <si>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</si>
  <si>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</si>
  <si>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</si>
  <si>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</si>
  <si>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</si>
  <si>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</si>
  <si>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</si>
  <si>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</si>
  <si>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</si>
  <si>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</si>
  <si>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</si>
  <si>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</si>
  <si>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</si>
  <si>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</si>
  <si>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</si>
  <si>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</si>
  <si>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</si>
  <si>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</si>
  <si>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</si>
  <si>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</si>
  <si>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</si>
  <si>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</si>
  <si>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</si>
  <si>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</si>
  <si>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</si>
  <si>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</si>
  <si>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</si>
  <si>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</si>
  <si>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</si>
  <si>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</si>
  <si>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</si>
  <si>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</si>
  <si>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</si>
  <si>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</si>
  <si>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</si>
  <si>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</si>
  <si>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</si>
  <si>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</si>
  <si>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</si>
  <si>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</si>
  <si>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</si>
  <si>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</si>
  <si>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</si>
  <si>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</si>
  <si>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</si>
  <si>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</si>
  <si>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</si>
  <si>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</si>
  <si>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</si>
  <si>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</si>
  <si>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</si>
  <si>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</si>
  <si>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</si>
  <si>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</si>
  <si>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</si>
  <si>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</si>
  <si>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</si>
  <si>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</si>
  <si>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</si>
  <si>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</si>
  <si>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</si>
  <si>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</si>
  <si>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</si>
  <si>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</si>
  <si>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</si>
  <si>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</si>
  <si>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</si>
  <si>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</si>
  <si>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</si>
  <si>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</si>
  <si>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</si>
  <si>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</si>
  <si>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</si>
  <si>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</si>
  <si>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</si>
  <si>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</si>
  <si>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</si>
  <si>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</si>
  <si>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</si>
  <si>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</si>
  <si>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</si>
  <si>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</si>
  <si>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</si>
  <si>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</si>
  <si>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</si>
  <si>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</si>
  <si>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</si>
  <si>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</si>
  <si>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</si>
  <si>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</si>
  <si>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</si>
  <si>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</si>
  <si>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</si>
  <si>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</si>
  <si>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</si>
  <si>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</si>
  <si>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</si>
  <si>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</si>
  <si>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</si>
  <si>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</si>
  <si>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</si>
  <si>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</si>
  <si>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</si>
  <si>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</si>
  <si>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</si>
  <si>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</si>
  <si>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</si>
  <si>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</si>
  <si>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</si>
  <si>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</si>
  <si>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</si>
  <si>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</si>
  <si>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</si>
  <si>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</si>
  <si>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</si>
  <si>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</si>
  <si>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</si>
  <si>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</si>
  <si>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</si>
  <si>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</si>
  <si>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</si>
  <si>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</si>
  <si>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</si>
  <si>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</si>
  <si>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</si>
  <si>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</si>
  <si>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</si>
  <si>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</si>
  <si>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</si>
  <si>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</si>
  <si>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</si>
  <si>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</si>
  <si>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</si>
  <si>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</si>
  <si>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</si>
  <si>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</si>
  <si>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</si>
  <si>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</si>
  <si>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</si>
  <si>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</si>
  <si>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</si>
  <si>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</si>
  <si>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</si>
  <si>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</si>
  <si>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</si>
  <si>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</si>
  <si>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</si>
  <si>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</si>
  <si>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</si>
  <si>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</si>
  <si>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</si>
  <si>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</si>
  <si>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</si>
  <si>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</si>
  <si>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</si>
  <si>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</si>
  <si>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</si>
  <si>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</si>
  <si>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</si>
  <si>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</si>
  <si>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</si>
  <si>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</si>
  <si>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</si>
  <si>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</si>
  <si>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</si>
  <si>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</si>
  <si>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</si>
  <si>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</si>
  <si>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</si>
  <si>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</si>
  <si>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</si>
  <si>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</si>
  <si>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</si>
  <si>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</si>
  <si>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</si>
  <si>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</si>
  <si>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</si>
  <si>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</si>
  <si>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</si>
  <si>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</si>
  <si>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</si>
  <si>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</si>
  <si>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</si>
  <si>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</si>
  <si>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</si>
  <si>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</si>
  <si>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</si>
  <si>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</si>
  <si>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</si>
  <si>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</si>
  <si>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</si>
  <si>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</si>
  <si>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</si>
  <si>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</si>
  <si>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</si>
  <si>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</si>
  <si>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</si>
  <si>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</si>
  <si>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</si>
  <si>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</si>
  <si>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</si>
  <si>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</si>
  <si>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</si>
  <si>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</si>
  <si>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</si>
  <si>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</si>
  <si>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</si>
  <si>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</si>
  <si>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</si>
  <si>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</si>
  <si>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</si>
  <si>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</si>
  <si>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</si>
  <si>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</si>
  <si>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</si>
  <si>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</si>
  <si>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</si>
  <si>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</si>
  <si>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</si>
  <si>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</si>
  <si>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</si>
  <si>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</si>
  <si>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</si>
  <si>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</si>
  <si>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</si>
  <si>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</si>
  <si>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</si>
  <si>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</si>
  <si>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</si>
  <si>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</si>
  <si>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</si>
  <si>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</si>
  <si>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</si>
  <si>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</si>
  <si>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</si>
  <si>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</si>
  <si>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</si>
  <si>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</si>
  <si>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</si>
  <si>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</si>
  <si>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</si>
  <si>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</si>
  <si>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</si>
  <si>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</si>
  <si>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</si>
  <si>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</si>
  <si>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</si>
  <si>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</si>
  <si>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</si>
  <si>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</si>
  <si>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</si>
  <si>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</si>
  <si>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</si>
  <si>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</si>
  <si>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</si>
  <si>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</si>
  <si>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</si>
  <si>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</si>
  <si>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</si>
  <si>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</si>
  <si>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</si>
  <si>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</si>
  <si>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</si>
  <si>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</si>
  <si>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</si>
  <si>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</si>
  <si>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</si>
  <si>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</si>
  <si>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</si>
  <si>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</si>
  <si>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</si>
  <si>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</si>
  <si>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</si>
  <si>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</si>
  <si>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</si>
  <si>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</si>
  <si>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</si>
  <si>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</si>
  <si>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</si>
  <si>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</si>
  <si>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</si>
  <si>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</si>
  <si>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</si>
  <si>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</si>
  <si>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</si>
  <si>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</si>
  <si>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</si>
  <si>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</si>
  <si>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</si>
  <si>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</si>
  <si>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</si>
  <si>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</si>
  <si>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</si>
  <si>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</si>
  <si>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</si>
  <si>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</si>
  <si>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</si>
  <si>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</si>
  <si>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</si>
  <si>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</si>
  <si>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</si>
  <si>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</si>
  <si>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</si>
  <si>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</si>
  <si>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</si>
  <si>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</si>
  <si>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</si>
  <si>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</si>
  <si>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</si>
  <si>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</si>
  <si>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</si>
  <si>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</si>
  <si>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</si>
  <si>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</si>
  <si>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</si>
  <si>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</si>
  <si>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</si>
  <si>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</si>
  <si>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</si>
  <si>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</si>
  <si>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</si>
  <si>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</si>
  <si>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</si>
  <si>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</si>
  <si>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</si>
  <si>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</si>
  <si>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</si>
  <si>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</si>
  <si>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</si>
  <si>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</si>
  <si>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</si>
  <si>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</si>
  <si>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</si>
  <si>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</si>
  <si>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</si>
  <si>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</si>
  <si>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</si>
  <si>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</si>
  <si>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</si>
  <si>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</si>
  <si>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</si>
  <si>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</si>
  <si>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</si>
  <si>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</si>
  <si>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</si>
  <si>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</si>
  <si>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</si>
  <si>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</si>
  <si>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</si>
  <si>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</si>
  <si>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</si>
  <si>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</si>
  <si>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</si>
  <si>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</si>
  <si>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</si>
  <si>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</si>
  <si>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</si>
  <si>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</si>
  <si>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</si>
  <si>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</si>
  <si>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</si>
  <si>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</si>
  <si>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</si>
  <si>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</si>
  <si>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</si>
  <si>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</si>
  <si>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</si>
  <si>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</si>
  <si>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</si>
  <si>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</si>
  <si>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</si>
  <si>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</si>
  <si>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</si>
  <si>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</si>
  <si>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</si>
  <si>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</si>
  <si>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</si>
  <si>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</si>
  <si>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</si>
  <si>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</si>
  <si>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</si>
  <si>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</si>
  <si>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</si>
  <si>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</si>
  <si>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</si>
  <si>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</si>
  <si>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</si>
  <si>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</si>
  <si>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</si>
  <si>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</si>
  <si>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</si>
  <si>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</si>
  <si>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</si>
  <si>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</si>
  <si>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</si>
  <si>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</si>
  <si>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</si>
  <si>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</si>
  <si>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</si>
  <si>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</si>
  <si>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</si>
  <si>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</si>
  <si>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</si>
  <si>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</si>
  <si>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</si>
  <si>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</si>
  <si>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</si>
  <si>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</si>
  <si>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</si>
  <si>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</si>
  <si>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</si>
  <si>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</si>
  <si>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</si>
  <si>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</si>
  <si>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</si>
  <si>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</si>
  <si>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</si>
  <si>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</si>
  <si>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</si>
  <si>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</si>
  <si>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</si>
  <si>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</si>
  <si>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</si>
  <si>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</si>
  <si>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</si>
  <si>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</si>
  <si>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</si>
  <si>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</si>
  <si>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</si>
  <si>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</si>
  <si>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</si>
  <si>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</si>
  <si>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</si>
  <si>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</si>
  <si>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</si>
  <si>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</si>
  <si>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</si>
  <si>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</si>
  <si>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</si>
  <si>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</si>
  <si>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</si>
  <si>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</si>
  <si>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</si>
  <si>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</si>
  <si>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</si>
  <si>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</si>
  <si>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</si>
  <si>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</si>
  <si>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</si>
  <si>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</si>
  <si>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</si>
  <si>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</si>
  <si>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</si>
  <si>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</si>
  <si>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</si>
  <si>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</si>
  <si>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</si>
  <si>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</si>
  <si>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</si>
  <si>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</si>
  <si>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</si>
  <si>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</si>
  <si>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</si>
  <si>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</si>
  <si>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</si>
  <si>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</si>
  <si>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</si>
  <si>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</si>
  <si>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</si>
  <si>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</si>
  <si>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</si>
  <si>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</si>
  <si>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</si>
  <si>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</si>
  <si>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</si>
  <si>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</si>
  <si>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</si>
  <si>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</si>
  <si>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</si>
  <si>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</si>
  <si>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</si>
  <si>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</si>
  <si>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</si>
  <si>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</si>
  <si>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</si>
  <si>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</si>
  <si>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</si>
  <si>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</si>
  <si>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</si>
  <si>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</si>
  <si>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</si>
  <si>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</si>
  <si>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</si>
  <si>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</si>
  <si>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</si>
  <si>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</si>
  <si>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</si>
  <si>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</si>
  <si>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</si>
  <si>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</si>
  <si>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</si>
  <si>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</si>
  <si>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</si>
  <si>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</si>
  <si>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</si>
  <si>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</si>
  <si>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</si>
  <si>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</si>
  <si>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</si>
  <si>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</si>
  <si>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</si>
  <si>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</si>
  <si>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</si>
  <si>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</si>
  <si>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</si>
  <si>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</si>
  <si>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</si>
  <si>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</si>
  <si>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</si>
  <si>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</si>
  <si>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</si>
  <si>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</si>
  <si>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</si>
  <si>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</si>
  <si>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</si>
  <si>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</si>
  <si>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</si>
  <si>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</si>
  <si>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</si>
  <si>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</si>
  <si>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</si>
  <si>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</si>
  <si>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</si>
  <si>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</si>
  <si>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</si>
  <si>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</si>
  <si>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</si>
  <si>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</si>
  <si>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</si>
  <si>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</si>
  <si>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</si>
  <si>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</si>
  <si>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</si>
  <si>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</si>
  <si>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</si>
  <si>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</si>
  <si>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</si>
  <si>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</si>
  <si>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</si>
  <si>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</si>
  <si>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</si>
  <si>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</si>
  <si>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</si>
  <si>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</si>
  <si>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</si>
  <si>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</si>
  <si>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</si>
  <si>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</si>
  <si>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</si>
  <si>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</si>
  <si>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</si>
  <si>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</si>
  <si>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</si>
  <si>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</si>
  <si>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</si>
  <si>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</si>
  <si>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</si>
  <si>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</si>
  <si>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</si>
  <si>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</si>
  <si>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</si>
  <si>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</si>
  <si>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</si>
  <si>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</si>
  <si>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</si>
  <si>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</si>
  <si>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</si>
  <si>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</si>
  <si>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</si>
  <si>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</si>
  <si>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</si>
  <si>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</si>
  <si>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</si>
  <si>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</si>
  <si>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</si>
  <si>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</si>
  <si>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</si>
  <si>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</si>
  <si>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</si>
  <si>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</si>
  <si>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</si>
  <si>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</si>
  <si>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</si>
  <si>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</si>
  <si>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</si>
  <si>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</si>
  <si>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</si>
  <si>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</si>
  <si>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</si>
  <si>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</si>
  <si>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</si>
  <si>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</si>
  <si>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</si>
  <si>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</si>
  <si>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</si>
  <si>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</si>
  <si>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</si>
  <si>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</si>
  <si>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</si>
  <si>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</si>
  <si>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</si>
  <si>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</si>
  <si>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</si>
  <si>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</si>
  <si>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</si>
  <si>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</si>
  <si>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</si>
  <si>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</si>
  <si>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</si>
  <si>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</si>
  <si>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</si>
  <si>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</si>
  <si>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</si>
  <si>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</si>
  <si>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</si>
  <si>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</si>
  <si>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</si>
  <si>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</si>
  <si>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</si>
  <si>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</si>
  <si>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</si>
  <si>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</si>
  <si>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</si>
  <si>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</si>
  <si>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</si>
  <si>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</si>
  <si>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</si>
  <si>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</si>
  <si>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</si>
  <si>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</si>
  <si>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</si>
  <si>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</si>
  <si>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</si>
  <si>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</si>
  <si>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</si>
  <si>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</si>
  <si>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</si>
  <si>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</si>
  <si>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</si>
  <si>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</si>
  <si>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</si>
  <si>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</si>
  <si>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</si>
  <si>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</si>
  <si>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</si>
  <si>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</si>
  <si>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</si>
  <si>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</si>
  <si>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</si>
  <si>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</si>
  <si>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</si>
  <si>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</si>
  <si>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</si>
  <si>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</si>
  <si>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</si>
  <si>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</si>
  <si>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</si>
  <si>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</si>
  <si>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</si>
  <si>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</si>
  <si>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</si>
  <si>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</si>
  <si>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</si>
  <si>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</si>
  <si>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</si>
  <si>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</si>
  <si>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</si>
  <si>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</si>
  <si>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</si>
  <si>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</si>
  <si>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</si>
  <si>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</si>
  <si>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</si>
  <si>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</si>
  <si>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</si>
  <si>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</si>
  <si>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</si>
  <si>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</si>
  <si>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</si>
  <si>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</si>
  <si>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</si>
  <si>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</si>
  <si>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</si>
  <si>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</si>
  <si>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</si>
  <si>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</si>
  <si>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</si>
  <si>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</si>
  <si>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</si>
  <si>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</si>
  <si>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</si>
  <si>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</si>
  <si>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</si>
  <si>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</si>
  <si>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</si>
  <si>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</si>
  <si>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</si>
  <si>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</si>
  <si>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</si>
  <si>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</si>
  <si>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</si>
  <si>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</si>
  <si>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</si>
  <si>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</si>
  <si>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</si>
  <si>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</si>
  <si>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</si>
  <si>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</si>
  <si>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</si>
  <si>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</si>
  <si>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</si>
  <si>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</si>
  <si>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</si>
  <si>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</si>
  <si>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</si>
  <si>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</si>
  <si>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</si>
  <si>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</si>
  <si>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</si>
  <si>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</si>
  <si>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</si>
  <si>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</si>
  <si>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</si>
  <si>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</si>
  <si>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</si>
  <si>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</si>
  <si>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</si>
  <si>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</si>
  <si>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</si>
  <si>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</si>
  <si>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</si>
  <si>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</si>
  <si>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</si>
  <si>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</si>
  <si>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</si>
  <si>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</si>
  <si>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</si>
  <si>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</si>
  <si>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</si>
  <si>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</si>
  <si>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</si>
  <si>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</si>
  <si>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</si>
  <si>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</si>
  <si>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</si>
  <si>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</si>
  <si>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</si>
  <si>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</si>
  <si>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</si>
  <si>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</si>
  <si>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</si>
  <si>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</si>
  <si>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</si>
  <si>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</si>
  <si>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</si>
  <si>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</si>
  <si>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</si>
  <si>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</si>
  <si>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</si>
  <si>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</si>
  <si>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</si>
  <si>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</si>
  <si>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</si>
  <si>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</si>
  <si>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</si>
  <si>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</si>
  <si>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</si>
  <si>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</si>
  <si>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</si>
  <si>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</si>
  <si>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</si>
  <si>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</si>
  <si>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</si>
  <si>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</si>
  <si>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</si>
  <si>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</si>
  <si>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</si>
  <si>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</si>
  <si>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</si>
  <si>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</si>
  <si>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</si>
  <si>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</si>
  <si>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</si>
  <si>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</si>
  <si>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</si>
  <si>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</si>
  <si>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</si>
  <si>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</si>
  <si>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</si>
  <si>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</si>
  <si>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</si>
  <si>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</si>
  <si>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</si>
  <si>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</si>
  <si>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</si>
  <si>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</si>
  <si>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</si>
  <si>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</si>
  <si>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</si>
  <si>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</si>
  <si>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</si>
  <si>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</si>
  <si>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</si>
  <si>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</si>
  <si>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</si>
  <si>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</si>
  <si>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</si>
  <si>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</si>
  <si>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</si>
  <si>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</si>
  <si>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</si>
  <si>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</si>
  <si>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</si>
  <si>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</si>
  <si>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</si>
  <si>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</si>
  <si>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</si>
  <si>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</si>
  <si>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</si>
  <si>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</si>
  <si>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</si>
  <si>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</si>
  <si>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</si>
  <si>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</si>
  <si>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</si>
  <si>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</si>
  <si>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</si>
  <si>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</si>
  <si>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</si>
  <si>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</si>
  <si>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</si>
  <si>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</si>
  <si>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</si>
  <si>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</si>
  <si>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</si>
  <si>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</si>
  <si>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</si>
  <si>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</si>
  <si>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</si>
  <si>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</si>
  <si>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</si>
  <si>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</si>
  <si>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</si>
  <si>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</si>
  <si>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</si>
  <si>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</si>
  <si>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</si>
  <si>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</si>
  <si>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</si>
  <si>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</si>
  <si>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</si>
  <si>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</si>
  <si>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</si>
  <si>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</si>
  <si>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</si>
  <si>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</si>
  <si>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</si>
  <si>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</si>
  <si>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</si>
  <si>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</si>
  <si>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</si>
  <si>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</si>
  <si>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</si>
  <si>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</si>
  <si>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</si>
  <si>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</si>
  <si>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</si>
  <si>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</si>
  <si>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</si>
  <si>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</si>
  <si>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</si>
  <si>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</si>
  <si>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</si>
  <si>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</si>
  <si>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</si>
  <si>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</si>
  <si>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</si>
  <si>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</si>
  <si>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</si>
  <si>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</si>
  <si>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</si>
  <si>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</si>
  <si>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</si>
  <si>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</si>
  <si>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</si>
  <si>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</si>
  <si>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</si>
  <si>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</si>
  <si>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</si>
  <si>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</si>
  <si>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</si>
  <si>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</si>
  <si>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</si>
  <si>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</si>
  <si>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</si>
  <si>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</si>
  <si>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</si>
  <si>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</si>
  <si>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</si>
  <si>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</si>
  <si>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</si>
  <si>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</si>
  <si>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</si>
  <si>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</si>
  <si>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</si>
  <si>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</si>
  <si>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</si>
  <si>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</si>
  <si>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</si>
  <si>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</si>
  <si>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</si>
  <si>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</si>
  <si>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</si>
  <si>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</si>
  <si>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</si>
  <si>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</si>
  <si>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</si>
  <si>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</si>
  <si>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</si>
  <si>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</si>
  <si>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</si>
  <si>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</si>
  <si>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</si>
  <si>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</si>
  <si>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</si>
  <si>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</si>
  <si>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</si>
  <si>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</si>
  <si>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</si>
  <si>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</si>
  <si>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</si>
  <si>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</si>
  <si>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</si>
  <si>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</si>
  <si>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</si>
  <si>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</si>
  <si>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</si>
  <si>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</si>
  <si>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</si>
  <si>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</si>
  <si>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</si>
  <si>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</si>
  <si>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</si>
  <si>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</si>
  <si>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</si>
  <si>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</si>
  <si>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</si>
  <si>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</si>
  <si>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</si>
  <si>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</si>
  <si>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</si>
  <si>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</si>
  <si>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</si>
  <si>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</si>
  <si>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</si>
  <si>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</si>
  <si>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</si>
  <si>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</si>
  <si>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</si>
  <si>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</si>
  <si>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</si>
  <si>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</si>
  <si>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</si>
  <si>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</si>
  <si>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</si>
  <si>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</si>
  <si>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</si>
  <si>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</si>
  <si>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</si>
  <si>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</si>
  <si>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</si>
  <si>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</si>
  <si>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</si>
  <si>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</si>
  <si>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</si>
  <si>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</si>
  <si>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</si>
  <si>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</si>
  <si>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</si>
  <si>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</si>
  <si>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</si>
  <si>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</si>
  <si>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</si>
  <si>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</si>
  <si>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</si>
  <si>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</si>
  <si>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</si>
  <si>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</si>
  <si>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</si>
  <si>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</si>
  <si>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</si>
  <si>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</si>
  <si>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</si>
  <si>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</si>
  <si>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</si>
  <si>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</si>
  <si>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</si>
  <si>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</si>
  <si>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</si>
  <si>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</si>
  <si>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</si>
  <si>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</si>
  <si>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</si>
  <si>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</si>
  <si>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</si>
  <si>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</si>
  <si>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</si>
  <si>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</si>
  <si>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</si>
  <si>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</si>
  <si>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</si>
  <si>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</si>
  <si>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</si>
  <si>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</si>
  <si>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</si>
  <si>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</si>
  <si>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</si>
  <si>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</si>
  <si>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</si>
  <si>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</si>
  <si>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</si>
  <si>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</si>
  <si>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</si>
  <si>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</si>
  <si>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</si>
  <si>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</si>
  <si>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</si>
  <si>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</si>
  <si>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</si>
  <si>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</si>
  <si>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</si>
  <si>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</si>
  <si>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</si>
  <si>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</si>
  <si>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</si>
  <si>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</si>
  <si>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</si>
  <si>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</si>
  <si>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</si>
  <si>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</si>
  <si>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</si>
  <si>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</si>
  <si>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</si>
  <si>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</si>
  <si>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</si>
  <si>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</si>
  <si>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</si>
  <si>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</si>
  <si>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</si>
  <si>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</si>
  <si>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</si>
  <si>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</si>
  <si>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</si>
  <si>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</si>
  <si>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</si>
  <si>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</si>
  <si>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</si>
  <si>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</si>
  <si>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</si>
  <si>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</si>
  <si>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</si>
  <si>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</si>
  <si>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</si>
  <si>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</si>
  <si>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</si>
  <si>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</si>
  <si>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</si>
  <si>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</si>
  <si>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</si>
  <si>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</si>
  <si>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</si>
  <si>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</si>
  <si>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</si>
  <si>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</si>
  <si>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</si>
  <si>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</si>
  <si>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</si>
  <si>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</si>
  <si>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</si>
  <si>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</si>
  <si>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</si>
  <si>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</si>
  <si>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</si>
  <si>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</si>
  <si>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</si>
  <si>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</si>
  <si>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</si>
  <si>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</si>
  <si>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</si>
  <si>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</si>
  <si>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</si>
  <si>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</si>
  <si>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</si>
  <si>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</si>
  <si>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</si>
  <si>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</si>
  <si>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</si>
  <si>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</si>
  <si>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</si>
  <si>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</si>
  <si>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</si>
  <si>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</si>
  <si>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</si>
  <si>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</si>
  <si>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</si>
  <si>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</si>
  <si>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</si>
  <si>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</si>
  <si>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</si>
  <si>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</si>
  <si>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</si>
  <si>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</si>
  <si>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</si>
  <si>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</si>
  <si>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</si>
  <si>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</si>
  <si>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</si>
  <si>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</si>
  <si>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</si>
  <si>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</si>
  <si>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</si>
  <si>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</si>
  <si>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</si>
  <si>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</si>
  <si>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</si>
  <si>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</si>
  <si>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</si>
  <si>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</si>
  <si>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</si>
  <si>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</si>
  <si>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</si>
  <si>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</si>
  <si>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</si>
  <si>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</si>
  <si>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</si>
  <si>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</si>
  <si>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</si>
  <si>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</si>
  <si>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</si>
  <si>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</si>
  <si>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</si>
  <si>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</si>
  <si>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</si>
  <si>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</si>
  <si>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</si>
  <si>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</si>
  <si>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</si>
  <si>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</si>
  <si>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</si>
  <si>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</si>
  <si>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</si>
  <si>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</si>
  <si>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</si>
  <si>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</si>
  <si>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</si>
  <si>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</si>
  <si>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</si>
  <si>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</si>
  <si>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</si>
  <si>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</si>
  <si>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</si>
  <si>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</si>
  <si>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</si>
  <si>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</si>
  <si>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</si>
  <si>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</si>
  <si>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</si>
  <si>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</si>
  <si>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</si>
  <si>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</si>
  <si>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</si>
  <si>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</si>
  <si>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</si>
  <si>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</si>
  <si>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</si>
  <si>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</si>
  <si>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</si>
  <si>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</si>
  <si>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</si>
  <si>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</si>
  <si>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</si>
  <si>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</si>
  <si>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</si>
  <si>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</si>
  <si>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</si>
  <si>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</si>
  <si>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</si>
  <si>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</si>
  <si>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</si>
  <si>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</si>
  <si>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</si>
  <si>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</si>
  <si>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</si>
  <si>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</si>
  <si>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</si>
  <si>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</si>
  <si>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</si>
  <si>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</si>
  <si>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</si>
  <si>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</si>
  <si>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</si>
  <si>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</si>
  <si>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</si>
  <si>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</si>
  <si>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</si>
  <si>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</si>
  <si>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</si>
  <si>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</si>
  <si>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</si>
  <si>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</si>
  <si>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</si>
  <si>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</si>
  <si>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</si>
  <si>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</si>
  <si>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</si>
  <si>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</si>
  <si>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</si>
  <si>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</si>
  <si>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</si>
  <si>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</si>
  <si>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</si>
  <si>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</si>
  <si>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</si>
  <si>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</si>
  <si>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</si>
  <si>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</si>
  <si>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</si>
  <si>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</si>
  <si>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</si>
  <si>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</si>
  <si>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</si>
  <si>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</si>
  <si>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</si>
  <si>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</si>
  <si>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</si>
  <si>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</si>
  <si>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</si>
  <si>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</si>
  <si>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</si>
  <si>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</si>
  <si>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</si>
  <si>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</si>
  <si>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</si>
  <si>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</si>
  <si>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</si>
  <si>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</si>
  <si>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</si>
  <si>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</si>
  <si>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</si>
  <si>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</si>
  <si>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</si>
  <si>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</si>
  <si>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</si>
  <si>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</si>
  <si>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</si>
  <si>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</si>
  <si>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</si>
  <si>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</si>
  <si>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</si>
  <si>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</si>
  <si>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</si>
  <si>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</si>
  <si>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</si>
  <si>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</si>
  <si>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</si>
  <si>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</si>
  <si>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</si>
  <si>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</si>
  <si>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</si>
  <si>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</si>
  <si>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</si>
  <si>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</si>
  <si>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</si>
  <si>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</si>
  <si>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</si>
  <si>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</si>
  <si>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</si>
  <si>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</si>
  <si>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</si>
  <si>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</si>
  <si>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</si>
  <si>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</si>
  <si>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</si>
  <si>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</si>
  <si>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</si>
  <si>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</si>
  <si>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</si>
  <si>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</si>
  <si>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</si>
  <si>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</si>
  <si>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</si>
  <si>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</si>
  <si>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</si>
  <si>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</si>
  <si>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</si>
  <si>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</si>
  <si>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</si>
  <si>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</si>
  <si>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</si>
  <si>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</si>
  <si>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</si>
  <si>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</si>
  <si>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</si>
  <si>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</si>
  <si>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</si>
  <si>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</si>
  <si>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</si>
  <si>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</si>
  <si>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</si>
  <si>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</si>
  <si>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</si>
  <si>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</si>
  <si>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</si>
  <si>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</si>
  <si>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</si>
  <si>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</si>
  <si>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</si>
  <si>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</si>
  <si>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</si>
  <si>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</si>
  <si>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</si>
  <si>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</si>
  <si>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</si>
  <si>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</si>
  <si>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</si>
  <si>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</si>
  <si>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</si>
  <si>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</si>
  <si>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</si>
  <si>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</si>
  <si>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</si>
  <si>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</si>
  <si>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</si>
  <si>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</si>
  <si>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</si>
  <si>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</si>
  <si>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</si>
  <si>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</si>
  <si>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</si>
  <si>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</si>
  <si>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</si>
  <si>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</si>
  <si>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</si>
  <si>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</si>
  <si>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</si>
  <si>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</si>
  <si>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</si>
  <si>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</si>
  <si>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</si>
  <si>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</si>
  <si>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</si>
  <si>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</si>
  <si>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</si>
  <si>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</si>
  <si>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</si>
  <si>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</si>
  <si>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</si>
  <si>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</si>
  <si>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</si>
  <si>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</si>
  <si>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</si>
  <si>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</si>
  <si>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</si>
  <si>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</si>
  <si>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</si>
  <si>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</si>
  <si>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</si>
  <si>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</si>
  <si>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</si>
  <si>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</si>
  <si>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</si>
  <si>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</si>
  <si>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</si>
  <si>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</si>
  <si>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</si>
  <si>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</si>
  <si>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</si>
  <si>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</si>
  <si>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</si>
  <si>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</si>
  <si>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</si>
  <si>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</si>
  <si>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</si>
  <si>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</si>
  <si>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</si>
  <si>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</si>
  <si>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</si>
  <si>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</si>
  <si>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</si>
  <si>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</si>
  <si>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</si>
  <si>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</si>
  <si>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</si>
  <si>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</si>
  <si>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</si>
  <si>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</si>
  <si>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</si>
  <si>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</si>
  <si>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</si>
  <si>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</si>
  <si>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</si>
  <si>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</si>
  <si>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</si>
  <si>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</si>
  <si>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</si>
  <si>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</si>
  <si>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</si>
  <si>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</si>
  <si>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</si>
  <si>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</si>
  <si>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</si>
  <si>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</si>
  <si>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</si>
  <si>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</si>
  <si>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</si>
  <si>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</si>
  <si>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</si>
  <si>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</si>
  <si>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</si>
  <si>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</si>
  <si>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</si>
  <si>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</si>
  <si>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</si>
  <si>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</si>
  <si>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</si>
  <si>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</si>
  <si>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</si>
  <si>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</si>
  <si>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</si>
  <si>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</si>
  <si>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</si>
  <si>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</si>
  <si>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</si>
  <si>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</si>
  <si>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</si>
  <si>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</si>
  <si>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</si>
  <si>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</si>
  <si>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</si>
  <si>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</si>
  <si>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</si>
  <si>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</si>
  <si>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</si>
  <si>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</si>
  <si>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</si>
  <si>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</si>
  <si>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</si>
  <si>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</si>
  <si>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</si>
  <si>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</si>
  <si>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</si>
  <si>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</si>
  <si>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</si>
  <si>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</si>
  <si>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</si>
  <si>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</si>
  <si>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</si>
  <si>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</si>
  <si>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</si>
  <si>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</si>
  <si>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</si>
  <si>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</si>
  <si>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</si>
  <si>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</si>
  <si>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</si>
  <si>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</si>
  <si>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</si>
  <si>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</si>
  <si>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</si>
  <si>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</si>
  <si>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</si>
  <si>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</si>
  <si>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</si>
  <si>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</si>
  <si>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</si>
  <si>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</si>
  <si>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</si>
  <si>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</si>
  <si>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</si>
  <si>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</si>
  <si>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</si>
  <si>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</si>
  <si>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</si>
  <si>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</si>
  <si>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</si>
  <si>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</si>
  <si>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</si>
  <si>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</si>
  <si>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</si>
  <si>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</si>
  <si>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</si>
  <si>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</si>
  <si>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</si>
  <si>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</si>
  <si>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</si>
  <si>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</si>
  <si>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</si>
  <si>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</si>
  <si>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</si>
  <si>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</si>
  <si>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</si>
  <si>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</si>
  <si>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</si>
  <si>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</si>
  <si>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</si>
  <si>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</si>
  <si>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</si>
  <si>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</si>
  <si>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</si>
  <si>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</si>
  <si>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</si>
  <si>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</si>
  <si>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</si>
  <si>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</si>
  <si>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</si>
  <si>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</si>
  <si>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</si>
  <si>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</si>
  <si>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</si>
  <si>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</si>
  <si>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</si>
  <si>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</si>
  <si>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</si>
  <si>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</si>
  <si>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</si>
  <si>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</si>
  <si>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</si>
  <si>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</si>
  <si>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</si>
  <si>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</si>
  <si>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</si>
  <si>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</si>
  <si>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</si>
  <si>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</si>
  <si>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</si>
  <si>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</si>
  <si>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</si>
  <si>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</si>
  <si>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</si>
  <si>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</si>
  <si>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</si>
  <si>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</si>
  <si>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</si>
  <si>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</si>
  <si>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</si>
  <si>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</si>
  <si>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</si>
  <si>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</si>
  <si>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</si>
  <si>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</si>
  <si>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</si>
  <si>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</si>
  <si>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</si>
  <si>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</si>
  <si>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</si>
  <si>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</si>
  <si>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</si>
  <si>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</si>
  <si>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</si>
  <si>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</si>
  <si>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</si>
  <si>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</si>
  <si>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</si>
  <si>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</si>
  <si>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</si>
  <si>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</si>
  <si>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</si>
  <si>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</si>
  <si>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</si>
  <si>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</si>
  <si>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</si>
  <si>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</si>
  <si>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</si>
  <si>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</si>
  <si>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</si>
  <si>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</si>
  <si>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</si>
  <si>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</si>
  <si>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</si>
  <si>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</si>
  <si>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</si>
  <si>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</si>
  <si>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</si>
  <si>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</si>
  <si>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</si>
  <si>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</si>
  <si>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</si>
  <si>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</si>
  <si>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</si>
  <si>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</si>
  <si>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</si>
  <si>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</si>
  <si>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</si>
  <si>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</si>
  <si>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</si>
  <si>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</si>
  <si>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</si>
  <si>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</si>
  <si>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</si>
  <si>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</si>
  <si>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</si>
  <si>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</si>
  <si>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</si>
  <si>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</si>
  <si>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</si>
  <si>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</si>
  <si>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</si>
  <si>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</si>
  <si>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</si>
  <si>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</si>
  <si>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</si>
  <si>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</si>
  <si>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</si>
  <si>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</si>
  <si>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</si>
  <si>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</si>
  <si>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</si>
  <si>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</si>
  <si>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</si>
  <si>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</si>
  <si>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</si>
  <si>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</si>
  <si>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</si>
  <si>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</si>
  <si>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</si>
  <si>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</si>
  <si>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</si>
  <si>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</si>
  <si>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</si>
  <si>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</si>
  <si>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</si>
  <si>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</si>
  <si>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</si>
  <si>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</si>
  <si>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</si>
  <si>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</si>
  <si>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</si>
  <si>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</si>
  <si>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</si>
  <si>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</si>
  <si>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</si>
  <si>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</si>
  <si>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</si>
  <si>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</si>
  <si>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</si>
  <si>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</si>
  <si>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</si>
  <si>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</si>
  <si>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</si>
  <si>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</si>
  <si>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</si>
  <si>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</si>
  <si>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</si>
  <si>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</si>
  <si>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</si>
  <si>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</si>
  <si>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</si>
  <si>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</si>
  <si>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</si>
  <si>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</si>
  <si>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</si>
  <si>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</si>
  <si>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</si>
  <si>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</si>
  <si>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</si>
  <si>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</si>
  <si>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</si>
  <si>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</si>
  <si>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</si>
  <si>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</si>
  <si>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</si>
  <si>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</si>
  <si>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</si>
  <si>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</si>
  <si>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</si>
  <si>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</si>
  <si>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</si>
  <si>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</si>
  <si>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</si>
  <si>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</si>
  <si>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</si>
  <si>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</si>
  <si>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</si>
  <si>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</si>
  <si>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</si>
  <si>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</si>
  <si>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</si>
  <si>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</si>
  <si>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</si>
  <si>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</si>
  <si>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</si>
  <si>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</si>
  <si>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</si>
  <si>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</si>
  <si>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</si>
  <si>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</si>
  <si>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</si>
  <si>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</si>
  <si>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</si>
  <si>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</si>
  <si>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</si>
  <si>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</si>
  <si>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</si>
  <si>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</si>
  <si>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</si>
  <si>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</si>
  <si>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</si>
  <si>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</si>
  <si>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</si>
  <si>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</si>
  <si>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</si>
  <si>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</si>
  <si>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</si>
  <si>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</si>
  <si>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</si>
  <si>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</si>
  <si>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</si>
  <si>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</si>
  <si>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</si>
  <si>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</si>
  <si>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</si>
  <si>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</si>
  <si>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</si>
  <si>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</si>
  <si>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</si>
  <si>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</si>
  <si>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</si>
  <si>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</si>
  <si>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</si>
  <si>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</si>
  <si>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</si>
  <si>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</si>
  <si>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</si>
  <si>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</si>
  <si>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</si>
  <si>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</si>
  <si>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</si>
  <si>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</si>
  <si>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</si>
  <si>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</si>
  <si>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</si>
  <si>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</si>
  <si>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</si>
  <si>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</si>
  <si>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</si>
  <si>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</si>
  <si>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</si>
  <si>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</si>
  <si>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</si>
  <si>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</si>
  <si>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</si>
  <si>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</si>
  <si>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</si>
  <si>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</si>
  <si>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</si>
  <si>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</si>
  <si>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</si>
  <si>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</si>
  <si>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</si>
  <si>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</si>
  <si>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</si>
  <si>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</si>
  <si>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</si>
  <si>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</si>
  <si>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</si>
  <si>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</si>
  <si>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</si>
  <si>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</si>
  <si>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</si>
  <si>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</si>
  <si>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</si>
  <si>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</si>
  <si>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</si>
  <si>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</si>
  <si>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</si>
  <si>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</si>
  <si>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</si>
  <si>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</si>
  <si>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</si>
  <si>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</si>
  <si>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</si>
  <si>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</si>
  <si>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</si>
  <si>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</si>
  <si>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</si>
  <si>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</si>
  <si>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</si>
  <si>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</si>
  <si>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</si>
  <si>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</si>
  <si>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</si>
  <si>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</si>
  <si>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</si>
  <si>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</si>
  <si>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</si>
  <si>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</si>
  <si>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</si>
  <si>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</si>
  <si>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</si>
  <si>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</si>
  <si>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</si>
  <si>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</si>
  <si>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</si>
  <si>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</si>
  <si>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</si>
  <si>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</si>
  <si>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</si>
  <si>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</si>
  <si>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</si>
  <si>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</si>
  <si>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</si>
  <si>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</si>
  <si>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</si>
  <si>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</si>
  <si>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</si>
  <si>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</si>
  <si>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</si>
  <si>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</si>
  <si>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</si>
  <si>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</si>
  <si>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</si>
  <si>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</si>
  <si>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</si>
  <si>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</si>
  <si>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</si>
  <si>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</si>
  <si>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</si>
  <si>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</si>
  <si>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</si>
  <si>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</si>
  <si>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</si>
  <si>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</si>
  <si>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</si>
  <si>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</si>
  <si>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</si>
  <si>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</si>
  <si>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</si>
  <si>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</si>
  <si>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</si>
  <si>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</si>
  <si>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</si>
  <si>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</si>
  <si>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</si>
  <si>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</si>
  <si>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</si>
  <si>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</si>
  <si>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</si>
  <si>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</si>
  <si>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</si>
  <si>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</si>
  <si>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</si>
  <si>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</si>
  <si>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</si>
  <si>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</si>
  <si>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</si>
  <si>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</si>
  <si>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</si>
  <si>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</si>
  <si>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</si>
  <si>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</si>
  <si>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</si>
  <si>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</si>
  <si>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</si>
  <si>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</si>
  <si>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</si>
  <si>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</si>
  <si>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</si>
  <si>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</si>
  <si>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</si>
  <si>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</si>
  <si>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</si>
  <si>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</si>
  <si>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</si>
  <si>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</si>
  <si>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</si>
  <si>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</si>
  <si>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</si>
  <si>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</si>
  <si>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</si>
  <si>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</si>
  <si>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</si>
  <si>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</si>
  <si>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</si>
  <si>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</si>
  <si>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</si>
  <si>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</si>
  <si>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</si>
  <si>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</si>
  <si>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</si>
  <si>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</si>
  <si>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</si>
  <si>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</si>
  <si>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</si>
  <si>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</si>
  <si>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</si>
  <si>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</si>
  <si>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</si>
  <si>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</si>
  <si>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</si>
  <si>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</si>
  <si>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</si>
  <si>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</si>
  <si>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</si>
  <si>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</si>
  <si>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</si>
  <si>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</si>
  <si>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</si>
  <si>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</si>
  <si>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</si>
  <si>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</si>
  <si>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</si>
  <si>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</si>
  <si>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</si>
  <si>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</si>
  <si>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</si>
  <si>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</si>
  <si>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</si>
  <si>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</si>
  <si>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</si>
  <si>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</si>
  <si>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</si>
  <si>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</si>
  <si>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</si>
  <si>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</si>
  <si>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</si>
  <si>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</si>
  <si>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</si>
  <si>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</si>
  <si>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</si>
  <si>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</si>
  <si>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</si>
  <si>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</si>
  <si>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</si>
  <si>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</si>
  <si>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</si>
  <si>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</si>
  <si>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</si>
  <si>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</si>
  <si>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</si>
  <si>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</si>
  <si>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</si>
  <si>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</si>
  <si>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</si>
  <si>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</si>
  <si>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</si>
  <si>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</si>
  <si>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</si>
  <si>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</si>
  <si>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</si>
  <si>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</si>
  <si>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</si>
  <si>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</si>
  <si>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</si>
  <si>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</si>
  <si>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</si>
  <si>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</si>
  <si>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</si>
  <si>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</si>
  <si>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</si>
  <si>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</si>
  <si>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</si>
  <si>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</si>
  <si>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</si>
  <si>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</si>
  <si>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</si>
  <si>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</si>
  <si>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</si>
  <si>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</si>
  <si>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</si>
  <si>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</si>
  <si>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</si>
  <si>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</si>
  <si>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</si>
  <si>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</si>
  <si>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</si>
  <si>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</si>
  <si>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</si>
  <si>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</si>
  <si>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</si>
  <si>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</si>
  <si>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</si>
  <si>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</si>
  <si>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</si>
  <si>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</si>
  <si>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</si>
  <si>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</si>
  <si>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</si>
  <si>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</si>
  <si>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</si>
  <si>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</si>
  <si>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</si>
  <si>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</si>
  <si>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</si>
  <si>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</si>
  <si>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</si>
  <si>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</si>
  <si>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</si>
  <si>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</si>
  <si>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</si>
  <si>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</si>
  <si>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</si>
  <si>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</si>
  <si>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</si>
  <si>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</si>
  <si>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</si>
  <si>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</si>
  <si>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</si>
  <si>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</si>
  <si>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</si>
  <si>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</si>
  <si>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</si>
  <si>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</si>
  <si>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</si>
  <si>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</si>
  <si>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</si>
  <si>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</si>
  <si>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</si>
  <si>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</si>
  <si>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</si>
  <si>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</si>
  <si>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</si>
  <si>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</si>
  <si>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</si>
  <si>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</si>
  <si>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</si>
  <si>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</si>
  <si>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</si>
  <si>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</si>
  <si>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</si>
  <si>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</si>
  <si>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</si>
  <si>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</si>
  <si>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</si>
  <si>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</si>
  <si>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</si>
  <si>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</si>
  <si>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</si>
  <si>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</si>
  <si>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</si>
  <si>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</si>
  <si>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</si>
  <si>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</si>
  <si>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</si>
  <si>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</si>
  <si>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</si>
  <si>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</si>
  <si>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</si>
  <si>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</si>
  <si>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</si>
  <si>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</si>
  <si>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</si>
  <si>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</si>
  <si>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</si>
  <si>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</si>
  <si>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</si>
  <si>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</si>
  <si>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</si>
  <si>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</si>
  <si>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</si>
  <si>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</si>
  <si>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</si>
  <si>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</si>
  <si>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</si>
  <si>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</si>
  <si>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</si>
  <si>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</si>
  <si>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</si>
  <si>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</si>
  <si>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</si>
  <si>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</si>
  <si>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</si>
  <si>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</si>
  <si>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</si>
  <si>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</si>
  <si>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</si>
  <si>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</si>
  <si>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</si>
  <si>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</si>
  <si>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</si>
  <si>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</si>
  <si>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</si>
  <si>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</si>
  <si>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</si>
  <si>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</si>
  <si>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</si>
  <si>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</si>
  <si>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</si>
  <si>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</si>
  <si>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</si>
  <si>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</si>
  <si>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</si>
  <si>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</si>
  <si>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</si>
  <si>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</si>
  <si>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</si>
  <si>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</si>
  <si>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</si>
  <si>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</si>
  <si>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</si>
  <si>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</si>
  <si>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</si>
  <si>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</si>
  <si>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</si>
  <si>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</si>
  <si>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</si>
  <si>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</si>
  <si>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</si>
  <si>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</si>
  <si>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</si>
  <si>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</si>
  <si>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</si>
  <si>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</si>
  <si>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</si>
  <si>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</si>
  <si>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</si>
  <si>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</si>
  <si>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</si>
  <si>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</si>
  <si>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</si>
  <si>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</si>
  <si>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</si>
  <si>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</si>
  <si>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</si>
  <si>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</si>
  <si>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</si>
  <si>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</si>
  <si>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</si>
  <si>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</si>
  <si>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</si>
  <si>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</si>
  <si>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</si>
  <si>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</si>
  <si>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</si>
  <si>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</si>
  <si>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</si>
  <si>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</si>
  <si>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</si>
  <si>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</si>
  <si>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</si>
  <si>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</si>
  <si>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</si>
  <si>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</si>
  <si>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</si>
  <si>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</si>
  <si>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</si>
  <si>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</si>
  <si>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</si>
  <si>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</si>
  <si>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</si>
  <si>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</si>
  <si>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</si>
  <si>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</si>
  <si>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</si>
  <si>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</si>
  <si>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</si>
  <si>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</si>
  <si>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</si>
  <si>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</si>
  <si>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</si>
  <si>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</si>
  <si>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</si>
  <si>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</si>
  <si>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</si>
  <si>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</si>
  <si>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</si>
  <si>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</si>
  <si>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</si>
  <si>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</si>
  <si>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</si>
  <si>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</si>
  <si>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</si>
  <si>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</si>
  <si>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</si>
  <si>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</si>
  <si>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</si>
  <si>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</si>
  <si>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</si>
  <si>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</si>
  <si>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</si>
  <si>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</si>
  <si>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</si>
  <si>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</si>
  <si>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</si>
  <si>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</si>
  <si>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</si>
  <si>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</si>
  <si>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</si>
  <si>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</si>
  <si>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</si>
  <si>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</si>
  <si>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</si>
  <si>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</si>
  <si>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</si>
  <si>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</si>
  <si>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</si>
  <si>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</si>
  <si>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</si>
  <si>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</si>
  <si>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</si>
  <si>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</si>
  <si>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</si>
  <si>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</si>
  <si>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</si>
  <si>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</si>
  <si>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</si>
  <si>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</si>
  <si>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</si>
  <si>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</si>
  <si>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</si>
  <si>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</si>
  <si>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</si>
  <si>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</si>
  <si>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</si>
  <si>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</si>
  <si>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</si>
  <si>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</si>
  <si>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</si>
  <si>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</si>
  <si>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</si>
  <si>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</si>
  <si>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</si>
  <si>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</si>
  <si>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</si>
  <si>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</si>
  <si>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</si>
  <si>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</si>
  <si>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</si>
  <si>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</si>
  <si>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</si>
  <si>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</si>
  <si>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</si>
  <si>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</si>
  <si>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</si>
  <si>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</si>
  <si>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</si>
  <si>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</si>
  <si>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</si>
  <si>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</si>
  <si>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</si>
  <si>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</si>
  <si>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</si>
  <si>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</si>
  <si>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</si>
  <si>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</si>
  <si>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</si>
  <si>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</si>
  <si>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</si>
  <si>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</si>
  <si>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</si>
  <si>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</si>
  <si>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</si>
  <si>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</si>
  <si>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</si>
  <si>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</si>
  <si>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</si>
  <si>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</si>
  <si>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</si>
  <si>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</si>
  <si>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</si>
  <si>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</si>
  <si>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</si>
  <si>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</si>
  <si>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</si>
  <si>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</si>
  <si>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</si>
  <si>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</si>
  <si>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</si>
  <si>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</si>
  <si>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</si>
  <si>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</si>
  <si>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</si>
  <si>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</si>
  <si>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</si>
  <si>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</si>
  <si>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</si>
  <si>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</si>
  <si>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</si>
  <si>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</si>
  <si>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</si>
  <si>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</si>
  <si>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</si>
  <si>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</si>
  <si>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</si>
  <si>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</si>
  <si>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</si>
  <si>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</si>
  <si>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</si>
  <si>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</si>
  <si>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</si>
  <si>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</si>
  <si>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</si>
  <si>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</si>
  <si>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</si>
  <si>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</si>
  <si>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</si>
  <si>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</si>
  <si>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</si>
  <si>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</si>
  <si>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</si>
  <si>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</si>
  <si>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</si>
  <si>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</si>
  <si>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</si>
  <si>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</si>
  <si>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</si>
  <si>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</si>
  <si>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</si>
  <si>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</si>
  <si>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</si>
  <si>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</si>
  <si>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</si>
  <si>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</si>
  <si>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</si>
  <si>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</si>
  <si>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</si>
  <si>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</si>
  <si>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</si>
  <si>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</si>
  <si>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</si>
  <si>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</si>
  <si>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</si>
  <si>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</si>
  <si>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</si>
  <si>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</si>
  <si>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</si>
  <si>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</si>
  <si>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</si>
  <si>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</si>
  <si>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</si>
  <si>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</si>
  <si>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</si>
  <si>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</si>
  <si>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</si>
  <si>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</si>
  <si>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</si>
  <si>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</si>
  <si>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</si>
  <si>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</si>
  <si>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</si>
  <si>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</si>
  <si>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</si>
  <si>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</si>
  <si>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</si>
  <si>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</si>
  <si>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</si>
  <si>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</si>
  <si>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</si>
  <si>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</si>
  <si>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</si>
  <si>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</si>
  <si>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</si>
  <si>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</si>
  <si>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</si>
  <si>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</si>
  <si>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</si>
  <si>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</si>
  <si>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</si>
  <si>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</si>
  <si>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</si>
  <si>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</si>
  <si>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</si>
  <si>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</si>
  <si>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</si>
  <si>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</si>
  <si>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</si>
  <si>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</si>
  <si>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</si>
  <si>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</si>
  <si>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</si>
  <si>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</si>
  <si>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</si>
  <si>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</si>
  <si>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</si>
  <si>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</si>
  <si>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</si>
  <si>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</si>
  <si>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</si>
  <si>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</si>
  <si>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</si>
  <si>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</si>
  <si>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</si>
  <si>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</si>
  <si>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</si>
  <si>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</si>
  <si>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</si>
  <si>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</si>
  <si>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</si>
  <si>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</si>
  <si>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</si>
  <si>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</si>
  <si>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</si>
  <si>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</si>
  <si>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</si>
  <si>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</si>
  <si>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</si>
  <si>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</si>
  <si>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</si>
  <si>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</si>
  <si>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</si>
  <si>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</si>
  <si>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</si>
  <si>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</si>
  <si>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</si>
  <si>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</si>
  <si>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</si>
  <si>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</si>
  <si>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</si>
  <si>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</si>
  <si>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</si>
  <si>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</si>
  <si>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</si>
  <si>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</si>
  <si>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</si>
  <si>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</si>
  <si>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</si>
  <si>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</si>
  <si>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</si>
  <si>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</si>
  <si>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</si>
  <si>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</si>
  <si>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</si>
  <si>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</si>
  <si>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</si>
  <si>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</si>
  <si>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</si>
  <si>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</si>
  <si>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</si>
  <si>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</si>
  <si>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</si>
  <si>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</si>
  <si>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</si>
  <si>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</si>
  <si>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</si>
  <si>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</si>
  <si>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</si>
  <si>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</si>
  <si>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</si>
  <si>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</si>
  <si>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</si>
  <si>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</si>
  <si>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</si>
  <si>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</si>
  <si>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</si>
  <si>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</si>
  <si>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</si>
  <si>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</si>
  <si>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</si>
  <si>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</si>
  <si>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</si>
  <si>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</si>
  <si>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</si>
  <si>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</si>
  <si>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</si>
  <si>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</si>
  <si>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</si>
  <si>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</si>
  <si>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</si>
  <si>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</si>
  <si>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</si>
  <si>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</si>
  <si>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</si>
  <si>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</si>
  <si>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</si>
  <si>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</si>
  <si>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</si>
  <si>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</si>
  <si>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</si>
  <si>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</si>
  <si>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</si>
  <si>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</si>
  <si>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</si>
  <si>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</si>
  <si>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</si>
  <si>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</si>
  <si>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</si>
  <si>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</si>
  <si>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</si>
  <si>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</si>
  <si>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</si>
  <si>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</si>
  <si>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</si>
  <si>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</si>
  <si>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</si>
  <si>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</si>
  <si>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</si>
  <si>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</si>
  <si>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</si>
  <si>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</si>
  <si>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</si>
  <si>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</si>
  <si>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</si>
  <si>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</si>
  <si>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</si>
  <si>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</si>
  <si>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</si>
  <si>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</si>
  <si>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</si>
  <si>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</si>
  <si>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</si>
  <si>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</si>
  <si>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</si>
  <si>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</si>
  <si>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</si>
  <si>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</si>
  <si>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</si>
  <si>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</si>
  <si>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</si>
  <si>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</si>
  <si>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</si>
  <si>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</si>
  <si>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</si>
  <si>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</si>
  <si>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</si>
  <si>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</si>
  <si>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</si>
  <si>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</si>
  <si>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</si>
  <si>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</si>
  <si>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</si>
  <si>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</si>
  <si>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</si>
  <si>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</si>
  <si>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</si>
  <si>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</si>
  <si>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</si>
  <si>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</si>
  <si>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</si>
  <si>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</si>
  <si>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</si>
  <si>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</si>
  <si>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</si>
  <si>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</si>
  <si>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</si>
  <si>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</si>
  <si>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</si>
  <si>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</si>
  <si>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</si>
  <si>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</si>
  <si>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</si>
  <si>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</si>
  <si>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</si>
  <si>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</si>
  <si>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</si>
  <si>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</si>
  <si>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</si>
  <si>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</si>
  <si>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</si>
  <si>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</si>
  <si>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</si>
  <si>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</si>
  <si>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</si>
  <si>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</si>
  <si>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</si>
  <si>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</si>
  <si>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</si>
  <si>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</si>
  <si>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</si>
  <si>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</si>
  <si>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</si>
  <si>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</si>
  <si>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</si>
  <si>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</si>
  <si>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</si>
  <si>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</si>
  <si>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</si>
  <si>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</si>
  <si>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</si>
  <si>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</si>
  <si>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</si>
  <si>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</si>
  <si>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</si>
  <si>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</si>
  <si>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</si>
  <si>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</si>
  <si>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</si>
  <si>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</si>
  <si>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</si>
  <si>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</si>
  <si>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</si>
  <si>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</si>
  <si>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</si>
  <si>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</si>
  <si>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</si>
  <si>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</si>
  <si>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</si>
  <si>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</si>
  <si>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</si>
  <si>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</si>
  <si>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</si>
  <si>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</si>
  <si>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</si>
  <si>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</si>
  <si>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</si>
  <si>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</si>
  <si>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</si>
  <si>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</si>
  <si>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</si>
  <si>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</si>
  <si>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</si>
  <si>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</si>
  <si>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</si>
  <si>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</si>
  <si>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</si>
  <si>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</si>
  <si>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</si>
  <si>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</si>
  <si>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</si>
  <si>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</si>
  <si>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</si>
  <si>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</si>
  <si>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</si>
  <si>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</si>
  <si>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</si>
  <si>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</si>
  <si>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</si>
  <si>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</si>
  <si>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</si>
  <si>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</si>
  <si>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</si>
  <si>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</si>
  <si>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</si>
  <si>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</si>
  <si>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</si>
  <si>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</si>
  <si>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</si>
  <si>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</si>
  <si>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</si>
  <si>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</si>
  <si>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</si>
  <si>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</si>
  <si>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</si>
  <si>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</si>
  <si>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</si>
  <si>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</si>
  <si>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</si>
  <si>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</si>
  <si>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</si>
  <si>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</si>
  <si>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</si>
  <si>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</si>
  <si>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</si>
  <si>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</si>
  <si>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</si>
  <si>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</si>
  <si>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</si>
  <si>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</si>
  <si>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</si>
  <si>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</si>
  <si>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</si>
  <si>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</si>
  <si>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</si>
  <si>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</si>
  <si>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</si>
  <si>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</si>
  <si>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</si>
  <si>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</si>
  <si>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</si>
  <si>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</si>
  <si>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</si>
  <si>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</si>
  <si>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</si>
  <si>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</si>
  <si>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</si>
  <si>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</si>
  <si>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</si>
  <si>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</si>
  <si>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</si>
  <si>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</si>
  <si>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</si>
  <si>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</si>
  <si>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</si>
  <si>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</si>
  <si>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</si>
  <si>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</si>
  <si>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</si>
  <si>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</si>
  <si>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</si>
  <si>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</si>
  <si>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</si>
  <si>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</si>
  <si>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</si>
  <si>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</si>
  <si>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</si>
  <si>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</si>
  <si>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</si>
  <si>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</si>
  <si>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</si>
  <si>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</si>
  <si>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</si>
  <si>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</si>
  <si>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</si>
  <si>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</si>
  <si>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</si>
  <si>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</si>
  <si>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</si>
  <si>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</si>
  <si>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</si>
  <si>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</si>
  <si>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</si>
  <si>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</si>
  <si>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</si>
  <si>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</si>
  <si>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</si>
  <si>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</si>
  <si>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</si>
  <si>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</si>
  <si>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</si>
  <si>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</si>
  <si>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</si>
  <si>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</si>
  <si>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</si>
  <si>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</si>
  <si>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</si>
  <si>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</si>
  <si>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</si>
  <si>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</si>
  <si>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</si>
  <si>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</si>
  <si>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</si>
  <si>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</si>
  <si>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</si>
  <si>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</si>
  <si>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</si>
  <si>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</si>
  <si>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</si>
  <si>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</si>
  <si>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</si>
  <si>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</si>
  <si>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</si>
  <si>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</si>
  <si>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</si>
  <si>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</si>
  <si>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</si>
  <si>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</si>
  <si>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</si>
  <si>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</si>
  <si>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</si>
  <si>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</si>
  <si>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</si>
  <si>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</si>
  <si>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</si>
  <si>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</si>
  <si>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</si>
  <si>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</si>
  <si>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</si>
  <si>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</si>
  <si>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</si>
  <si>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</si>
  <si>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</si>
  <si>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</si>
  <si>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</si>
  <si>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</si>
  <si>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</si>
  <si>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</si>
  <si>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</si>
  <si>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</si>
  <si>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</si>
  <si>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</si>
  <si>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</si>
  <si>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</si>
  <si>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</si>
  <si>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</si>
  <si>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</si>
  <si>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</si>
  <si>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</si>
  <si>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</si>
  <si>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</si>
  <si>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</si>
  <si>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</si>
  <si>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</si>
  <si>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</si>
  <si>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</si>
  <si>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</si>
  <si>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</si>
  <si>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</si>
  <si>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</si>
  <si>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</si>
  <si>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</si>
  <si>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</si>
  <si>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</si>
  <si>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</si>
  <si>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</si>
  <si>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</si>
  <si>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</si>
  <si>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</si>
  <si>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</si>
  <si>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</si>
  <si>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</si>
  <si>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</si>
  <si>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</si>
  <si>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</si>
  <si>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</si>
  <si>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</si>
  <si>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</si>
  <si>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</si>
  <si>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</si>
  <si>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</si>
  <si>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</si>
  <si>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</si>
  <si>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</si>
  <si>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</si>
  <si>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</si>
  <si>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</si>
  <si>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</si>
  <si>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</si>
  <si>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</si>
  <si>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</si>
  <si>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</si>
  <si>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</si>
  <si>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</si>
  <si>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</si>
  <si>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</si>
  <si>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</si>
  <si>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</si>
  <si>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</si>
  <si>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</si>
  <si>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</si>
  <si>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</si>
  <si>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</si>
  <si>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</si>
  <si>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</si>
  <si>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</si>
  <si>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</si>
  <si>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</si>
  <si>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</si>
  <si>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</si>
  <si>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</si>
  <si>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</si>
  <si>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</si>
  <si>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</si>
  <si>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</si>
  <si>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</si>
  <si>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</si>
  <si>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</si>
  <si>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</si>
  <si>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</si>
  <si>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</si>
  <si>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</si>
  <si>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</si>
  <si>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</si>
  <si>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</si>
  <si>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</si>
  <si>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</si>
  <si>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</si>
  <si>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</si>
  <si>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</si>
  <si>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</si>
  <si>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</si>
  <si>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</si>
  <si>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</si>
  <si>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</si>
  <si>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</si>
  <si>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</si>
  <si>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</si>
  <si>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</si>
  <si>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</si>
  <si>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</si>
  <si>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</si>
  <si>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</si>
  <si>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</si>
  <si>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</si>
  <si>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</si>
  <si>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</si>
  <si>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</si>
  <si>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</si>
  <si>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</si>
  <si>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</si>
  <si>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</si>
  <si>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</si>
  <si>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</si>
  <si>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</si>
  <si>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</si>
  <si>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</si>
  <si>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</si>
  <si>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</si>
  <si>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</si>
  <si>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</si>
  <si>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</si>
  <si>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</si>
  <si>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</si>
  <si>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</si>
  <si>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</si>
  <si>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</si>
  <si>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</si>
  <si>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</si>
  <si>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</si>
  <si>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</si>
  <si>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</si>
  <si>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</si>
  <si>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</si>
  <si>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</si>
  <si>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</si>
  <si>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</si>
  <si>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</si>
  <si>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</si>
  <si>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</si>
  <si>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</si>
  <si>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</si>
  <si>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</si>
  <si>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</si>
  <si>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</si>
  <si>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</si>
  <si>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</si>
  <si>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</si>
  <si>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</si>
  <si>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</si>
  <si>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</si>
  <si>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</si>
  <si>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</si>
  <si>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</si>
  <si>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</si>
  <si>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</si>
  <si>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</si>
  <si>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</si>
  <si>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</si>
  <si>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</si>
  <si>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</si>
  <si>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</si>
  <si>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</si>
  <si>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</si>
  <si>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</si>
  <si>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</si>
  <si>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</si>
  <si>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</si>
  <si>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</si>
  <si>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</si>
  <si>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</si>
  <si>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</si>
  <si>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</si>
  <si>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</si>
  <si>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</si>
  <si>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</si>
  <si>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</si>
  <si>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</si>
  <si>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</si>
  <si>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</si>
  <si>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</si>
  <si>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</si>
  <si>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</si>
  <si>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</si>
  <si>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</si>
  <si>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</si>
  <si>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</si>
  <si>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</si>
  <si>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</si>
  <si>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</si>
  <si>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</si>
  <si>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</si>
  <si>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</si>
  <si>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</si>
  <si>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</si>
  <si>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</si>
  <si>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</si>
  <si>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</si>
  <si>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</si>
  <si>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</si>
  <si>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</si>
  <si>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</si>
  <si>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</si>
  <si>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</si>
  <si>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</si>
  <si>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</si>
  <si>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</si>
  <si>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</si>
  <si>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</si>
  <si>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</si>
  <si>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</si>
  <si>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</si>
  <si>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</si>
  <si>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</si>
  <si>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</si>
  <si>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</si>
  <si>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</si>
  <si>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</si>
  <si>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</si>
  <si>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</si>
  <si>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</si>
  <si>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</si>
  <si>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</si>
  <si>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</si>
  <si>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</si>
  <si>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</si>
  <si>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</si>
  <si>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</si>
  <si>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</si>
  <si>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</si>
  <si>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</si>
  <si>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</si>
  <si>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</si>
  <si>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</si>
  <si>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</si>
  <si>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</si>
  <si>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</si>
  <si>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</si>
  <si>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</si>
  <si>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</si>
  <si>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</si>
  <si>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</si>
  <si>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</si>
  <si>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</si>
  <si>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</si>
  <si>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</si>
  <si>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</si>
  <si>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</si>
  <si>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</si>
  <si>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</si>
  <si>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</si>
  <si>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</si>
  <si>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</si>
  <si>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</si>
  <si>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</si>
  <si>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</si>
  <si>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</si>
  <si>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</si>
  <si>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</si>
  <si>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</si>
  <si>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</si>
  <si>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</si>
  <si>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</si>
  <si>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</si>
  <si>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</si>
  <si>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</si>
  <si>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</si>
  <si>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</si>
  <si>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</si>
  <si>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</si>
  <si>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</si>
  <si>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</si>
  <si>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</si>
  <si>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</si>
  <si>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</si>
  <si>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</si>
  <si>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</si>
  <si>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</si>
  <si>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</si>
  <si>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</si>
  <si>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</si>
  <si>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</si>
  <si>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</si>
  <si>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</si>
  <si>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</si>
  <si>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</si>
  <si>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</si>
  <si>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</si>
  <si>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</si>
  <si>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</si>
  <si>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</si>
  <si>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</si>
  <si>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</si>
  <si>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</si>
  <si>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</si>
  <si>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</si>
  <si>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</si>
  <si>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</si>
  <si>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</si>
  <si>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</si>
  <si>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</si>
  <si>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</si>
  <si>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</si>
  <si>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</si>
  <si>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</si>
  <si>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</si>
  <si>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</si>
  <si>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</si>
  <si>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</si>
  <si>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</si>
  <si>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</si>
  <si>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</si>
  <si>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</si>
  <si>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</si>
  <si>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</si>
  <si>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</si>
  <si>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</si>
  <si>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</si>
  <si>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</si>
  <si>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</si>
  <si>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</si>
  <si>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</si>
  <si>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</si>
  <si>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</si>
  <si>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</si>
  <si>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</si>
  <si>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</si>
  <si>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</si>
  <si>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</si>
  <si>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</si>
  <si>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</si>
  <si>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</si>
  <si>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</si>
  <si>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</si>
  <si>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</si>
  <si>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</si>
  <si>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</si>
  <si>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</si>
  <si>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</si>
  <si>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</si>
  <si>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</si>
  <si>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</si>
  <si>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</si>
  <si>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</si>
  <si>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</si>
  <si>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</si>
  <si>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</si>
  <si>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</si>
  <si>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</si>
  <si>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</si>
  <si>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</si>
  <si>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</si>
  <si>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</si>
  <si>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</si>
  <si>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</si>
  <si>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</si>
  <si>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</si>
  <si>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</si>
  <si>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</si>
  <si>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</si>
  <si>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</si>
  <si>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</si>
  <si>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</si>
  <si>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</si>
  <si>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</si>
  <si>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</si>
  <si>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</si>
  <si>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</si>
  <si>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</si>
  <si>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</si>
  <si>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</si>
  <si>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</si>
  <si>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</si>
  <si>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</si>
  <si>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</si>
  <si>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</si>
  <si>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</si>
  <si>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</si>
  <si>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</si>
  <si>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</si>
  <si>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</si>
  <si>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</si>
  <si>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</si>
  <si>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</si>
  <si>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</si>
  <si>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</si>
  <si>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</si>
  <si>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</si>
  <si>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</si>
  <si>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</si>
  <si>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</si>
  <si>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</si>
  <si>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</si>
  <si>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</si>
  <si>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</si>
  <si>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</si>
  <si>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</si>
  <si>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</si>
  <si>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</si>
  <si>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</si>
  <si>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</si>
  <si>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</si>
  <si>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</si>
  <si>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</si>
  <si>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</si>
  <si>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</si>
  <si>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</si>
  <si>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</si>
  <si>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</si>
  <si>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</si>
  <si>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</si>
  <si>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</si>
  <si>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</si>
  <si>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</si>
  <si>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</si>
  <si>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</si>
  <si>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</si>
  <si>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</si>
  <si>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</si>
  <si>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</si>
  <si>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</si>
  <si>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</si>
  <si>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</si>
  <si>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</si>
  <si>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</si>
  <si>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</si>
  <si>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</si>
  <si>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</si>
  <si>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</si>
  <si>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</si>
  <si>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</si>
  <si>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</si>
  <si>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</si>
  <si>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</si>
  <si>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</si>
  <si>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</si>
  <si>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</si>
  <si>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</si>
  <si>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</si>
  <si>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</si>
  <si>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</si>
  <si>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</si>
  <si>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</si>
  <si>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</si>
  <si>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</si>
  <si>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</si>
  <si>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</si>
  <si>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</si>
  <si>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</si>
  <si>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</si>
  <si>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</si>
  <si>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</si>
  <si>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</si>
  <si>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</si>
  <si>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</si>
  <si>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</si>
  <si>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</si>
  <si>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</si>
  <si>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</si>
  <si>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</si>
  <si>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</si>
  <si>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</si>
  <si>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</si>
  <si>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</si>
  <si>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</si>
  <si>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</si>
  <si>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</si>
  <si>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</si>
  <si>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</si>
  <si>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</si>
  <si>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</si>
  <si>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</si>
  <si>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</si>
  <si>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</si>
  <si>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</si>
  <si>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</si>
  <si>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</si>
  <si>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</si>
  <si>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</si>
  <si>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</si>
  <si>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</si>
  <si>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</si>
  <si>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</si>
  <si>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</si>
  <si>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</si>
  <si>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</si>
  <si>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</si>
  <si>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</si>
  <si>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</si>
  <si>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</si>
  <si>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</si>
  <si>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</si>
  <si>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</si>
  <si>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</si>
  <si>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</si>
  <si>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</si>
  <si>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</si>
  <si>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</si>
  <si>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</si>
  <si>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</si>
  <si>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</si>
  <si>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</si>
  <si>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</si>
  <si>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</si>
  <si>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</si>
  <si>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</si>
  <si>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</si>
  <si>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</si>
  <si>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</si>
  <si>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</si>
  <si>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</si>
  <si>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</si>
  <si>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</si>
  <si>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</si>
  <si>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</si>
  <si>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</si>
  <si>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</si>
  <si>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</si>
  <si>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</si>
  <si>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</si>
  <si>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</si>
  <si>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</si>
  <si>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</si>
  <si>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</si>
  <si>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</si>
  <si>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</si>
  <si>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</si>
  <si>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</si>
  <si>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</si>
  <si>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</si>
  <si>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</si>
  <si>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</si>
  <si>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</si>
  <si>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</si>
  <si>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</si>
  <si>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</si>
  <si>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</si>
  <si>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</si>
  <si>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</si>
  <si>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</si>
  <si>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</si>
  <si>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</si>
  <si>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</si>
  <si>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</si>
  <si>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</si>
  <si>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</si>
  <si>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</si>
  <si>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</si>
  <si>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</si>
  <si>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</si>
  <si>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</si>
  <si>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</si>
  <si>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</si>
  <si>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</si>
  <si>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</si>
  <si>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</si>
  <si>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</si>
  <si>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</si>
  <si>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</si>
  <si>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</si>
  <si>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</si>
  <si>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</si>
  <si>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</si>
  <si>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</si>
  <si>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</si>
  <si>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</si>
  <si>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</si>
  <si>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</si>
  <si>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</si>
  <si>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</si>
  <si>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</si>
  <si>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</si>
  <si>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</si>
  <si>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</si>
  <si>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</si>
  <si>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</si>
  <si>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</si>
  <si>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</si>
  <si>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</si>
  <si>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</si>
  <si>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</si>
  <si>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</si>
  <si>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</si>
  <si>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</si>
  <si>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</si>
  <si>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</si>
  <si>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</si>
  <si>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</si>
  <si>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</si>
  <si>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</si>
  <si>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</si>
  <si>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</si>
  <si>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</si>
  <si>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</si>
  <si>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</si>
  <si>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</si>
  <si>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</si>
  <si>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</si>
  <si>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</si>
  <si>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</si>
  <si>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</si>
  <si>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</si>
  <si>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</si>
  <si>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</si>
  <si>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</si>
  <si>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</si>
  <si>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</si>
  <si>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</si>
  <si>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</si>
  <si>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</si>
  <si>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</si>
  <si>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</si>
  <si>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</si>
  <si>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</si>
  <si>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</si>
  <si>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</si>
  <si>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</si>
  <si>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</si>
  <si>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</si>
  <si>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</si>
  <si>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</si>
  <si>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</si>
  <si>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</si>
  <si>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</si>
  <si>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</si>
  <si>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</si>
  <si>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</si>
  <si>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</si>
  <si>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</si>
  <si>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</si>
  <si>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</si>
  <si>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</si>
  <si>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</si>
  <si>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</si>
  <si>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</si>
  <si>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</si>
  <si>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</si>
  <si>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</si>
  <si>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</si>
  <si>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</si>
  <si>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</si>
  <si>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</si>
  <si>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</si>
  <si>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</si>
  <si>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</si>
  <si>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</si>
  <si>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</si>
  <si>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</si>
  <si>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</si>
  <si>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</si>
  <si>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</si>
  <si>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</si>
  <si>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</si>
  <si>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</si>
  <si>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</si>
  <si>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</si>
  <si>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</si>
  <si>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</si>
  <si>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</si>
  <si>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</si>
  <si>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</si>
  <si>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</si>
  <si>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</si>
  <si>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</si>
  <si>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</si>
  <si>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</si>
  <si>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</si>
  <si>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</si>
  <si>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</si>
  <si>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</si>
  <si>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</si>
  <si>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</si>
  <si>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</si>
  <si>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</si>
  <si>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</si>
  <si>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</si>
  <si>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</si>
  <si>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</si>
  <si>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</si>
  <si>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</si>
  <si>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</si>
  <si>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</si>
  <si>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</si>
  <si>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</si>
  <si>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</si>
  <si>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</si>
  <si>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</si>
  <si>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</si>
  <si>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</si>
  <si>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</si>
  <si>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</si>
  <si>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</si>
  <si>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</si>
  <si>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</si>
  <si>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</si>
  <si>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</si>
  <si>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</si>
  <si>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</si>
  <si>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</si>
  <si>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</si>
  <si>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</si>
  <si>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</si>
  <si>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</si>
  <si>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</si>
  <si>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</si>
  <si>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</si>
  <si>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</si>
  <si>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</si>
  <si>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</si>
  <si>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</si>
  <si>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</si>
  <si>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</si>
  <si>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</si>
  <si>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</si>
  <si>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</si>
  <si>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</si>
  <si>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</si>
  <si>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</si>
  <si>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</si>
  <si>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</si>
  <si>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</si>
  <si>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</si>
  <si>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</si>
  <si>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</si>
  <si>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</si>
  <si>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</si>
  <si>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</si>
  <si>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</si>
  <si>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</si>
  <si>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</si>
  <si>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</si>
  <si>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</si>
  <si>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</si>
  <si>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</si>
  <si>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</si>
  <si>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</si>
  <si>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</si>
  <si>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</si>
  <si>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</si>
  <si>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</si>
  <si>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</si>
  <si>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</si>
  <si>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</si>
  <si>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</si>
  <si>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</si>
  <si>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</si>
  <si>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</si>
  <si>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</si>
  <si>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</si>
  <si>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</si>
  <si>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</si>
  <si>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</si>
  <si>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</si>
  <si>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</si>
  <si>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</si>
  <si>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</si>
  <si>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</si>
  <si>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</si>
  <si>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</si>
  <si>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</si>
  <si>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</si>
  <si>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</si>
  <si>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</si>
  <si>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</si>
  <si>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</si>
  <si>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</si>
  <si>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</si>
  <si>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</si>
  <si>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</si>
  <si>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</si>
  <si>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</si>
  <si>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</si>
  <si>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</si>
  <si>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</si>
  <si>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</si>
  <si>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</si>
  <si>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</si>
  <si>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</si>
  <si>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</si>
  <si>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</si>
  <si>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</si>
  <si>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</si>
  <si>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</si>
  <si>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</si>
  <si>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</si>
  <si>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</si>
  <si>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</si>
  <si>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</si>
  <si>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</si>
  <si>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</si>
  <si>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</si>
  <si>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</si>
  <si>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</si>
  <si>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</si>
  <si>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</si>
  <si>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</si>
  <si>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</si>
  <si>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</si>
  <si>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</si>
  <si>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</si>
  <si>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</si>
  <si>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</si>
  <si>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</si>
  <si>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</si>
  <si>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</si>
  <si>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</si>
  <si>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</si>
  <si>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</si>
  <si>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</si>
  <si>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</si>
  <si>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</si>
  <si>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</si>
  <si>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</si>
  <si>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</si>
  <si>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</si>
  <si>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</si>
  <si>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</si>
  <si>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</si>
  <si>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</si>
  <si>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</si>
  <si>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</si>
  <si>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</si>
  <si>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</si>
  <si>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</si>
  <si>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</si>
  <si>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</si>
  <si>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</si>
  <si>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</si>
  <si>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</si>
  <si>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</si>
  <si>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</si>
  <si>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</si>
  <si>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</si>
  <si>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</si>
  <si>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</si>
  <si>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</si>
  <si>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</si>
  <si>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</si>
  <si>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</si>
  <si>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</si>
  <si>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</si>
  <si>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</si>
  <si>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</si>
  <si>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</si>
  <si>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</si>
  <si>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</si>
  <si>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</si>
  <si>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</si>
  <si>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</si>
  <si>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</si>
  <si>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</si>
  <si>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</si>
  <si>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</si>
  <si>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</si>
  <si>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</si>
  <si>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</si>
  <si>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</si>
  <si>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</si>
  <si>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</si>
  <si>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</si>
  <si>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</si>
  <si>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</si>
  <si>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</si>
  <si>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</si>
  <si>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</si>
  <si>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</si>
  <si>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</si>
  <si>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</si>
  <si>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</si>
  <si>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</si>
  <si>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</si>
  <si>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</si>
  <si>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</si>
  <si>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</si>
  <si>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</si>
  <si>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</si>
  <si>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</si>
  <si>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</si>
  <si>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</si>
  <si>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</si>
  <si>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</si>
  <si>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</si>
  <si>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</si>
  <si>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</si>
  <si>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</si>
  <si>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</si>
  <si>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</si>
  <si>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</si>
  <si>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</si>
  <si>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</si>
  <si>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</si>
  <si>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</si>
  <si>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</si>
  <si>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</si>
  <si>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</si>
  <si>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</si>
  <si>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</si>
  <si>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</si>
  <si>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</si>
  <si>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</si>
  <si>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</si>
  <si>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</si>
  <si>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</si>
  <si>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</si>
  <si>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</si>
  <si>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</si>
  <si>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</si>
  <si>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</si>
  <si>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</si>
  <si>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</si>
  <si>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</si>
  <si>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</si>
  <si>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</si>
  <si>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</si>
  <si>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</si>
  <si>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</si>
  <si>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</si>
  <si>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</si>
  <si>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</si>
  <si>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</si>
  <si>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</si>
  <si>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</si>
  <si>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</si>
  <si>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</si>
  <si>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</si>
  <si>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</si>
  <si>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</si>
  <si>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</si>
  <si>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</si>
  <si>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</si>
  <si>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</si>
  <si>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</si>
  <si>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</si>
  <si>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</si>
  <si>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</si>
  <si>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</si>
  <si>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</si>
  <si>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</si>
  <si>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</si>
  <si>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</si>
  <si>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</si>
  <si>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</si>
  <si>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</si>
  <si>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</si>
  <si>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</si>
  <si>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</si>
  <si>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</si>
  <si>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</si>
  <si>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</si>
  <si>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</si>
  <si>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</si>
  <si>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</si>
  <si>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</si>
  <si>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</si>
  <si>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</si>
  <si>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</si>
  <si>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</si>
  <si>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</si>
  <si>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</si>
  <si>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</si>
  <si>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</si>
  <si>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</si>
  <si>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</si>
  <si>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</si>
  <si>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</si>
  <si>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</si>
  <si>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</si>
  <si>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</si>
  <si>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</si>
  <si>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</si>
  <si>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</si>
  <si>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</si>
  <si>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</si>
  <si>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</si>
  <si>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</si>
  <si>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</si>
  <si>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</si>
  <si>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</si>
  <si>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</si>
  <si>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</si>
  <si>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</si>
  <si>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</si>
  <si>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</si>
  <si>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</si>
  <si>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</si>
  <si>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</si>
  <si>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</si>
  <si>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</si>
  <si>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</si>
  <si>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</si>
  <si>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</si>
  <si>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</si>
  <si>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</si>
  <si>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</si>
  <si>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</si>
  <si>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</si>
  <si>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</si>
  <si>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</si>
  <si>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</si>
  <si>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</si>
  <si>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</si>
  <si>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</si>
  <si>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</si>
  <si>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</si>
  <si>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</si>
  <si>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</si>
  <si>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</si>
  <si>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</si>
  <si>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</si>
  <si>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</si>
  <si>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</si>
  <si>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</si>
  <si>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</si>
  <si>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</si>
  <si>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</si>
  <si>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</si>
  <si>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</si>
  <si>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</si>
  <si>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</si>
  <si>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</si>
  <si>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</si>
  <si>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</si>
  <si>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</si>
  <si>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</si>
  <si>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</si>
  <si>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</si>
  <si>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</si>
  <si>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</si>
  <si>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</si>
  <si>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</si>
  <si>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</si>
  <si>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</si>
  <si>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</si>
  <si>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</si>
  <si>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</si>
  <si>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</si>
  <si>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</si>
  <si>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</si>
  <si>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</si>
  <si>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</si>
  <si>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</si>
  <si>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</si>
  <si>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</si>
  <si>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</si>
  <si>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</si>
  <si>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</si>
  <si>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</si>
  <si>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</si>
  <si>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</si>
  <si>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</si>
  <si>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</si>
  <si>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</si>
  <si>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</si>
  <si>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</si>
  <si>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</si>
  <si>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</si>
  <si>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</si>
  <si>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</si>
  <si>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</si>
  <si>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</si>
  <si>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</si>
  <si>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</si>
  <si>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</si>
  <si>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</si>
  <si>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</si>
  <si>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</si>
  <si>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</si>
  <si>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</si>
  <si>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</si>
  <si>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</si>
  <si>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</si>
  <si>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</si>
  <si>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</si>
  <si>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</si>
  <si>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</si>
  <si>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</si>
  <si>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</si>
  <si>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</si>
  <si>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</si>
  <si>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</si>
  <si>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</si>
  <si>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</si>
  <si>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</si>
  <si>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</si>
  <si>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</si>
  <si>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</si>
  <si>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</si>
  <si>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</si>
  <si>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</si>
  <si>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</si>
  <si>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</si>
  <si>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</si>
  <si>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</si>
  <si>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</si>
  <si>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</si>
  <si>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</si>
  <si>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</si>
  <si>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</si>
  <si>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</si>
  <si>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</si>
  <si>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</si>
  <si>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</si>
  <si>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</si>
  <si>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</si>
  <si>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</si>
  <si>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</si>
  <si>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</si>
  <si>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</si>
  <si>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</si>
  <si>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</si>
  <si>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</si>
  <si>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</si>
  <si>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</si>
  <si>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</si>
  <si>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</si>
  <si>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</si>
  <si>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</si>
  <si>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</si>
  <si>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</si>
  <si>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</si>
  <si>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</si>
  <si>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</si>
  <si>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</si>
  <si>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</si>
  <si>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</si>
  <si>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</si>
  <si>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</si>
  <si>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</si>
  <si>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</si>
  <si>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</si>
  <si>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</si>
  <si>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</si>
  <si>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</si>
  <si>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</si>
  <si>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</si>
  <si>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</si>
  <si>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</si>
  <si>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</si>
  <si>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</si>
  <si>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</si>
  <si>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</si>
  <si>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</si>
  <si>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</si>
  <si>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</si>
  <si>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</si>
  <si>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</si>
  <si>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</si>
  <si>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</si>
  <si>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</si>
  <si>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</si>
  <si>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</si>
  <si>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</si>
  <si>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</si>
  <si>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</si>
  <si>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</si>
  <si>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</si>
  <si>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</si>
  <si>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</si>
  <si>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</si>
  <si>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</si>
  <si>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</si>
  <si>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</si>
  <si>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</si>
  <si>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</si>
  <si>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</si>
  <si>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</si>
  <si>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</si>
  <si>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</si>
  <si>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</si>
  <si>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</si>
  <si>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</si>
  <si>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</si>
  <si>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</si>
  <si>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</si>
  <si>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</si>
  <si>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</si>
  <si>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</si>
  <si>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</si>
  <si>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</si>
  <si>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</si>
  <si>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</si>
  <si>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</si>
  <si>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</si>
  <si>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</si>
  <si>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</si>
  <si>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</si>
  <si>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</si>
  <si>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</si>
  <si>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</si>
  <si>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</si>
  <si>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</si>
  <si>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</si>
  <si>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</si>
  <si>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</si>
  <si>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</si>
  <si>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</si>
  <si>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</si>
  <si>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</si>
  <si>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</si>
  <si>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</si>
  <si>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</si>
  <si>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</si>
  <si>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</si>
  <si>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</si>
  <si>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</si>
  <si>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</si>
  <si>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</si>
  <si>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</si>
  <si>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</si>
  <si>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</si>
  <si>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</si>
  <si>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</si>
  <si>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</si>
  <si>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</si>
  <si>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</si>
  <si>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</si>
  <si>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</si>
  <si>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</si>
  <si>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</si>
  <si>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</si>
  <si>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</si>
  <si>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</si>
  <si>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</si>
  <si>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</si>
  <si>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</si>
  <si>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</si>
  <si>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</si>
  <si>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</si>
  <si>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</si>
  <si>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</si>
  <si>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</si>
  <si>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</si>
  <si>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</si>
  <si>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</si>
  <si>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</si>
  <si>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</si>
  <si>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</si>
  <si>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</si>
  <si>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</si>
  <si>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</si>
  <si>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</si>
  <si>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</si>
  <si>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</si>
  <si>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</si>
  <si>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</si>
  <si>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</si>
  <si>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</si>
  <si>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</si>
  <si>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</si>
  <si>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</si>
  <si>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</si>
  <si>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</si>
  <si>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</si>
  <si>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</si>
  <si>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</si>
  <si>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</si>
  <si>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</si>
  <si>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</si>
  <si>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</si>
  <si>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</si>
  <si>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</si>
  <si>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</si>
  <si>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</si>
  <si>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</si>
  <si>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</si>
  <si>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</si>
  <si>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</si>
  <si>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</si>
  <si>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</si>
  <si>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</si>
  <si>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</si>
  <si>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</si>
  <si>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</si>
  <si>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</si>
  <si>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</si>
  <si>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</si>
  <si>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</si>
  <si>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</si>
  <si>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</si>
  <si>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</si>
  <si>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</si>
  <si>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</si>
  <si>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</si>
  <si>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</si>
  <si>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</si>
  <si>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</si>
  <si>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</si>
  <si>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</si>
  <si>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</si>
  <si>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</si>
  <si>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</si>
  <si>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</si>
  <si>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</si>
  <si>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</si>
  <si>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</si>
  <si>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</si>
  <si>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</si>
  <si>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</si>
  <si>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</si>
  <si>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</si>
  <si>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</si>
  <si>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</si>
  <si>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</si>
  <si>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</si>
  <si>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</si>
  <si>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</si>
  <si>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</si>
  <si>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</si>
  <si>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</si>
  <si>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</si>
  <si>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</si>
  <si>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</si>
  <si>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</si>
  <si>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</si>
  <si>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</si>
  <si>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</si>
  <si>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</si>
  <si>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</si>
  <si>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</si>
  <si>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</si>
  <si>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</si>
  <si>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</si>
  <si>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</si>
  <si>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</si>
  <si>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</si>
  <si>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</si>
  <si>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</si>
  <si>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</si>
  <si>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</si>
  <si>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</si>
  <si>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</si>
  <si>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</si>
  <si>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</si>
  <si>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</si>
  <si>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</si>
  <si>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</si>
  <si>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</si>
  <si>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</si>
  <si>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</si>
  <si>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</si>
  <si>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</si>
  <si>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</si>
  <si>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</si>
  <si>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</si>
  <si>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</si>
  <si>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</si>
  <si>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</si>
  <si>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</si>
  <si>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</si>
  <si>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</si>
  <si>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</si>
  <si>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</si>
  <si>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</si>
  <si>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</si>
  <si>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</si>
  <si>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</si>
  <si>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</si>
  <si>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</si>
  <si>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</si>
  <si>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</si>
  <si>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</si>
  <si>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</si>
  <si>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</si>
  <si>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</si>
  <si>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</si>
  <si>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</si>
  <si>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</si>
  <si>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</si>
  <si>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</si>
  <si>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</si>
  <si>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</si>
  <si>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</si>
  <si>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</si>
  <si>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</si>
  <si>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</si>
  <si>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</si>
  <si>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</si>
  <si>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</si>
  <si>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</si>
  <si>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</si>
  <si>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</si>
  <si>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</si>
  <si>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</si>
  <si>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</si>
  <si>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</si>
  <si>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</si>
  <si>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</si>
  <si>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</si>
  <si>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</si>
  <si>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</si>
  <si>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</si>
  <si>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</si>
  <si>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</si>
  <si>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</si>
  <si>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</si>
  <si>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</si>
  <si>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</si>
  <si>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</si>
  <si>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</si>
  <si>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</si>
  <si>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</si>
  <si>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</si>
  <si>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</si>
  <si>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</si>
  <si>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</si>
  <si>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</si>
  <si>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</si>
  <si>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</si>
  <si>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</si>
  <si>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</si>
  <si>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</si>
  <si>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</si>
  <si>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</si>
  <si>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</si>
  <si>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</si>
  <si>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</si>
  <si>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</si>
  <si>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</si>
  <si>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</si>
  <si>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</si>
  <si>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</si>
  <si>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</si>
  <si>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</si>
  <si>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</si>
  <si>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</si>
  <si>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</si>
  <si>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</si>
  <si>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</si>
  <si>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</si>
  <si>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</si>
  <si>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</si>
  <si>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</si>
  <si>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</si>
  <si>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</si>
  <si>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</si>
  <si>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</si>
  <si>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</si>
  <si>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</si>
  <si>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</si>
  <si>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</si>
  <si>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</si>
  <si>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</si>
  <si>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</si>
  <si>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</si>
  <si>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</si>
  <si>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</si>
  <si>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</si>
  <si>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</si>
  <si>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</si>
  <si>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</si>
  <si>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</si>
  <si>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</si>
  <si>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</si>
  <si>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</si>
  <si>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</si>
  <si>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</si>
  <si>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</si>
  <si>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</si>
  <si>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</si>
  <si>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</si>
  <si>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</si>
  <si>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</si>
  <si>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</si>
  <si>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</si>
  <si>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</si>
  <si>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</si>
  <si>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</si>
  <si>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</si>
  <si>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</si>
  <si>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</si>
  <si>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</si>
  <si>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</si>
  <si>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</si>
  <si>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</si>
  <si>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</si>
  <si>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</si>
  <si>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</si>
  <si>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</si>
  <si>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</si>
  <si>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</si>
  <si>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</si>
  <si>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</si>
  <si>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</si>
  <si>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</si>
  <si>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</si>
  <si>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</si>
  <si>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</si>
  <si>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</si>
  <si>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</si>
  <si>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</si>
  <si>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</si>
  <si>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</si>
  <si>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</si>
  <si>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</si>
  <si>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</si>
  <si>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</si>
  <si>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</si>
  <si>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</si>
  <si>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</si>
  <si>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</si>
  <si>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</si>
  <si>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</si>
  <si>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</si>
  <si>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</si>
  <si>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</si>
  <si>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</si>
  <si>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</si>
  <si>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</si>
  <si>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</si>
  <si>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</si>
  <si>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</si>
  <si>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</si>
  <si>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</si>
  <si>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</si>
  <si>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</si>
  <si>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</si>
  <si>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</si>
  <si>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</si>
  <si>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</si>
  <si>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</si>
  <si>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</si>
  <si>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</si>
  <si>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</si>
  <si>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</si>
  <si>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</si>
  <si>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</si>
  <si>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</si>
  <si>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</si>
  <si>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</si>
  <si>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</si>
  <si>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</si>
  <si>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</si>
  <si>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</si>
  <si>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</si>
  <si>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</si>
  <si>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</si>
  <si>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</si>
  <si>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</si>
  <si>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</si>
  <si>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</si>
  <si>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</si>
  <si>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</si>
  <si>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</si>
  <si>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</si>
  <si>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</si>
  <si>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</si>
  <si>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</si>
  <si>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</si>
  <si>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</si>
  <si>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</si>
  <si>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</si>
  <si>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</si>
  <si>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</si>
  <si>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</si>
  <si>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</si>
  <si>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</si>
  <si>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</si>
  <si>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</si>
  <si>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</si>
  <si>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</si>
  <si>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</si>
  <si>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</si>
  <si>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</si>
  <si>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</si>
  <si>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</si>
  <si>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</si>
  <si>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</si>
  <si>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</si>
  <si>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</si>
  <si>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</si>
  <si>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</si>
  <si>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</si>
  <si>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</si>
  <si>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</si>
  <si>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</si>
  <si>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</si>
  <si>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</si>
  <si>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</si>
  <si>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</si>
  <si>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</si>
  <si>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</si>
  <si>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</si>
  <si>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</si>
  <si>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</si>
  <si>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</si>
  <si>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</si>
  <si>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</si>
  <si>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</si>
  <si>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</si>
  <si>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</si>
  <si>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</si>
  <si>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</si>
  <si>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</si>
  <si>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</si>
  <si>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</si>
  <si>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</si>
  <si>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</si>
  <si>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</si>
  <si>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</si>
  <si>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</si>
  <si>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</si>
  <si>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</si>
  <si>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</si>
  <si>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</si>
  <si>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</si>
  <si>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</si>
  <si>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</si>
  <si>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</si>
  <si>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</si>
  <si>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</si>
  <si>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</si>
  <si>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</si>
  <si>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</si>
  <si>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</si>
  <si>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</si>
  <si>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</si>
  <si>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</si>
  <si>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</si>
  <si>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</si>
  <si>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</si>
  <si>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</si>
  <si>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</si>
  <si>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</si>
  <si>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</si>
  <si>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</si>
  <si>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</si>
  <si>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</si>
  <si>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</si>
  <si>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</si>
  <si>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</si>
  <si>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</si>
  <si>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</si>
  <si>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</si>
  <si>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</si>
  <si>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</si>
  <si>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</si>
  <si>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</si>
  <si>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</si>
  <si>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</si>
  <si>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</si>
  <si>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</si>
  <si>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</si>
  <si>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</si>
  <si>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</si>
  <si>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</si>
  <si>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</si>
  <si>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</si>
  <si>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</si>
  <si>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</si>
  <si>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</si>
  <si>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</si>
  <si>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</si>
  <si>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</si>
  <si>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</si>
  <si>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</si>
  <si>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</si>
  <si>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</si>
  <si>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</si>
  <si>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</si>
  <si>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</si>
  <si>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</si>
  <si>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</si>
  <si>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</si>
  <si>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</si>
  <si>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</si>
  <si>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</si>
  <si>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</si>
  <si>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</si>
  <si>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</si>
  <si>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</si>
  <si>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</si>
  <si>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</si>
  <si>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</si>
  <si>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</si>
  <si>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</si>
  <si>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</si>
  <si>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</si>
  <si>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</si>
  <si>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</si>
  <si>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</si>
  <si>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</si>
  <si>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</si>
  <si>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</si>
  <si>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</si>
  <si>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</si>
  <si>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</si>
  <si>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</si>
  <si>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</si>
  <si>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</si>
  <si>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</si>
  <si>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</si>
  <si>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</si>
  <si>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</si>
  <si>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</si>
  <si>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</si>
  <si>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</si>
  <si>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</si>
  <si>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</si>
  <si>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</si>
  <si>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</si>
  <si>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</si>
  <si>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</si>
  <si>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</si>
  <si>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</si>
  <si>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</si>
  <si>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</si>
  <si>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</si>
  <si>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</si>
  <si>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</si>
  <si>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</si>
  <si>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</si>
  <si>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</si>
  <si>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</si>
  <si>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</si>
  <si>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</si>
  <si>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</si>
  <si>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</si>
  <si>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</si>
  <si>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</si>
  <si>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</si>
  <si>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</si>
  <si>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</si>
  <si>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</si>
  <si>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</si>
  <si>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</si>
  <si>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</si>
  <si>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</si>
  <si>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</si>
  <si>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</si>
  <si>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</si>
  <si>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</si>
  <si>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</si>
  <si>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</si>
  <si>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</si>
  <si>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</si>
  <si>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</si>
  <si>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</si>
  <si>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</si>
  <si>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</si>
  <si>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</si>
  <si>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</si>
  <si>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</si>
  <si>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</si>
  <si>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</si>
  <si>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</si>
  <si>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</si>
  <si>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</si>
  <si>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</si>
  <si>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</si>
  <si>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</si>
  <si>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</si>
  <si>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</si>
  <si>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</si>
  <si>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</si>
  <si>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</si>
  <si>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</si>
  <si>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</si>
  <si>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</si>
  <si>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</si>
  <si>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</si>
  <si>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</si>
  <si>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</si>
  <si>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</si>
  <si>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</si>
  <si>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</si>
  <si>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</si>
  <si>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</si>
  <si>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</si>
  <si>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</si>
  <si>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</si>
  <si>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</si>
  <si>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</si>
  <si>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</si>
  <si>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</si>
  <si>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</si>
  <si>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</si>
  <si>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</si>
  <si>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</si>
  <si>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</si>
  <si>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</si>
  <si>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</si>
  <si>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</si>
  <si>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</si>
  <si>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</si>
  <si>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</si>
  <si>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</si>
  <si>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</si>
  <si>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</si>
  <si>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</si>
  <si>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</si>
  <si>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</si>
  <si>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</si>
  <si>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</si>
  <si>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</si>
  <si>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</si>
  <si>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</si>
  <si>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</si>
  <si>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</si>
  <si>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</si>
  <si>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</si>
  <si>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</si>
  <si>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</si>
  <si>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</si>
  <si>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</si>
  <si>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</si>
  <si>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</si>
  <si>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</si>
  <si>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</si>
  <si>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</si>
  <si>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</si>
  <si>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</si>
  <si>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</si>
  <si>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</si>
  <si>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</si>
  <si>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</si>
  <si>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</si>
  <si>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</si>
  <si>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</si>
  <si>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</si>
  <si>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</si>
  <si>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</si>
  <si>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</si>
  <si>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</si>
  <si>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</si>
  <si>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</si>
  <si>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</si>
  <si>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</si>
  <si>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</si>
  <si>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</si>
  <si>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</si>
  <si>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</si>
  <si>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</si>
  <si>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</si>
  <si>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</si>
  <si>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</si>
  <si>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</si>
  <si>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</si>
  <si>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</si>
  <si>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</si>
  <si>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</si>
  <si>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</si>
  <si>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</si>
  <si>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</si>
  <si>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</si>
  <si>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</si>
  <si>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</si>
  <si>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</si>
  <si>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</si>
  <si>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</si>
  <si>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</si>
  <si>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</si>
  <si>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</si>
  <si>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</si>
  <si>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</si>
  <si>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</si>
  <si>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</si>
  <si>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</si>
  <si>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</si>
  <si>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</si>
  <si>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</si>
  <si>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</si>
  <si>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</si>
  <si>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</si>
  <si>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</si>
  <si>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</si>
  <si>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</si>
  <si>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</si>
  <si>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</si>
  <si>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</si>
  <si>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</si>
  <si>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</si>
  <si>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</si>
  <si>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</si>
  <si>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</si>
  <si>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</si>
  <si>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</si>
  <si>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</si>
  <si>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</si>
  <si>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</si>
  <si>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</si>
  <si>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</si>
  <si>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</si>
  <si>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</si>
  <si>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</si>
  <si>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</si>
  <si>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</si>
  <si>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</si>
  <si>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</si>
  <si>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</si>
  <si>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</si>
  <si>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</si>
  <si>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</si>
  <si>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</si>
  <si>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</si>
  <si>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</si>
  <si>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</si>
  <si>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</si>
  <si>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</si>
  <si>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</si>
  <si>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</si>
  <si>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</si>
  <si>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</si>
  <si>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</si>
  <si>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</si>
  <si>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</si>
  <si>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</si>
  <si>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</si>
  <si>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</si>
  <si>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</si>
  <si>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</si>
  <si>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</si>
  <si>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</si>
  <si>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</si>
  <si>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</si>
  <si>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</si>
  <si>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</si>
  <si>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</si>
  <si>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</si>
  <si>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</si>
  <si>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</si>
  <si>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</si>
  <si>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</si>
  <si>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</si>
  <si>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</si>
  <si>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</si>
  <si>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</si>
  <si>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</si>
  <si>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</si>
  <si>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</si>
  <si>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</si>
  <si>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</si>
  <si>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</si>
  <si>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</si>
  <si>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</si>
  <si>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</si>
  <si>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</si>
  <si>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</si>
  <si>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</si>
  <si>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</si>
  <si>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</si>
  <si>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</si>
  <si>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</si>
  <si>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</si>
  <si>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</si>
  <si>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</si>
  <si>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</si>
  <si>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</si>
  <si>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</si>
  <si>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</si>
  <si>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</si>
  <si>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</si>
  <si>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</si>
  <si>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</si>
  <si>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</si>
  <si>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</si>
  <si>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</si>
  <si>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</si>
  <si>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</si>
  <si>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</si>
  <si>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</si>
  <si>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</si>
  <si>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</si>
  <si>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</si>
  <si>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</si>
  <si>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</si>
  <si>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</si>
  <si>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</si>
  <si>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</si>
  <si>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</si>
  <si>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</si>
  <si>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</si>
  <si>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</si>
  <si>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</si>
  <si>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</si>
  <si>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</si>
  <si>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</si>
  <si>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</si>
  <si>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</si>
  <si>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</si>
  <si>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</si>
  <si>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</si>
  <si>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</si>
  <si>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</si>
  <si>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</si>
  <si>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</si>
  <si>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</si>
  <si>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</si>
  <si>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</si>
  <si>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</si>
  <si>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</si>
  <si>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</si>
  <si>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</si>
  <si>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</si>
  <si>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</si>
  <si>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</si>
  <si>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</si>
  <si>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</si>
  <si>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</si>
  <si>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</si>
  <si>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</si>
  <si>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</si>
  <si>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</si>
  <si>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</si>
  <si>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</si>
  <si>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</si>
  <si>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</si>
  <si>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</si>
  <si>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</si>
  <si>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</si>
  <si>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</si>
  <si>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</si>
  <si>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</si>
  <si>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</si>
  <si>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</si>
  <si>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</si>
  <si>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</si>
  <si>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</si>
  <si>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</si>
  <si>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</si>
  <si>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</si>
  <si>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</si>
  <si>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</si>
  <si>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</si>
  <si>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</si>
  <si>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</si>
  <si>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</si>
  <si>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</si>
  <si>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</si>
  <si>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</si>
  <si>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</si>
  <si>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</si>
  <si>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</si>
  <si>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</si>
  <si>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</si>
  <si>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</si>
  <si>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</si>
  <si>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</si>
  <si>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</si>
  <si>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</si>
  <si>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</si>
  <si>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</si>
  <si>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</si>
  <si>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</si>
  <si>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</si>
  <si>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</si>
  <si>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</si>
  <si>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</si>
  <si>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</si>
  <si>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</si>
  <si>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</si>
  <si>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</si>
  <si>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</si>
  <si>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</si>
  <si>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</si>
  <si>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</si>
  <si>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</si>
  <si>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</si>
  <si>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</si>
  <si>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</si>
  <si>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</si>
  <si>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</si>
  <si>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</si>
  <si>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</si>
  <si>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</si>
  <si>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</si>
  <si>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</si>
  <si>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</si>
  <si>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</si>
  <si>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</si>
  <si>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</si>
  <si>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</si>
  <si>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</si>
  <si>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</si>
  <si>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</si>
  <si>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</si>
  <si>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</si>
  <si>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</si>
  <si>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</si>
  <si>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</si>
  <si>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</si>
  <si>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</si>
  <si>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</si>
  <si>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</si>
  <si>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</si>
  <si>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</si>
  <si>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</si>
  <si>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</si>
  <si>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</si>
  <si>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</si>
  <si>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</si>
  <si>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</si>
  <si>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</si>
  <si>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</si>
  <si>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</si>
  <si>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</si>
  <si>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</si>
  <si>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</si>
  <si>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</si>
  <si>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</si>
  <si>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</si>
  <si>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</si>
  <si>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</si>
  <si>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</si>
  <si>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</si>
  <si>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</si>
  <si>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</si>
  <si>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</si>
  <si>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</si>
  <si>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</si>
  <si>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</si>
  <si>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</si>
  <si>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</si>
  <si>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</si>
  <si>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</si>
  <si>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</si>
  <si>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</si>
  <si>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</si>
  <si>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</si>
  <si>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</si>
  <si>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</si>
  <si>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</si>
  <si>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</si>
  <si>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</si>
  <si>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</si>
  <si>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</si>
  <si>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</si>
  <si>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</si>
  <si>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</si>
  <si>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</si>
  <si>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</si>
  <si>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</si>
  <si>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</si>
  <si>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</si>
  <si>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</si>
  <si>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</si>
  <si>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</si>
  <si>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</si>
  <si>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</si>
  <si>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</si>
  <si>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</si>
  <si>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</si>
  <si>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</si>
  <si>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</si>
  <si>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</si>
  <si>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</si>
  <si>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</si>
  <si>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</si>
  <si>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</si>
  <si>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</si>
  <si>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</si>
  <si>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</si>
  <si>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</si>
  <si>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</si>
  <si>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</si>
  <si>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</si>
  <si>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</si>
  <si>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</si>
  <si>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</si>
  <si>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</si>
  <si>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</si>
  <si>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</si>
  <si>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</si>
  <si>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</si>
  <si>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</si>
  <si>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</si>
  <si>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</si>
  <si>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</si>
  <si>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</si>
  <si>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</si>
  <si>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</si>
  <si>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</si>
  <si>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</si>
  <si>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</si>
  <si>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</si>
  <si>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</si>
  <si>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</si>
  <si>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</si>
  <si>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</si>
  <si>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</si>
  <si>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</si>
  <si>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</si>
  <si>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</si>
  <si>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</si>
  <si>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</si>
  <si>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</si>
  <si>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</si>
  <si>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</si>
  <si>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</si>
  <si>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</si>
  <si>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</si>
  <si>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</si>
  <si>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</si>
  <si>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</si>
  <si>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</si>
  <si>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</si>
  <si>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</si>
  <si>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</si>
  <si>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</si>
  <si>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</si>
  <si>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</si>
  <si>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</si>
  <si>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</si>
  <si>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</si>
  <si>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</si>
  <si>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</si>
  <si>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</si>
  <si>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</si>
  <si>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</si>
  <si>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</si>
  <si>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</si>
  <si>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</si>
  <si>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</si>
  <si>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</si>
  <si>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</si>
  <si>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</si>
  <si>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</si>
  <si>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</si>
  <si>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</si>
  <si>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</si>
  <si>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</si>
  <si>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</si>
  <si>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</si>
  <si>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</si>
  <si>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</si>
  <si>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</si>
  <si>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</si>
  <si>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</si>
  <si>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</si>
  <si>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</si>
  <si>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</si>
  <si>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</si>
  <si>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</si>
  <si>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</si>
  <si>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</si>
  <si>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</si>
  <si>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</si>
  <si>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</si>
  <si>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</si>
  <si>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</si>
  <si>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</si>
  <si>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</si>
  <si>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</si>
  <si>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</si>
  <si>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</si>
  <si>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</si>
  <si>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</si>
  <si>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</si>
  <si>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</si>
  <si>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</si>
  <si>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</si>
  <si>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</si>
  <si>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</si>
  <si>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</si>
  <si>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</si>
  <si>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</si>
  <si>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</si>
  <si>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</si>
  <si>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</si>
  <si>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</si>
  <si>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</si>
  <si>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</si>
  <si>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</si>
  <si>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</si>
  <si>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</si>
  <si>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</si>
  <si>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</si>
  <si>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</si>
  <si>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</si>
  <si>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</si>
  <si>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</si>
  <si>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</si>
  <si>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</si>
  <si>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</si>
  <si>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</si>
  <si>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</si>
  <si>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</si>
  <si>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</si>
  <si>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</si>
  <si>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</si>
  <si>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</si>
  <si>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</si>
  <si>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</si>
  <si>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</si>
  <si>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</si>
  <si>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</si>
  <si>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</si>
  <si>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</si>
  <si>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</si>
  <si>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</si>
  <si>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</si>
  <si>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</si>
  <si>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</si>
  <si>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</si>
  <si>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</si>
  <si>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</si>
  <si>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</si>
  <si>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</si>
  <si>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</si>
  <si>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</si>
  <si>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</si>
  <si>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</si>
  <si>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</si>
  <si>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</si>
  <si>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</si>
  <si>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</si>
  <si>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</si>
  <si>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</si>
  <si>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</si>
  <si>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</si>
  <si>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</si>
  <si>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</si>
  <si>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</si>
  <si>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</si>
  <si>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</si>
  <si>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</si>
  <si>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</si>
  <si>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</si>
  <si>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</si>
  <si>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</si>
  <si>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</si>
  <si>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</si>
  <si>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</si>
  <si>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</si>
  <si>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</si>
  <si>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</si>
  <si>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</si>
  <si>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</si>
  <si>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</si>
  <si>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</si>
  <si>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</si>
  <si>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</si>
  <si>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</si>
  <si>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</si>
  <si>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</si>
  <si>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</si>
  <si>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</si>
  <si>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</si>
  <si>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</si>
  <si>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</si>
  <si>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</si>
  <si>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</si>
  <si>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</si>
  <si>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</si>
  <si>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</si>
  <si>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</si>
  <si>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</si>
  <si>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</si>
  <si>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</si>
  <si>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</si>
  <si>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</si>
  <si>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</si>
  <si>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</si>
  <si>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</si>
  <si>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</si>
  <si>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</si>
  <si>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</si>
  <si>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</si>
  <si>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</si>
  <si>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</si>
  <si>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</si>
  <si>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</si>
  <si>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</si>
  <si>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</si>
  <si>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</si>
  <si>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</si>
  <si>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</si>
  <si>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</si>
  <si>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</si>
  <si>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</si>
  <si>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</si>
  <si>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</si>
  <si>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</si>
  <si>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</si>
  <si>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</si>
  <si>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</si>
  <si>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</si>
  <si>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</si>
  <si>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</si>
  <si>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</si>
  <si>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</si>
  <si>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</si>
  <si>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</si>
  <si>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</si>
  <si>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</si>
  <si>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</si>
  <si>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</si>
  <si>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</si>
  <si>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</si>
  <si>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</si>
  <si>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</si>
  <si>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</si>
  <si>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</si>
  <si>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</si>
  <si>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</si>
  <si>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</si>
  <si>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</si>
  <si>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</si>
  <si>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</si>
  <si>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</si>
  <si>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</si>
  <si>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</si>
  <si>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</si>
  <si>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</si>
  <si>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</si>
  <si>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</si>
  <si>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</si>
  <si>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</si>
  <si>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</si>
  <si>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</si>
  <si>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</si>
  <si>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</si>
  <si>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</si>
  <si>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</si>
  <si>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</si>
  <si>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</si>
  <si>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</si>
  <si>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</si>
  <si>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</si>
  <si>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</si>
  <si>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</si>
  <si>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</si>
  <si>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</si>
  <si>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</si>
  <si>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</si>
  <si>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</si>
  <si>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</si>
  <si>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</si>
  <si>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</si>
  <si>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</si>
  <si>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</si>
  <si>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</si>
  <si>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</si>
  <si>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</si>
  <si>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</si>
  <si>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</si>
  <si>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</si>
  <si>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</si>
  <si>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</si>
  <si>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</si>
  <si>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</si>
  <si>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</si>
  <si>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</si>
  <si>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</si>
  <si>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</si>
  <si>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</si>
  <si>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</si>
  <si>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</si>
  <si>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</si>
  <si>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</si>
  <si>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</si>
  <si>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</si>
  <si>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</si>
  <si>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</si>
  <si>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</si>
  <si>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</si>
  <si>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</si>
  <si>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</si>
  <si>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</si>
  <si>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</si>
  <si>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</si>
  <si>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</si>
  <si>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</si>
  <si>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</si>
  <si>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</si>
  <si>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</si>
  <si>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</si>
  <si>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</si>
  <si>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</si>
  <si>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</si>
  <si>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</si>
  <si>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</si>
  <si>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</si>
  <si>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</si>
  <si>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</si>
  <si>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</si>
  <si>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</si>
  <si>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</si>
  <si>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</si>
  <si>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</si>
  <si>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</si>
  <si>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</si>
  <si>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</si>
  <si>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</si>
  <si>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</si>
  <si>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</si>
  <si>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</si>
  <si>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</si>
  <si>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</si>
  <si>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</si>
  <si>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</si>
  <si>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</si>
  <si>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</si>
  <si>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</si>
  <si>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</si>
  <si>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</si>
  <si>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</si>
  <si>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</si>
  <si>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</si>
  <si>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</si>
  <si>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</si>
  <si>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</si>
  <si>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</si>
  <si>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</si>
  <si>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</si>
  <si>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</si>
  <si>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</si>
  <si>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</si>
  <si>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</si>
  <si>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</si>
  <si>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</si>
  <si>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</si>
  <si>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</si>
  <si>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</si>
  <si>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</si>
  <si>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</si>
  <si>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</si>
  <si>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</si>
  <si>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</si>
  <si>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</si>
  <si>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</si>
  <si>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</si>
  <si>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</si>
  <si>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</si>
  <si>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</si>
  <si>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</si>
  <si>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</si>
  <si>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</si>
  <si>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</si>
  <si>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</si>
  <si>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</si>
  <si>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</si>
  <si>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</si>
  <si>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</si>
  <si>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</si>
  <si>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</si>
  <si>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</si>
  <si>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</si>
  <si>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</si>
  <si>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</si>
  <si>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</si>
  <si>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</si>
  <si>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</si>
  <si>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</si>
  <si>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</si>
  <si>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</si>
  <si>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</si>
  <si>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</si>
  <si>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</si>
  <si>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</si>
  <si>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</si>
  <si>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</si>
  <si>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</si>
  <si>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</si>
  <si>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</si>
  <si>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</si>
  <si>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</si>
  <si>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</si>
  <si>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</si>
  <si>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</si>
  <si>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</si>
  <si>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</si>
  <si>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</si>
  <si>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</si>
  <si>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</si>
  <si>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</si>
  <si>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</si>
  <si>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</si>
  <si>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</si>
  <si>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</si>
  <si>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</si>
  <si>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</si>
  <si>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</si>
  <si>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</si>
  <si>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</si>
  <si>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</si>
  <si>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</si>
  <si>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</si>
  <si>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</si>
  <si>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</si>
  <si>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</si>
  <si>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</si>
  <si>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</si>
  <si>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</si>
  <si>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</si>
  <si>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</si>
  <si>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</si>
  <si>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</si>
  <si>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</si>
  <si>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</si>
  <si>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</si>
  <si>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</si>
  <si>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</si>
  <si>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</si>
  <si>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</si>
  <si>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</si>
  <si>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</si>
  <si>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</si>
  <si>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</si>
  <si>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</si>
  <si>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</si>
  <si>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</si>
  <si>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</si>
  <si>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</si>
  <si>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</si>
  <si>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</si>
  <si>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</si>
  <si>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</si>
  <si>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</si>
  <si>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</si>
  <si>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</si>
  <si>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</si>
  <si>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</si>
  <si>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</si>
  <si>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</si>
  <si>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</si>
  <si>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</si>
  <si>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</si>
  <si>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</si>
  <si>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</si>
  <si>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</si>
  <si>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</si>
  <si>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</si>
  <si>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</si>
  <si>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</si>
  <si>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</si>
  <si>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</si>
  <si>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</si>
  <si>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</si>
  <si>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</si>
  <si>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</si>
  <si>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</si>
  <si>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</si>
  <si>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</si>
  <si>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</si>
  <si>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</si>
  <si>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</si>
  <si>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</si>
  <si>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</si>
  <si>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</si>
  <si>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</si>
  <si>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</si>
  <si>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</si>
  <si>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</si>
  <si>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</si>
  <si>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</si>
  <si>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</si>
  <si>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</si>
  <si>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</si>
  <si>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</si>
  <si>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</si>
  <si>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</si>
  <si>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</si>
  <si>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</si>
  <si>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</si>
  <si>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</si>
  <si>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</si>
  <si>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</si>
  <si>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</si>
  <si>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</si>
  <si>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</si>
  <si>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</si>
  <si>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</si>
  <si>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</si>
  <si>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</si>
  <si>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</si>
  <si>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</si>
  <si>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</si>
  <si>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</si>
  <si>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</si>
  <si>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</si>
  <si>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</si>
  <si>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</si>
  <si>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</si>
  <si>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</si>
  <si>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</si>
  <si>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</si>
  <si>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</si>
  <si>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</si>
  <si>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</si>
  <si>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</si>
  <si>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</si>
  <si>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</si>
  <si>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</si>
  <si>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</si>
  <si>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</si>
  <si>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</si>
  <si>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</si>
  <si>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</si>
  <si>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</si>
  <si>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</si>
  <si>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</si>
  <si>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</si>
  <si>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</si>
  <si>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</si>
  <si>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</si>
  <si>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</si>
  <si>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</si>
  <si>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</si>
  <si>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</si>
  <si>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</si>
  <si>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</si>
  <si>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</si>
  <si>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</si>
  <si>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</si>
  <si>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</si>
  <si>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</si>
  <si>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</si>
  <si>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</si>
  <si>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</si>
  <si>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</si>
  <si>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</si>
  <si>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</si>
  <si>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</si>
  <si>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</si>
  <si>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</si>
  <si>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</si>
  <si>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</si>
  <si>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</si>
  <si>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</si>
  <si>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</si>
  <si>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</si>
  <si>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</si>
  <si>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</si>
  <si>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</si>
  <si>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</si>
  <si>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</si>
  <si>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</si>
  <si>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</si>
  <si>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</si>
  <si>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</si>
  <si>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</si>
  <si>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</si>
  <si>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</si>
  <si>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</si>
  <si>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</si>
  <si>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</si>
  <si>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</si>
  <si>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</si>
  <si>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</si>
  <si>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</si>
  <si>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</si>
  <si>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</si>
  <si>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</si>
  <si>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</si>
  <si>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</si>
  <si>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</si>
  <si>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</si>
  <si>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</si>
  <si>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</si>
  <si>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</si>
  <si>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</si>
  <si>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</si>
  <si>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</si>
  <si>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</si>
  <si>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</si>
  <si>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</si>
  <si>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</si>
  <si>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</si>
  <si>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</si>
  <si>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</si>
  <si>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</si>
  <si>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</si>
  <si>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</si>
  <si>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</si>
  <si>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</si>
  <si>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</si>
  <si>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</si>
  <si>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</si>
  <si>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</si>
  <si>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</si>
  <si>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</si>
  <si>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</si>
  <si>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</si>
  <si>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</si>
  <si>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</si>
  <si>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</si>
  <si>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</si>
  <si>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</si>
  <si>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</si>
  <si>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</si>
  <si>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</si>
  <si>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</si>
  <si>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</si>
  <si>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</si>
  <si>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</si>
  <si>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</si>
  <si>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</si>
  <si>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</si>
  <si>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</si>
  <si>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</si>
  <si>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</si>
  <si>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</si>
  <si>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</si>
  <si>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</si>
  <si>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</si>
  <si>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</si>
  <si>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</si>
  <si>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</si>
  <si>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</si>
  <si>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</si>
  <si>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</si>
  <si>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</si>
  <si>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</si>
  <si>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</si>
  <si>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</si>
  <si>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</si>
  <si>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</si>
  <si>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</si>
  <si>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</si>
  <si>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</si>
  <si>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</si>
  <si>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</si>
  <si>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</si>
  <si>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</si>
  <si>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</si>
  <si>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</si>
  <si>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</si>
  <si>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</si>
  <si>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</si>
  <si>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</si>
  <si>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</si>
  <si>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</si>
  <si>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</si>
  <si>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</si>
  <si>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</si>
  <si>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</si>
  <si>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</si>
  <si>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</si>
  <si>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</si>
  <si>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</si>
  <si>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</si>
  <si>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</si>
  <si>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</si>
  <si>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</si>
  <si>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</si>
  <si>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</si>
  <si>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</si>
  <si>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</si>
  <si>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</si>
  <si>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</si>
  <si>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</si>
  <si>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</si>
  <si>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</si>
  <si>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</si>
  <si>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</si>
  <si>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</si>
  <si>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</si>
  <si>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</si>
  <si>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</si>
  <si>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</si>
  <si>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</si>
  <si>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</si>
  <si>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</si>
  <si>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</si>
  <si>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</si>
  <si>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</si>
  <si>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</si>
  <si>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</si>
  <si>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</si>
  <si>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</si>
  <si>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</si>
  <si>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</si>
  <si>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</si>
  <si>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</si>
  <si>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</si>
  <si>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</si>
  <si>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</si>
  <si>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</si>
  <si>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</si>
  <si>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</si>
  <si>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</si>
  <si>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</si>
  <si>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</si>
  <si>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</si>
  <si>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</si>
  <si>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</si>
  <si>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</si>
  <si>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</si>
  <si>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</si>
  <si>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</si>
  <si>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</si>
  <si>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</si>
  <si>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</si>
  <si>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</si>
  <si>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</si>
  <si>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</si>
  <si>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</si>
  <si>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</si>
  <si>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</si>
  <si>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</si>
  <si>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</si>
  <si>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</si>
  <si>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</si>
  <si>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</si>
  <si>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</si>
  <si>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</si>
  <si>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</si>
  <si>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</si>
  <si>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</si>
  <si>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</si>
  <si>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</si>
  <si>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</si>
  <si>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</si>
  <si>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</si>
  <si>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</si>
  <si>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</si>
  <si>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</si>
  <si>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</si>
  <si>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</si>
  <si>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</si>
  <si>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</si>
  <si>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</si>
  <si>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</si>
  <si>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</si>
  <si>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</si>
  <si>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</si>
  <si>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</si>
  <si>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</si>
  <si>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</si>
  <si>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</si>
  <si>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</si>
  <si>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</si>
  <si>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</si>
  <si>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</si>
  <si>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</si>
  <si>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</si>
  <si>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</si>
  <si>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</si>
  <si>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</si>
  <si>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</si>
  <si>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</si>
  <si>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</si>
  <si>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</si>
  <si>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</si>
  <si>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</si>
  <si>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</si>
  <si>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</si>
  <si>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</si>
  <si>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</si>
  <si>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</si>
  <si>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</si>
  <si>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</si>
  <si>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</si>
  <si>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</si>
  <si>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</si>
  <si>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</si>
  <si>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</si>
  <si>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</si>
  <si>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</si>
  <si>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</si>
  <si>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</si>
  <si>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</si>
  <si>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</si>
  <si>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</si>
  <si>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</si>
  <si>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</si>
  <si>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</si>
  <si>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</si>
  <si>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</si>
  <si>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</si>
  <si>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</si>
  <si>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</si>
  <si>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</si>
  <si>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</si>
  <si>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</si>
  <si>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</si>
  <si>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</si>
  <si>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</si>
  <si>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</si>
  <si>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</si>
  <si>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</si>
  <si>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</si>
  <si>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</si>
  <si>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</si>
  <si>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</si>
  <si>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</si>
  <si>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</si>
  <si>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</si>
  <si>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</si>
  <si>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</si>
  <si>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</si>
  <si>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</si>
  <si>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</si>
  <si>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</si>
  <si>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</si>
  <si>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</si>
  <si>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</si>
  <si>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</si>
  <si>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</si>
  <si>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</si>
  <si>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</si>
  <si>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</si>
  <si>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</si>
  <si>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</si>
  <si>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</si>
  <si>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</si>
  <si>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</si>
  <si>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</si>
  <si>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</si>
  <si>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</si>
  <si>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</si>
  <si>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</si>
  <si>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</si>
  <si>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</si>
  <si>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</si>
  <si>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</si>
  <si>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</si>
  <si>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</si>
  <si>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</si>
  <si>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</si>
  <si>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</si>
  <si>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</si>
  <si>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</si>
  <si>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</si>
  <si>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</si>
  <si>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</si>
  <si>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</si>
  <si>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</si>
  <si>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</si>
  <si>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</si>
  <si>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</si>
  <si>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</si>
  <si>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</si>
  <si>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</si>
  <si>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</si>
  <si>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</si>
  <si>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</si>
  <si>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</si>
  <si>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</si>
  <si>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</si>
  <si>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</si>
  <si>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</si>
  <si>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</si>
  <si>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</si>
  <si>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</si>
  <si>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</si>
  <si>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</si>
  <si>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</si>
  <si>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</si>
  <si>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</si>
  <si>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</si>
  <si>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</si>
  <si>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</si>
  <si>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</si>
  <si>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</si>
  <si>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</si>
  <si>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</si>
  <si>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</si>
  <si>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</si>
  <si>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</si>
  <si>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</si>
  <si>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</si>
  <si>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</si>
  <si>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</si>
  <si>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</si>
  <si>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</si>
  <si>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</si>
  <si>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</si>
  <si>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</si>
  <si>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</si>
  <si>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</si>
  <si>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</si>
  <si>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</si>
  <si>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</si>
  <si>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</si>
  <si>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</si>
  <si>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</si>
  <si>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</si>
  <si>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</si>
  <si>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</si>
  <si>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</si>
  <si>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</si>
  <si>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</si>
  <si>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</si>
  <si>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</si>
  <si>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</si>
  <si>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</si>
  <si>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</si>
  <si>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</si>
  <si>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</si>
  <si>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</si>
  <si>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</si>
  <si>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</si>
  <si>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</si>
  <si>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</si>
  <si>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</si>
  <si>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</si>
  <si>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</si>
  <si>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</si>
  <si>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</si>
  <si>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</si>
  <si>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</si>
  <si>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</si>
  <si>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</si>
  <si>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</si>
  <si>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</si>
  <si>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</si>
  <si>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</si>
  <si>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</si>
  <si>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</si>
  <si>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</si>
  <si>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</si>
  <si>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</si>
  <si>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</si>
  <si>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</si>
  <si>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</si>
  <si>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</si>
  <si>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</si>
  <si>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</si>
  <si>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</si>
  <si>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</si>
  <si>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</si>
  <si>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</si>
  <si>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</si>
  <si>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</si>
  <si>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</si>
  <si>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</si>
  <si>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</si>
  <si>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</si>
  <si>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</si>
  <si>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</si>
  <si>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</si>
  <si>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</si>
  <si>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</si>
  <si>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</si>
  <si>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</si>
  <si>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</si>
  <si>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</si>
  <si>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</si>
  <si>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</si>
  <si>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</si>
  <si>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</si>
  <si>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</si>
  <si>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</si>
  <si>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</si>
  <si>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</si>
  <si>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</si>
  <si>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</si>
  <si>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</si>
  <si>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</si>
  <si>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</si>
  <si>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</si>
  <si>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</si>
  <si>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</si>
  <si>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</si>
  <si>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</si>
  <si>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</si>
  <si>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</si>
  <si>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</si>
  <si>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</si>
  <si>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</si>
  <si>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</si>
  <si>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</si>
  <si>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</si>
  <si>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</si>
  <si>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</si>
  <si>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</si>
  <si>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</si>
  <si>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</si>
  <si>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</si>
  <si>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</si>
  <si>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</si>
  <si>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</si>
  <si>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</si>
  <si>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</si>
  <si>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</si>
  <si>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</si>
  <si>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</si>
  <si>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</si>
  <si>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</si>
  <si>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</si>
  <si>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</si>
  <si>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</si>
  <si>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</si>
  <si>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</si>
  <si>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</si>
  <si>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</si>
  <si>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</si>
  <si>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</si>
  <si>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</si>
  <si>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</si>
  <si>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</si>
  <si>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</si>
  <si>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</si>
  <si>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</si>
  <si>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</si>
  <si>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</si>
  <si>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</si>
  <si>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</si>
  <si>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</si>
  <si>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</si>
  <si>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</si>
  <si>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</si>
  <si>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</si>
  <si>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</si>
  <si>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</si>
  <si>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</si>
  <si>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</si>
  <si>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</si>
  <si>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</si>
  <si>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</si>
  <si>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</si>
  <si>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</si>
  <si>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</si>
  <si>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</si>
  <si>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</si>
  <si>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</si>
  <si>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</si>
  <si>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</si>
  <si>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</si>
  <si>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</si>
  <si>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</si>
  <si>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</si>
  <si>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</si>
  <si>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</si>
  <si>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</si>
  <si>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</si>
  <si>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</si>
  <si>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</si>
  <si>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</si>
  <si>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</si>
  <si>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</si>
  <si>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</si>
  <si>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</si>
  <si>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</si>
  <si>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</si>
  <si>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</si>
  <si>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</si>
  <si>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</si>
  <si>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</si>
  <si>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</si>
  <si>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</si>
  <si>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</si>
  <si>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</si>
  <si>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</si>
  <si>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</si>
  <si>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</si>
  <si>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</si>
  <si>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</si>
  <si>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</si>
  <si>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</si>
  <si>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</si>
  <si>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</si>
  <si>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</si>
  <si>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</si>
  <si>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</si>
  <si>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</si>
  <si>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</si>
  <si>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</si>
  <si>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</si>
  <si>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</si>
  <si>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</si>
  <si>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</si>
  <si>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</si>
  <si>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</si>
  <si>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</si>
  <si>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</si>
  <si>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</si>
  <si>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</si>
  <si>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</si>
  <si>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</si>
  <si>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</si>
  <si>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</si>
  <si>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</si>
  <si>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</si>
  <si>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</si>
  <si>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</si>
  <si>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</si>
  <si>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</si>
  <si>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</si>
  <si>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</si>
  <si>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</si>
  <si>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</si>
  <si>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</si>
  <si>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</si>
  <si>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</si>
  <si>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</si>
  <si>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</si>
  <si>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</si>
  <si>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</si>
  <si>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</si>
  <si>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</si>
  <si>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</si>
  <si>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</si>
  <si>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</si>
  <si>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</si>
  <si>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</si>
  <si>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</si>
  <si>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</si>
  <si>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</si>
  <si>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</si>
  <si>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</si>
  <si>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</si>
  <si>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</si>
  <si>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</si>
  <si>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</si>
  <si>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</si>
  <si>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</si>
  <si>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</si>
  <si>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</si>
  <si>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</si>
  <si>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</si>
  <si>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</si>
  <si>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</si>
  <si>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</si>
  <si>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</si>
  <si>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</si>
  <si>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</si>
  <si>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</si>
  <si>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</si>
  <si>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</si>
  <si>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</si>
  <si>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</si>
  <si>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</si>
  <si>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</si>
  <si>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</si>
  <si>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</si>
  <si>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</si>
  <si>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</si>
  <si>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</si>
  <si>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</si>
  <si>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</si>
  <si>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</si>
  <si>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</si>
  <si>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</si>
  <si>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</si>
  <si>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</si>
  <si>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</si>
  <si>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</si>
  <si>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</si>
  <si>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</si>
  <si>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</si>
  <si>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</si>
  <si>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</si>
  <si>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</si>
  <si>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</si>
  <si>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</si>
  <si>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</si>
  <si>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</si>
  <si>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</si>
  <si>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</si>
  <si>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</si>
  <si>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</si>
  <si>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</si>
  <si>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</si>
  <si>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</si>
  <si>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</si>
  <si>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</si>
  <si>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</si>
  <si>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</si>
  <si>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</si>
  <si>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</si>
  <si>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</si>
  <si>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</si>
  <si>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</si>
  <si>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</si>
  <si>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</si>
  <si>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</si>
  <si>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</si>
  <si>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</si>
  <si>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</si>
  <si>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</si>
  <si>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</si>
  <si>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</si>
  <si>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</si>
  <si>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</si>
  <si>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</si>
  <si>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</si>
  <si>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</si>
  <si>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</si>
  <si>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</si>
  <si>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</si>
  <si>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</si>
  <si>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</si>
  <si>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</si>
  <si>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</si>
  <si>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</si>
  <si>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</si>
  <si>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</si>
  <si>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</si>
  <si>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</si>
  <si>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</si>
  <si>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</si>
  <si>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</si>
  <si>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</si>
  <si>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</si>
  <si>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</si>
  <si>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</si>
  <si>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</si>
  <si>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</si>
  <si>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</si>
  <si>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</si>
  <si>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</si>
  <si>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</si>
  <si>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</si>
  <si>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</si>
  <si>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</si>
  <si>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</si>
  <si>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</si>
  <si>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</si>
  <si>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</si>
  <si>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</si>
  <si>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</si>
  <si>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</si>
  <si>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</si>
  <si>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</si>
  <si>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</si>
  <si>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</si>
  <si>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</si>
  <si>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</si>
  <si>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</si>
  <si>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</si>
  <si>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</si>
  <si>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</si>
  <si>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</si>
  <si>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</si>
  <si>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</si>
  <si>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</si>
  <si>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</si>
  <si>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</si>
  <si>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</si>
  <si>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</si>
  <si>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</si>
  <si>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</si>
  <si>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</si>
  <si>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</si>
  <si>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</si>
  <si>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</si>
  <si>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</si>
  <si>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</si>
  <si>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</si>
  <si>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</si>
  <si>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</si>
  <si>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</si>
  <si>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</si>
  <si>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</si>
  <si>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</si>
  <si>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</si>
  <si>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</si>
  <si>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</si>
  <si>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</si>
  <si>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</si>
  <si>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</si>
  <si>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</si>
  <si>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</si>
  <si>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</si>
  <si>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</si>
  <si>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</si>
  <si>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</si>
  <si>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</si>
  <si>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</si>
  <si>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</si>
  <si>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</si>
  <si>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</si>
  <si>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</si>
  <si>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</si>
  <si>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</si>
  <si>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</si>
  <si>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</si>
  <si>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</si>
  <si>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</si>
  <si>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</si>
  <si>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</si>
  <si>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</si>
  <si>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</si>
  <si>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</si>
  <si>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</si>
  <si>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</si>
  <si>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</si>
  <si>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</si>
  <si>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</si>
  <si>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</si>
  <si>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</si>
  <si>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</si>
  <si>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</si>
  <si>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</si>
  <si>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</si>
  <si>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</si>
  <si>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</si>
  <si>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</si>
  <si>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</si>
  <si>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</si>
  <si>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</si>
  <si>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</si>
  <si>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</si>
  <si>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</si>
  <si>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</si>
  <si>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</si>
  <si>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</si>
  <si>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</si>
  <si>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</si>
  <si>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</si>
  <si>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</si>
  <si>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</si>
  <si>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</si>
  <si>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</si>
  <si>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</si>
  <si>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</si>
  <si>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</si>
  <si>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</si>
  <si>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</si>
  <si>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</si>
  <si>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</si>
  <si>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</si>
  <si>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</si>
  <si>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</si>
  <si>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</si>
  <si>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</si>
  <si>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</si>
  <si>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</si>
  <si>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</si>
  <si>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</si>
  <si>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</si>
  <si>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</si>
  <si>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</si>
  <si>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</si>
  <si>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</si>
  <si>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</si>
  <si>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</si>
  <si>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</si>
  <si>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</si>
  <si>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</si>
  <si>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</si>
  <si>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</si>
  <si>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</si>
  <si>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</si>
  <si>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</si>
  <si>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</si>
  <si>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</si>
  <si>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</si>
  <si>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</si>
  <si>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</si>
  <si>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</si>
  <si>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</si>
  <si>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</si>
  <si>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</si>
  <si>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</si>
  <si>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</si>
  <si>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</si>
  <si>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</si>
  <si>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</si>
  <si>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</si>
  <si>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</si>
  <si>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</si>
  <si>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</si>
  <si>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</si>
  <si>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</si>
  <si>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</si>
  <si>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</si>
  <si>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</si>
  <si>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</si>
  <si>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</si>
  <si>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</si>
  <si>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</si>
  <si>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</si>
  <si>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</si>
  <si>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</si>
  <si>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</si>
  <si>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</si>
  <si>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</si>
  <si>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</si>
  <si>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</si>
  <si>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</si>
  <si>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</si>
  <si>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</si>
  <si>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</si>
  <si>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</si>
  <si>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</si>
  <si>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</si>
  <si>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</si>
  <si>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</si>
  <si>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</si>
  <si>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</si>
  <si>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</si>
  <si>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</si>
  <si>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</si>
  <si>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</si>
  <si>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</si>
  <si>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</si>
  <si>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</si>
  <si>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</si>
  <si>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</si>
  <si>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</si>
  <si>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</si>
  <si>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</si>
  <si>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</si>
  <si>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</si>
  <si>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</si>
  <si>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</si>
  <si>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</si>
  <si>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</si>
  <si>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</si>
  <si>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</si>
  <si>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</si>
  <si>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</si>
  <si>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</si>
  <si>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</si>
  <si>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</si>
  <si>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</si>
  <si>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</si>
  <si>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</si>
  <si>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</si>
  <si>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</si>
  <si>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</si>
  <si>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</si>
  <si>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</si>
  <si>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</si>
  <si>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</si>
  <si>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</si>
  <si>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</si>
  <si>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</si>
  <si>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</si>
  <si>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</si>
  <si>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</si>
  <si>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</si>
  <si>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</si>
  <si>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</si>
  <si>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</si>
  <si>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</si>
  <si>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</si>
  <si>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</si>
  <si>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</si>
  <si>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</si>
  <si>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</si>
  <si>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</si>
  <si>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</si>
  <si>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</si>
  <si>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</si>
  <si>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</si>
  <si>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</si>
  <si>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</si>
  <si>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</si>
  <si>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</si>
  <si>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</si>
  <si>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</si>
  <si>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</si>
  <si>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</si>
  <si>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</si>
  <si>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</si>
  <si>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</si>
  <si>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</si>
  <si>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</si>
  <si>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</si>
  <si>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</si>
  <si>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</si>
  <si>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</si>
  <si>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</si>
  <si>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</si>
  <si>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</si>
  <si>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</si>
  <si>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</si>
  <si>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</si>
  <si>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</si>
  <si>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</si>
  <si>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</si>
  <si>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</si>
  <si>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</si>
  <si>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</si>
  <si>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</si>
  <si>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</si>
  <si>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</si>
  <si>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</si>
  <si>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</si>
  <si>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</si>
  <si>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</si>
  <si>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</si>
  <si>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</si>
  <si>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</si>
  <si>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</si>
  <si>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</si>
  <si>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</si>
  <si>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</si>
  <si>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</si>
  <si>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</si>
  <si>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</si>
  <si>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</si>
  <si>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</si>
  <si>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</si>
  <si>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</si>
  <si>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</si>
  <si>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</si>
  <si>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</si>
  <si>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</si>
  <si>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</si>
  <si>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</si>
  <si>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</si>
  <si>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</si>
  <si>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</si>
  <si>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</si>
  <si>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</si>
  <si>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</si>
  <si>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</si>
  <si>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</si>
  <si>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</si>
  <si>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</si>
  <si>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</si>
  <si>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</si>
  <si>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</si>
  <si>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</si>
  <si>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</si>
  <si>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</si>
  <si>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</si>
  <si>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</si>
  <si>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</si>
  <si>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</si>
  <si>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</si>
  <si>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</si>
  <si>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</si>
  <si>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</si>
  <si>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</si>
  <si>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</si>
  <si>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</si>
  <si>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</si>
  <si>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</si>
  <si>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</si>
  <si>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</si>
  <si>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</si>
  <si>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</si>
  <si>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</si>
  <si>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</si>
  <si>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</si>
  <si>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</si>
  <si>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</si>
  <si>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</si>
  <si>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</si>
  <si>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</si>
  <si>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</si>
  <si>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</si>
  <si>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</si>
  <si>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</si>
  <si>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</si>
  <si>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</si>
  <si>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</si>
  <si>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</si>
  <si>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</si>
  <si>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</si>
  <si>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</si>
  <si>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</si>
  <si>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</si>
  <si>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</si>
  <si>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</si>
  <si>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</si>
  <si>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</si>
  <si>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</si>
  <si>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</si>
  <si>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</si>
  <si>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</si>
  <si>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</si>
  <si>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</si>
  <si>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</si>
  <si>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</si>
  <si>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</si>
  <si>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</si>
  <si>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</si>
  <si>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</si>
  <si>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</si>
  <si>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</si>
  <si>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</si>
  <si>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</si>
  <si>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</si>
  <si>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</si>
  <si>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</si>
  <si>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</si>
  <si>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</si>
  <si>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</si>
  <si>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</si>
  <si>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</si>
  <si>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</si>
  <si>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</si>
  <si>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</si>
  <si>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</si>
  <si>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</si>
  <si>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</si>
  <si>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</si>
  <si>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</si>
  <si>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</si>
  <si>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</si>
  <si>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</si>
  <si>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</si>
  <si>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</si>
  <si>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</si>
  <si>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</si>
  <si>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</si>
  <si>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</si>
  <si>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</si>
  <si>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</si>
  <si>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</si>
  <si>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</si>
  <si>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</si>
  <si>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</si>
  <si>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</si>
  <si>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</si>
  <si>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</si>
  <si>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</si>
  <si>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</si>
  <si>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</si>
  <si>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</si>
  <si>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</si>
  <si>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</si>
  <si>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</si>
  <si>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</si>
  <si>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</si>
  <si>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</si>
  <si>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</si>
  <si>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</si>
  <si>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</si>
  <si>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</si>
  <si>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</si>
  <si>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</si>
  <si>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</si>
  <si>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</si>
  <si>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</si>
  <si>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</si>
  <si>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</si>
  <si>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</si>
  <si>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</si>
  <si>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</si>
  <si>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</si>
  <si>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</si>
  <si>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</si>
  <si>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</si>
  <si>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</si>
  <si>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</si>
  <si>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</si>
  <si>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</si>
  <si>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</si>
  <si>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</si>
  <si>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</si>
  <si>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</si>
  <si>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</si>
  <si>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</si>
  <si>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</si>
  <si>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</si>
  <si>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</si>
  <si>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</si>
  <si>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</si>
  <si>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</si>
  <si>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</si>
  <si>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</si>
  <si>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</si>
  <si>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</si>
  <si>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</si>
  <si>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</si>
  <si>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</si>
  <si>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</si>
  <si>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</si>
  <si>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</si>
  <si>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</si>
  <si>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</si>
  <si>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</si>
  <si>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</si>
  <si>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</si>
  <si>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</si>
  <si>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</si>
  <si>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</si>
  <si>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</si>
  <si>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</si>
  <si>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</si>
  <si>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</si>
  <si>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</si>
  <si>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</si>
  <si>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</si>
  <si>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</si>
  <si>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</si>
  <si>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</si>
  <si>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</si>
  <si>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</si>
  <si>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</si>
  <si>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</si>
  <si>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</si>
  <si>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</si>
  <si>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</si>
  <si>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</si>
  <si>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</si>
  <si>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</si>
  <si>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</si>
  <si>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</si>
  <si>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</si>
  <si>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</si>
  <si>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</si>
  <si>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</si>
  <si>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</si>
  <si>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</si>
  <si>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</si>
  <si>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</si>
  <si>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</si>
  <si>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</si>
  <si>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</si>
  <si>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</si>
  <si>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</si>
  <si>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</si>
  <si>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</si>
  <si>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</si>
  <si>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</si>
  <si>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</si>
  <si>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</si>
  <si>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</si>
  <si>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</si>
  <si>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</si>
  <si>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</si>
  <si>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</si>
  <si>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</si>
  <si>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</si>
  <si>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</si>
  <si>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</si>
  <si>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</si>
  <si>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</si>
  <si>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</si>
  <si>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</si>
  <si>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</si>
  <si>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</si>
  <si>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</si>
  <si>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</si>
  <si>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</si>
  <si>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</si>
  <si>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</si>
  <si>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</si>
  <si>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</si>
  <si>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</si>
  <si>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</si>
  <si>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</si>
  <si>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</si>
  <si>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</si>
  <si>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</si>
  <si>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</si>
  <si>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</si>
  <si>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</si>
  <si>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</si>
  <si>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</si>
  <si>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</si>
  <si>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</si>
  <si>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</si>
  <si>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</si>
  <si>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</si>
  <si>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</si>
  <si>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</si>
  <si>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</si>
  <si>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</si>
  <si>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</si>
  <si>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</si>
  <si>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</si>
  <si>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</si>
  <si>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</si>
  <si>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</si>
  <si>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</si>
  <si>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</si>
  <si>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</si>
  <si>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</si>
  <si>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</si>
  <si>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</si>
  <si>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</si>
  <si>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</si>
  <si>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</si>
  <si>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</si>
  <si>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</si>
  <si>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</si>
  <si>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</si>
  <si>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</si>
  <si>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</si>
  <si>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</si>
  <si>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</si>
  <si>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</si>
  <si>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</si>
  <si>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</si>
  <si>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</si>
  <si>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</si>
  <si>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</si>
  <si>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</si>
  <si>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</si>
  <si>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</si>
  <si>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</si>
  <si>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</si>
  <si>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</si>
  <si>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</si>
  <si>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</si>
  <si>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</si>
  <si>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</si>
  <si>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</si>
  <si>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</si>
  <si>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</si>
  <si>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</si>
  <si>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</si>
  <si>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</si>
  <si>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</si>
  <si>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</si>
  <si>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</si>
  <si>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</si>
  <si>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</si>
  <si>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</si>
  <si>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</si>
  <si>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</si>
  <si>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</si>
  <si>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</si>
  <si>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</si>
  <si>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</si>
  <si>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</si>
  <si>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</si>
  <si>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</si>
  <si>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</si>
  <si>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</si>
  <si>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</si>
  <si>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</si>
  <si>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</si>
  <si>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</si>
  <si>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</si>
  <si>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</si>
  <si>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</si>
  <si>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</si>
  <si>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</si>
  <si>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</si>
  <si>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</si>
  <si>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</si>
  <si>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</si>
  <si>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</si>
  <si>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</si>
  <si>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</si>
  <si>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</si>
  <si>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</si>
  <si>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</si>
  <si>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</si>
  <si>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</si>
  <si>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</si>
  <si>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</si>
  <si>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</si>
  <si>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</si>
  <si>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</si>
  <si>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</si>
  <si>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</si>
  <si>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</si>
  <si>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</si>
  <si>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</si>
  <si>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</si>
  <si>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</si>
  <si>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</si>
  <si>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</si>
  <si>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</si>
  <si>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</si>
  <si>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</si>
  <si>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</si>
  <si>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</si>
  <si>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</si>
  <si>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</si>
  <si>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</si>
  <si>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</si>
  <si>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</si>
  <si>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</si>
  <si>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</si>
  <si>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</si>
  <si>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</si>
  <si>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</si>
  <si>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</si>
  <si>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</si>
  <si>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</si>
  <si>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</si>
  <si>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</si>
  <si>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</si>
  <si>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</si>
  <si>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</si>
  <si>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</si>
  <si>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</si>
  <si>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</si>
  <si>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</si>
  <si>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</si>
  <si>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</si>
  <si>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</si>
  <si>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</si>
  <si>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</si>
  <si>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</si>
  <si>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</si>
  <si>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</si>
  <si>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</si>
  <si>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</si>
  <si>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</si>
  <si>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</si>
  <si>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</si>
  <si>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</si>
  <si>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</si>
  <si>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</si>
  <si>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</si>
  <si>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</si>
  <si>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</si>
  <si>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</si>
  <si>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</si>
  <si>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</si>
  <si>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</si>
  <si>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</si>
  <si>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</si>
  <si>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</si>
  <si>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</si>
  <si>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</si>
  <si>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</si>
  <si>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</si>
  <si>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</si>
  <si>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</si>
  <si>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</si>
  <si>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</si>
  <si>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</si>
  <si>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</si>
  <si>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</si>
  <si>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</si>
  <si>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</si>
  <si>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</si>
  <si>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</si>
  <si>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</si>
  <si>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</si>
  <si>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</si>
  <si>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</si>
  <si>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</si>
  <si>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</si>
  <si>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</si>
  <si>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</si>
  <si>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</si>
  <si>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</si>
  <si>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</si>
  <si>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</si>
  <si>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</si>
  <si>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</si>
  <si>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</si>
  <si>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</si>
  <si>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</si>
  <si>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</si>
  <si>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</si>
  <si>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</si>
  <si>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</si>
  <si>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</si>
  <si>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</si>
  <si>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</si>
  <si>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</si>
  <si>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</si>
  <si>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</si>
  <si>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</si>
  <si>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</si>
  <si>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</si>
  <si>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</si>
  <si>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</si>
  <si>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</si>
  <si>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</si>
  <si>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</si>
  <si>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</si>
  <si>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</si>
  <si>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</si>
  <si>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</si>
  <si>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</si>
  <si>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</si>
  <si>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</si>
  <si>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</si>
  <si>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</si>
  <si>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</si>
  <si>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</si>
  <si>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</si>
  <si>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</si>
  <si>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</si>
  <si>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</si>
  <si>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</si>
  <si>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</si>
  <si>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</si>
  <si>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</si>
  <si>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</si>
  <si>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</si>
  <si>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</si>
  <si>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</si>
  <si>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</si>
  <si>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</si>
  <si>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</si>
  <si>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</si>
  <si>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</si>
  <si>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</si>
  <si>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</si>
  <si>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</si>
  <si>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</si>
  <si>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</si>
  <si>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</si>
  <si>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</si>
  <si>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</si>
  <si>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</si>
  <si>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</si>
  <si>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</si>
  <si>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</si>
  <si>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</si>
  <si>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</si>
  <si>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</si>
  <si>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</si>
  <si>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</si>
  <si>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</si>
  <si>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</si>
  <si>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</si>
  <si>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</si>
  <si>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</si>
  <si>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</si>
  <si>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</si>
  <si>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</si>
  <si>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</si>
  <si>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</si>
  <si>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</si>
  <si>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</si>
  <si>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</si>
  <si>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</si>
  <si>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</si>
  <si>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</si>
  <si>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</si>
  <si>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</si>
  <si>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</si>
  <si>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</si>
  <si>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</si>
  <si>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</si>
  <si>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</si>
  <si>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</si>
  <si>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</si>
  <si>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</si>
  <si>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</si>
  <si>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</si>
  <si>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</si>
  <si>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</si>
  <si>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</si>
  <si>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</si>
  <si>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</si>
  <si>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</si>
  <si>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</si>
  <si>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</si>
  <si>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</si>
  <si>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</si>
  <si>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</si>
  <si>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</si>
  <si>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</si>
  <si>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</si>
  <si>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</si>
  <si>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</si>
  <si>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</si>
  <si>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</si>
  <si>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</si>
  <si>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</si>
  <si>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</si>
  <si>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</si>
  <si>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</si>
  <si>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</si>
  <si>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</si>
  <si>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</si>
  <si>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</si>
  <si>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</si>
  <si>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</si>
  <si>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</si>
  <si>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</si>
  <si>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</si>
  <si>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</si>
  <si>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</si>
  <si>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</si>
  <si>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</si>
  <si>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</si>
  <si>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</si>
  <si>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</si>
  <si>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</si>
  <si>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</si>
  <si>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</si>
  <si>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</si>
  <si>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</si>
  <si>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</si>
  <si>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</si>
  <si>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</si>
  <si>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</si>
  <si>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</si>
  <si>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</si>
  <si>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</si>
  <si>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</si>
  <si>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</si>
  <si>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</si>
  <si>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</si>
  <si>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</si>
  <si>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</si>
  <si>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</si>
  <si>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</si>
  <si>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</si>
  <si>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</si>
  <si>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</si>
  <si>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</si>
  <si>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</si>
  <si>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</si>
  <si>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</si>
  <si>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</si>
  <si>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</si>
  <si>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</si>
  <si>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</si>
  <si>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</si>
  <si>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</si>
  <si>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</si>
  <si>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</si>
  <si>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</si>
  <si>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</si>
  <si>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</si>
  <si>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</si>
  <si>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</si>
  <si>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</si>
  <si>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</si>
  <si>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</si>
  <si>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</si>
  <si>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</si>
  <si>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</si>
  <si>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</si>
  <si>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</si>
  <si>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</si>
  <si>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</si>
  <si>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</si>
  <si>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</si>
  <si>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</si>
  <si>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</si>
  <si>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</si>
  <si>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</si>
  <si>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</si>
  <si>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</si>
  <si>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</si>
  <si>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</si>
  <si>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</si>
  <si>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</si>
  <si>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</si>
  <si>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</si>
  <si>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</si>
  <si>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</si>
  <si>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</si>
  <si>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</si>
  <si>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</si>
  <si>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</si>
  <si>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</si>
  <si>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</si>
  <si>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</si>
  <si>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</si>
  <si>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</si>
  <si>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</si>
  <si>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</si>
  <si>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</si>
  <si>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</si>
  <si>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</si>
  <si>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</si>
  <si>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</si>
  <si>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</si>
  <si>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</si>
  <si>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</si>
  <si>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</si>
  <si>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</si>
  <si>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</si>
  <si>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</si>
  <si>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</si>
  <si>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</si>
  <si>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</si>
  <si>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</si>
  <si>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</si>
  <si>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</si>
  <si>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</si>
  <si>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</si>
  <si>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</si>
  <si>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</si>
  <si>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</si>
  <si>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</si>
  <si>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</si>
  <si>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</si>
  <si>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</si>
  <si>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</si>
  <si>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</si>
  <si>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</si>
  <si>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</si>
  <si>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</si>
  <si>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</si>
  <si>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</si>
  <si>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</si>
  <si>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</si>
  <si>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</si>
  <si>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</si>
  <si>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</si>
  <si>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</si>
  <si>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</si>
  <si>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</si>
  <si>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</si>
  <si>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</si>
  <si>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</si>
  <si>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</si>
  <si>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</si>
  <si>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</si>
  <si>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</si>
  <si>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</si>
  <si>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</si>
  <si>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</si>
  <si>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</si>
  <si>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</si>
  <si>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</si>
  <si>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</si>
  <si>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</si>
  <si>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</si>
  <si>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</si>
  <si>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</si>
  <si>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</si>
  <si>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</si>
  <si>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</si>
  <si>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</si>
  <si>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</si>
  <si>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</si>
  <si>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</si>
  <si>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</si>
  <si>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</si>
  <si>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</si>
  <si>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</si>
  <si>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</si>
  <si>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</si>
  <si>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</si>
  <si>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</si>
  <si>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</si>
  <si>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</si>
  <si>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</si>
  <si>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</si>
  <si>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</si>
  <si>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</si>
  <si>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</si>
  <si>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</si>
  <si>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</si>
  <si>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</si>
  <si>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</si>
  <si>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</si>
  <si>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</si>
  <si>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</si>
  <si>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</si>
  <si>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</si>
  <si>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</si>
  <si>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</si>
  <si>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</si>
  <si>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</si>
  <si>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</si>
  <si>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</si>
  <si>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</si>
  <si>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</si>
  <si>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</si>
  <si>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</si>
  <si>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</si>
  <si>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</si>
  <si>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</si>
  <si>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</si>
  <si>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</si>
  <si>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</si>
  <si>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</si>
  <si>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</si>
  <si>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</si>
  <si>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</si>
  <si>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</si>
  <si>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</si>
  <si>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</si>
  <si>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</si>
  <si>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</si>
  <si>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</si>
  <si>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</si>
  <si>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</si>
  <si>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</si>
  <si>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</si>
  <si>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</si>
  <si>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</si>
  <si>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</si>
  <si>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</si>
  <si>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</si>
  <si>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</si>
  <si>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</si>
  <si>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</si>
  <si>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</si>
  <si>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</si>
  <si>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</si>
  <si>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</si>
  <si>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</si>
  <si>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</si>
  <si>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</si>
  <si>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</si>
  <si>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</si>
  <si>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</si>
  <si>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</si>
  <si>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</si>
  <si>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</si>
  <si>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</si>
  <si>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</si>
  <si>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</si>
  <si>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</si>
  <si>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</si>
  <si>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</si>
  <si>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</si>
  <si>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</si>
  <si>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</si>
  <si>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</si>
  <si>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</si>
  <si>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</si>
  <si>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</si>
  <si>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</si>
  <si>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</si>
  <si>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</si>
  <si>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</si>
  <si>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</si>
  <si>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</si>
  <si>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</si>
  <si>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</si>
  <si>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</si>
  <si>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</si>
  <si>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</si>
  <si>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</si>
  <si>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</si>
  <si>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</si>
  <si>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</si>
  <si>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</si>
  <si>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</si>
  <si>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</si>
  <si>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</si>
  <si>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</si>
  <si>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</si>
  <si>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</si>
  <si>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</si>
  <si>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</si>
  <si>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</si>
  <si>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</si>
  <si>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</si>
  <si>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</si>
  <si>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</si>
  <si>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</si>
  <si>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</si>
  <si>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</si>
  <si>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</si>
  <si>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</si>
  <si>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</si>
  <si>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</si>
  <si>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</si>
  <si>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</si>
  <si>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</si>
  <si>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</si>
  <si>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</si>
  <si>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</si>
  <si>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</si>
  <si>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</si>
  <si>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</si>
  <si>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</si>
  <si>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</si>
  <si>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</si>
  <si>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</si>
  <si>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</si>
  <si>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</si>
  <si>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</si>
  <si>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</si>
  <si>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</si>
  <si>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</si>
  <si>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</si>
  <si>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</si>
  <si>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</si>
  <si>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</si>
  <si>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</si>
  <si>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</si>
  <si>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</si>
  <si>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</si>
  <si>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</si>
  <si>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</si>
  <si>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</si>
  <si>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</si>
  <si>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</si>
  <si>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</si>
  <si>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</si>
  <si>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</si>
  <si>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</si>
  <si>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</si>
  <si>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</si>
  <si>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</si>
  <si>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</si>
  <si>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</si>
  <si>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</si>
  <si>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</si>
  <si>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</si>
  <si>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</si>
  <si>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</si>
  <si>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</si>
  <si>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</si>
  <si>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</si>
  <si>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</si>
  <si>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</si>
  <si>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</si>
  <si>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</si>
  <si>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</si>
  <si>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</si>
  <si>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</si>
  <si>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</si>
  <si>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</si>
  <si>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</si>
  <si>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</si>
  <si>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</si>
  <si>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</si>
  <si>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</si>
  <si>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</si>
  <si>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</si>
  <si>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</si>
  <si>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</si>
  <si>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</si>
  <si>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</si>
  <si>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</si>
  <si>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</si>
  <si>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</si>
  <si>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</si>
  <si>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</si>
  <si>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</si>
  <si>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</si>
  <si>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</si>
  <si>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</si>
  <si>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</si>
  <si>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</si>
  <si>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</si>
  <si>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</si>
  <si>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</si>
  <si>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</si>
  <si>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</si>
  <si>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</si>
  <si>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</si>
  <si>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</si>
  <si>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</si>
  <si>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</si>
  <si>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</si>
  <si>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</si>
  <si>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</si>
  <si>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</si>
  <si>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</si>
  <si>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</si>
  <si>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</si>
  <si>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</si>
  <si>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</si>
  <si>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</si>
  <si>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</si>
  <si>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</si>
  <si>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</si>
  <si>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</si>
  <si>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</si>
  <si>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</si>
  <si>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</si>
  <si>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</si>
  <si>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</si>
  <si>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</si>
  <si>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</si>
  <si>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</si>
  <si>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</si>
  <si>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</si>
  <si>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</si>
  <si>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</si>
  <si>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</si>
  <si>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</si>
  <si>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</si>
  <si>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</si>
  <si>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</si>
  <si>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</si>
  <si>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</si>
  <si>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</si>
  <si>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</si>
  <si>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</si>
  <si>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</si>
  <si>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</si>
  <si>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</si>
  <si>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</si>
  <si>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</si>
  <si>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</si>
  <si>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</si>
  <si>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</si>
  <si>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</si>
  <si>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</si>
  <si>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</si>
  <si>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</si>
  <si>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</si>
  <si>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</si>
  <si>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</si>
  <si>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</si>
  <si>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</si>
  <si>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</si>
  <si>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</si>
  <si>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</si>
  <si>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</si>
  <si>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</si>
  <si>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</si>
  <si>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</si>
  <si>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</si>
  <si>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</si>
  <si>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</si>
  <si>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</si>
  <si>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</si>
  <si>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</si>
  <si>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</si>
  <si>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</si>
  <si>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</si>
  <si>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</si>
  <si>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</si>
  <si>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</si>
  <si>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</si>
  <si>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</si>
  <si>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</si>
  <si>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</si>
  <si>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</si>
  <si>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</si>
  <si>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</si>
  <si>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</si>
  <si>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</si>
  <si>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</si>
  <si>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</si>
  <si>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</si>
  <si>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</si>
  <si>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</si>
  <si>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</si>
  <si>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</si>
  <si>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</si>
  <si>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</si>
  <si>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</si>
  <si>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</si>
  <si>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</si>
  <si>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</si>
  <si>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</si>
  <si>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</si>
  <si>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</si>
  <si>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</si>
  <si>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</si>
  <si>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</si>
  <si>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</si>
  <si>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</si>
  <si>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</si>
  <si>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</si>
  <si>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</si>
  <si>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</si>
  <si>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</si>
  <si>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</si>
  <si>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</si>
  <si>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</si>
  <si>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</si>
  <si>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</si>
  <si>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</si>
  <si>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</si>
  <si>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</si>
  <si>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</si>
  <si>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</si>
  <si>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</si>
  <si>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</si>
  <si>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</si>
  <si>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</si>
  <si>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</si>
  <si>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</si>
  <si>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</si>
  <si>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</si>
  <si>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</si>
  <si>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</si>
  <si>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</si>
  <si>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</si>
  <si>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</si>
  <si>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</si>
  <si>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</si>
  <si>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</si>
  <si>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</si>
  <si>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</si>
  <si>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</si>
  <si>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</si>
  <si>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</si>
  <si>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</si>
  <si>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</si>
  <si>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</si>
  <si>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</si>
  <si>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</si>
  <si>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</si>
  <si>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</si>
  <si>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</si>
  <si>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</si>
  <si>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</si>
  <si>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</si>
  <si>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</si>
  <si>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</si>
  <si>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</si>
  <si>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</si>
  <si>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</si>
  <si>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</si>
  <si>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</si>
  <si>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</si>
  <si>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</si>
  <si>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</si>
  <si>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</si>
  <si>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</si>
  <si>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</si>
  <si>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</si>
  <si>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</si>
  <si>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</si>
  <si>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</si>
  <si>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</si>
  <si>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</si>
  <si>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</si>
  <si>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</si>
  <si>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</si>
  <si>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</si>
  <si>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</si>
  <si>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</si>
  <si>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</si>
  <si>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</si>
  <si>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</si>
  <si>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</si>
  <si>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</si>
  <si>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</si>
  <si>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</si>
  <si>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</si>
  <si>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</si>
  <si>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</si>
  <si>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</si>
  <si>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</si>
  <si>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</si>
  <si>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</si>
  <si>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</si>
  <si>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</si>
  <si>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</si>
  <si>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</si>
  <si>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</si>
  <si>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</si>
  <si>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</si>
  <si>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</si>
  <si>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</si>
  <si>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</si>
  <si>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</si>
  <si>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</si>
  <si>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</si>
  <si>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</si>
  <si>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</si>
  <si>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</si>
  <si>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</si>
  <si>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</si>
  <si>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</si>
  <si>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</si>
  <si>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</si>
  <si>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</si>
  <si>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</si>
  <si>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</si>
  <si>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</si>
  <si>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</si>
  <si>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</si>
  <si>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</si>
  <si>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</si>
  <si>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</si>
  <si>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</si>
  <si>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</si>
  <si>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</si>
  <si>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</si>
  <si>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</si>
  <si>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</si>
  <si>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</si>
  <si>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</si>
  <si>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</si>
  <si>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</si>
  <si>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</si>
  <si>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</si>
  <si>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</si>
  <si>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</si>
  <si>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</si>
  <si>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</si>
  <si>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</si>
  <si>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</si>
  <si>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</si>
  <si>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</si>
  <si>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</si>
  <si>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</si>
  <si>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</si>
  <si>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</si>
  <si>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</si>
  <si>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</si>
  <si>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</si>
  <si>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</si>
  <si>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</si>
  <si>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</si>
  <si>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</si>
  <si>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</si>
  <si>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</si>
  <si>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</si>
  <si>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</si>
  <si>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</si>
  <si>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</si>
  <si>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</si>
  <si>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</si>
  <si>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</si>
  <si>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</si>
  <si>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</si>
  <si>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</si>
  <si>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</si>
  <si>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</si>
  <si>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</si>
  <si>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</si>
  <si>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</si>
  <si>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</si>
  <si>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</si>
  <si>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</si>
  <si>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</si>
  <si>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</si>
  <si>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</si>
  <si>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</si>
  <si>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</si>
  <si>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</si>
  <si>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</si>
  <si>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</si>
  <si>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</si>
  <si>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</si>
  <si>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</si>
  <si>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</si>
  <si>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</si>
  <si>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</si>
  <si>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</si>
  <si>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</si>
  <si>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</si>
  <si>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</si>
  <si>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</si>
  <si>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</si>
  <si>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</si>
  <si>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</si>
  <si>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</si>
  <si>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</si>
  <si>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</si>
  <si>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</si>
  <si>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</si>
  <si>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</si>
  <si>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</si>
  <si>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</si>
  <si>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</si>
  <si>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</si>
  <si>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</si>
  <si>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</si>
  <si>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</si>
  <si>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</si>
  <si>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</si>
  <si>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</si>
  <si>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</si>
  <si>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</si>
  <si>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</si>
  <si>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</si>
  <si>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</si>
  <si>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</si>
  <si>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</si>
  <si>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</si>
  <si>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</si>
  <si>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</si>
  <si>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</si>
  <si>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</si>
  <si>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</si>
  <si>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</si>
  <si>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</si>
  <si>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</si>
  <si>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</si>
  <si>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</si>
  <si>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</si>
  <si>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</si>
  <si>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</si>
  <si>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</si>
  <si>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</si>
  <si>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</si>
  <si>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</si>
  <si>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</si>
  <si>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</si>
  <si>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</si>
  <si>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</si>
  <si>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</si>
  <si>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</si>
  <si>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</si>
  <si>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</si>
  <si>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</si>
  <si>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</si>
  <si>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</si>
  <si>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</si>
  <si>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</si>
  <si>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</si>
  <si>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</si>
  <si>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</si>
  <si>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</si>
  <si>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</si>
  <si>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</si>
  <si>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</si>
  <si>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</si>
  <si>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</si>
  <si>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</si>
  <si>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</si>
  <si>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</si>
  <si>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</si>
  <si>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</si>
  <si>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</si>
  <si>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</si>
  <si>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</si>
  <si>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</si>
  <si>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</si>
  <si>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</si>
  <si>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</si>
  <si>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</si>
  <si>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</si>
  <si>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</si>
  <si>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</si>
  <si>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</si>
  <si>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</si>
  <si>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</si>
  <si>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</si>
  <si>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</si>
  <si>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</si>
  <si>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</si>
  <si>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</si>
  <si>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</si>
  <si>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</si>
  <si>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</si>
  <si>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</si>
  <si>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</si>
  <si>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</si>
  <si>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</si>
  <si>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</si>
  <si>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</si>
  <si>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</si>
  <si>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</si>
  <si>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</si>
  <si>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</si>
  <si>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</si>
  <si>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</si>
  <si>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</si>
  <si>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</si>
  <si>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</si>
  <si>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</si>
  <si>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</si>
  <si>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</si>
  <si>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</si>
  <si>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</si>
  <si>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</si>
  <si>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</si>
  <si>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</si>
  <si>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</si>
  <si>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</si>
  <si>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</si>
  <si>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</si>
  <si>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</si>
  <si>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</si>
  <si>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</si>
  <si>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</si>
  <si>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</si>
  <si>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</si>
  <si>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</si>
  <si>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</si>
  <si>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</si>
  <si>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</si>
  <si>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</si>
  <si>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</si>
  <si>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</si>
  <si>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</si>
  <si>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</si>
  <si>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</si>
  <si>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</si>
  <si>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</si>
  <si>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</si>
  <si>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</si>
  <si>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</si>
  <si>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</si>
  <si>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</si>
  <si>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</si>
  <si>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</si>
  <si>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</si>
  <si>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</si>
  <si>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</si>
  <si>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</si>
  <si>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</si>
  <si>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</si>
  <si>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</si>
  <si>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</si>
  <si>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</si>
  <si>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</si>
  <si>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</si>
  <si>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</si>
  <si>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</si>
  <si>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</si>
  <si>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</si>
  <si>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</si>
  <si>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</si>
  <si>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</si>
  <si>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</si>
  <si>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</si>
  <si>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</si>
  <si>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</si>
  <si>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</si>
  <si>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</si>
  <si>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</si>
  <si>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</si>
  <si>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</si>
  <si>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</si>
  <si>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</si>
  <si>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</si>
  <si>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</si>
  <si>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</si>
  <si>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</si>
  <si>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</si>
  <si>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</si>
  <si>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</si>
  <si>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</si>
  <si>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</si>
  <si>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</si>
  <si>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</si>
  <si>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</si>
  <si>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</si>
  <si>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</si>
  <si>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</si>
  <si>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</si>
  <si>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</si>
  <si>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</si>
  <si>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</si>
  <si>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</si>
  <si>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</si>
  <si>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</si>
  <si>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</si>
  <si>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</si>
  <si>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</si>
  <si>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</si>
  <si>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</si>
  <si>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</si>
  <si>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</si>
  <si>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</si>
  <si>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</si>
  <si>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</si>
  <si>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</si>
  <si>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</si>
  <si>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</si>
  <si>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</si>
  <si>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</si>
  <si>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</si>
  <si>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</si>
  <si>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</si>
  <si>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</si>
  <si>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</si>
  <si>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</si>
  <si>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</si>
  <si>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</si>
  <si>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</si>
  <si>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</si>
  <si>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</si>
  <si>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</si>
  <si>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</si>
  <si>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</si>
  <si>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</si>
  <si>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</si>
  <si>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</si>
  <si>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</si>
  <si>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</si>
  <si>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</si>
  <si>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</si>
  <si>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</si>
  <si>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</si>
  <si>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</si>
  <si>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</si>
  <si>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</si>
  <si>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</si>
  <si>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</si>
  <si>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</si>
  <si>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</si>
  <si>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</si>
  <si>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</si>
  <si>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</si>
  <si>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</si>
  <si>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</si>
  <si>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</si>
  <si>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</si>
  <si>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</si>
  <si>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</si>
  <si>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</si>
  <si>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</si>
  <si>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</si>
  <si>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</si>
  <si>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</si>
  <si>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</si>
  <si>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</si>
  <si>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</si>
  <si>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</si>
  <si>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</si>
  <si>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</si>
  <si>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</si>
  <si>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</si>
  <si>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</si>
  <si>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</si>
  <si>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</si>
  <si>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</si>
  <si>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</si>
  <si>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</si>
  <si>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</si>
  <si>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</si>
  <si>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</si>
  <si>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</si>
  <si>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</si>
  <si>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</si>
  <si>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</si>
  <si>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</si>
  <si>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</si>
  <si>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</si>
  <si>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</si>
  <si>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</si>
  <si>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</si>
  <si>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</si>
  <si>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</si>
  <si>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</si>
  <si>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</si>
  <si>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</si>
  <si>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</si>
  <si>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</si>
  <si>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</si>
  <si>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</si>
  <si>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</si>
  <si>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</si>
  <si>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</si>
  <si>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</si>
  <si>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</si>
  <si>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</si>
  <si>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</si>
  <si>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</si>
  <si>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</si>
  <si>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</si>
  <si>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</si>
  <si>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</si>
  <si>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</si>
  <si>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</si>
  <si>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</si>
  <si>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</si>
  <si>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</si>
  <si>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</si>
  <si>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</si>
  <si>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</si>
  <si>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</si>
  <si>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</si>
  <si>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</si>
  <si>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</si>
  <si>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</si>
  <si>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</si>
  <si>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</si>
  <si>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</si>
  <si>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</si>
  <si>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</si>
  <si>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</si>
  <si>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</si>
  <si>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</si>
  <si>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</si>
  <si>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</si>
  <si>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</si>
  <si>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</si>
  <si>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</si>
  <si>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</si>
  <si>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</si>
  <si>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</si>
  <si>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</si>
  <si>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</si>
  <si>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</si>
  <si>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</si>
  <si>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</si>
  <si>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</si>
  <si>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</si>
  <si>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</si>
  <si>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</si>
  <si>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</si>
  <si>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</si>
  <si>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</si>
  <si>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</si>
  <si>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</si>
  <si>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</si>
  <si>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</si>
  <si>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</si>
  <si>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</si>
  <si>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</si>
  <si>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</si>
  <si>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</si>
  <si>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</si>
  <si>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</si>
  <si>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</si>
  <si>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</si>
  <si>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</si>
  <si>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</si>
  <si>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</si>
  <si>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</si>
  <si>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</si>
  <si>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</si>
  <si>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</si>
  <si>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</si>
  <si>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</si>
  <si>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</si>
  <si>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</si>
  <si>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</si>
  <si>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</si>
  <si>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</si>
  <si>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</si>
  <si>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</si>
  <si>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</si>
  <si>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</si>
  <si>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</si>
  <si>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</si>
  <si>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</si>
  <si>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</si>
  <si>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</si>
  <si>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</si>
  <si>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</si>
  <si>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</si>
  <si>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</si>
  <si>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</si>
  <si>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</si>
  <si>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</si>
  <si>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</si>
  <si>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</si>
  <si>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</si>
  <si>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</si>
  <si>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</si>
  <si>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</si>
  <si>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</si>
  <si>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</si>
  <si>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</si>
  <si>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</si>
  <si>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</si>
  <si>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</si>
  <si>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</si>
  <si>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</si>
  <si>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</si>
  <si>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</si>
  <si>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</si>
  <si>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</si>
  <si>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</si>
  <si>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</si>
  <si>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</si>
  <si>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</si>
  <si>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</si>
  <si>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</si>
  <si>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</si>
  <si>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</si>
  <si>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</si>
  <si>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</si>
  <si>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</si>
  <si>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</si>
  <si>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</si>
  <si>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</si>
  <si>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</si>
  <si>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</si>
  <si>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</si>
  <si>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</si>
  <si>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</si>
  <si>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</si>
  <si>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</si>
  <si>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</si>
  <si>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</si>
  <si>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</si>
  <si>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</si>
  <si>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</si>
  <si>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</si>
  <si>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</si>
  <si>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</si>
  <si>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</si>
  <si>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</si>
  <si>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</si>
  <si>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</si>
  <si>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</si>
  <si>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</si>
  <si>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</si>
  <si>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</si>
  <si>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</si>
  <si>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</si>
  <si>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</si>
  <si>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</si>
  <si>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</si>
  <si>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</si>
  <si>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</si>
  <si>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</si>
  <si>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</si>
  <si>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</si>
  <si>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</si>
  <si>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</si>
  <si>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</si>
  <si>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</si>
  <si>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</si>
  <si>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</si>
  <si>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</si>
  <si>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</si>
  <si>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</si>
  <si>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</si>
  <si>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</si>
  <si>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</si>
  <si>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</si>
  <si>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</si>
  <si>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</si>
  <si>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</si>
  <si>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</si>
  <si>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</si>
  <si>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</si>
  <si>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</si>
  <si>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</si>
  <si>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</si>
  <si>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</si>
  <si>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</si>
  <si>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</si>
  <si>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</si>
  <si>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</si>
  <si>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</si>
  <si>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</si>
  <si>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</si>
  <si>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</si>
  <si>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</si>
  <si>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</si>
  <si>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</si>
  <si>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</si>
  <si>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</si>
  <si>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</si>
  <si>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</si>
  <si>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</si>
  <si>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</si>
  <si>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</si>
  <si>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</si>
  <si>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</si>
  <si>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</si>
  <si>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</si>
  <si>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</si>
  <si>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</si>
  <si>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</si>
  <si>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</si>
  <si>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</si>
  <si>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</si>
  <si>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</si>
  <si>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</si>
  <si>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</si>
  <si>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</si>
  <si>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</si>
  <si>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</si>
  <si>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</si>
  <si>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</si>
  <si>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</si>
  <si>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</si>
  <si>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</si>
  <si>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</si>
  <si>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</si>
  <si>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</si>
  <si>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</si>
  <si>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</si>
  <si>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</si>
  <si>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</si>
  <si>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</si>
  <si>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</si>
  <si>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</si>
  <si>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</si>
  <si>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</si>
  <si>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</si>
  <si>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</si>
  <si>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</si>
  <si>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</si>
  <si>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</si>
  <si>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</si>
  <si>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</si>
  <si>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</si>
  <si>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</si>
  <si>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</si>
  <si>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</si>
  <si>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</si>
  <si>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</si>
  <si>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</si>
  <si>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</si>
  <si>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</si>
  <si>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</si>
  <si>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</si>
  <si>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</si>
  <si>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</si>
  <si>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</si>
  <si>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</si>
  <si>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</si>
  <si>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</si>
  <si>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</si>
  <si>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</si>
  <si>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</si>
  <si>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</si>
  <si>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</si>
  <si>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</si>
  <si>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</si>
  <si>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</si>
  <si>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</si>
  <si>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</si>
  <si>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</si>
  <si>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</si>
  <si>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</si>
  <si>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</si>
  <si>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</si>
  <si>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</si>
  <si>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</si>
  <si>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</si>
  <si>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</si>
  <si>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</si>
  <si>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</si>
  <si>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</si>
  <si>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</si>
  <si>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</si>
  <si>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</si>
  <si>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</si>
  <si>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</si>
  <si>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</si>
  <si>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</si>
  <si>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</si>
  <si>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</si>
  <si>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</si>
  <si>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</si>
  <si>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</si>
  <si>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</si>
  <si>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</si>
  <si>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</si>
  <si>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</si>
  <si>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</si>
  <si>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</si>
  <si>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</si>
  <si>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</si>
  <si>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</si>
  <si>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</si>
  <si>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</si>
  <si>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</si>
  <si>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</si>
  <si>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</si>
  <si>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</si>
  <si>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</si>
  <si>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</si>
  <si>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</si>
  <si>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</si>
  <si>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</si>
  <si>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</si>
  <si>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</si>
  <si>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</si>
  <si>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</si>
  <si>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</si>
  <si>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</si>
  <si>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</si>
  <si>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</si>
  <si>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</si>
  <si>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</si>
  <si>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</si>
  <si>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</si>
  <si>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</si>
  <si>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</si>
  <si>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</si>
  <si>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</si>
  <si>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</si>
  <si>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</si>
  <si>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</si>
  <si>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</si>
  <si>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</si>
  <si>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</si>
  <si>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</si>
  <si>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</si>
  <si>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</si>
  <si>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</si>
  <si>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</si>
  <si>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</si>
  <si>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</si>
  <si>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</si>
  <si>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</si>
  <si>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</si>
  <si>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</si>
  <si>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</si>
  <si>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9.654.920-9</t>
  </si>
  <si>
    <t>9.114.000-2</t>
  </si>
  <si>
    <t>7.839.530-0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</si>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</sst>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41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8" width="11" style="1"/>
    <col min="49" max="49" width="16.375" style="1" customWidth="1"/>
    <col min="50" max="16384" width="11" style="1"/>
  </cols>
  <sheetData>
    <row r="2" spans="1:91" x14ac:dyDescent="0.2">
      <c r="B2" s="2" t="s">
        <v>320</v>
      </c>
    </row>
    <row r="3" spans="1:91" x14ac:dyDescent="0.2">
      <c r="B3" s="2" t="s">
        <v>321</v>
      </c>
    </row>
    <row r="4" spans="1:91" x14ac:dyDescent="0.2">
      <c r="B4" s="2" t="s">
        <v>0</v>
      </c>
      <c r="AY4" s="1" t="s">
        <v>6313</v>
      </c>
    </row>
    <row r="5" spans="1:91" x14ac:dyDescent="0.2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99.75" x14ac:dyDescent="0.2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71.25" x14ac:dyDescent="0.2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8.75" x14ac:dyDescent="0.3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8.75" x14ac:dyDescent="0.3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8.75" x14ac:dyDescent="0.3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320</v>
      </c>
    </row>
    <row r="3" spans="1:91" x14ac:dyDescent="0.2">
      <c r="B3" s="2" t="s">
        <v>397</v>
      </c>
    </row>
    <row r="4" spans="1:91" x14ac:dyDescent="0.2">
      <c r="B4" s="2" t="s">
        <v>0</v>
      </c>
    </row>
    <row r="5" spans="1:91" ht="15" thickBot="1" x14ac:dyDescent="0.25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9.75" x14ac:dyDescent="0.2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1.25" x14ac:dyDescent="0.2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320</v>
      </c>
    </row>
    <row r="3" spans="1:91" x14ac:dyDescent="0.2">
      <c r="B3" s="2" t="s">
        <v>6314</v>
      </c>
    </row>
    <row r="4" spans="1:91" x14ac:dyDescent="0.2">
      <c r="B4" s="2" t="s">
        <v>0</v>
      </c>
    </row>
    <row r="5" spans="1:91" ht="15" thickBot="1" x14ac:dyDescent="0.25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9.75" x14ac:dyDescent="0.2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1.25" x14ac:dyDescent="0.2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2455"/>
  <sheetViews>
    <sheetView tabSelected="1" topLeftCell="A28" zoomScale="55" zoomScaleNormal="55" workbookViewId="0">
      <selection activeCell="T178" sqref="T178"/>
    </sheetView>
  </sheetViews>
  <sheetFormatPr baseColWidth="10" defaultRowHeight="14.25" x14ac:dyDescent="0.2"/>
  <cols>
    <col min="1" max="1" width="8.5" style="7" customWidth="1"/>
    <col min="2" max="2" width="23.125" style="7" customWidth="1"/>
    <col min="3" max="3" width="25.375" style="7" customWidth="1"/>
    <col min="4" max="4" width="15.625" style="7" customWidth="1"/>
    <col min="5" max="5" width="22.375" style="7" bestFit="1" customWidth="1"/>
    <col min="6" max="6" width="20.75" style="7" customWidth="1"/>
    <col min="7" max="7" width="15.875" style="7" bestFit="1" customWidth="1"/>
    <col min="8" max="8" width="12.75" style="7" customWidth="1"/>
    <col min="9" max="9" width="14.625" style="7" customWidth="1"/>
    <col min="10" max="10" width="14" style="7" customWidth="1"/>
    <col min="11" max="12" width="10.875" style="7" customWidth="1"/>
    <col min="13" max="13" width="24.25" style="7" bestFit="1" customWidth="1"/>
    <col min="14" max="16" width="10.875" style="7" customWidth="1"/>
    <col min="17" max="24" width="11" style="7"/>
    <col min="25" max="25" width="8.5" style="7" customWidth="1"/>
    <col min="26" max="26" width="23.125" style="7" customWidth="1"/>
    <col min="27" max="27" width="25.375" style="7" customWidth="1"/>
    <col min="28" max="28" width="15.625" style="7" customWidth="1"/>
    <col min="29" max="29" width="13.5" style="7" bestFit="1" customWidth="1"/>
    <col min="30" max="30" width="20.75" style="7" customWidth="1"/>
    <col min="31" max="31" width="15.875" style="7" bestFit="1" customWidth="1"/>
    <col min="32" max="32" width="12.75" style="7" customWidth="1"/>
    <col min="33" max="33" width="14.625" style="7" customWidth="1"/>
    <col min="34" max="34" width="14" style="7" customWidth="1"/>
    <col min="35" max="40" width="10.875" style="7" customWidth="1"/>
    <col min="41" max="16384" width="11" style="7"/>
  </cols>
  <sheetData>
    <row r="2" spans="1:44" x14ac:dyDescent="0.2">
      <c r="B2" s="6" t="s">
        <v>377</v>
      </c>
    </row>
    <row r="3" spans="1:44" x14ac:dyDescent="0.2">
      <c r="B3" s="6" t="s">
        <v>378</v>
      </c>
    </row>
    <row r="4" spans="1:44" x14ac:dyDescent="0.2">
      <c r="B4" s="6" t="s">
        <v>379</v>
      </c>
    </row>
    <row r="5" spans="1:44" x14ac:dyDescent="0.2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2.75" x14ac:dyDescent="0.2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57" x14ac:dyDescent="0.2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2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8.75" x14ac:dyDescent="0.3">
      <c r="B9" s="85">
        <v>2419</v>
      </c>
      <c r="C9" s="96" t="s">
        <v>9827</v>
      </c>
      <c r="D9" s="96" t="s">
        <v>9828</v>
      </c>
      <c r="E9" s="96" t="s">
        <v>81</v>
      </c>
      <c r="F9" s="97" t="s">
        <v>9832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53.562013055380085</v>
      </c>
      <c r="P9" s="98">
        <v>0</v>
      </c>
      <c r="Q9" s="98">
        <v>4.7489999999999997</v>
      </c>
      <c r="R9" s="98">
        <v>254.36600000000001</v>
      </c>
      <c r="S9" s="98">
        <v>53.562013055380085</v>
      </c>
      <c r="T9" s="98"/>
      <c r="X9" s="83">
        <f>SUMPRODUCT(--(ISERROR(Z9:BN9)))</f>
        <v>0</v>
      </c>
      <c r="Z9" s="90">
        <f>IF(ISNUMBER(B9),B9,1/0)</f>
        <v>2419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53.562013055380085</v>
      </c>
      <c r="AN9" s="90">
        <f t="shared" si="1"/>
        <v>0</v>
      </c>
      <c r="AO9" s="90">
        <f t="shared" si="1"/>
        <v>4.7489999999999997</v>
      </c>
      <c r="AP9" s="90">
        <f t="shared" si="1"/>
        <v>254.36600000000001</v>
      </c>
      <c r="AQ9" s="90">
        <f t="shared" si="1"/>
        <v>53.562013055380085</v>
      </c>
      <c r="AR9" s="90" t="str">
        <f>VLOOKUP(C9&amp;E9&amp;G9&amp;I9&amp;J9,'Código Licitaciones'!$I$8:$I$4158,1,0)</f>
        <v>Aela Generación S.A.ElecdaDiego de Almagro 2202015/02BS4A</v>
      </c>
    </row>
    <row r="10" spans="1:44" ht="18.75" x14ac:dyDescent="0.3">
      <c r="B10" s="85">
        <v>2419</v>
      </c>
      <c r="C10" s="96" t="s">
        <v>9827</v>
      </c>
      <c r="D10" s="96" t="s">
        <v>9828</v>
      </c>
      <c r="E10" s="96" t="s">
        <v>81</v>
      </c>
      <c r="F10" s="97" t="s">
        <v>9832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53.561916956283156</v>
      </c>
      <c r="P10" s="98">
        <v>0</v>
      </c>
      <c r="Q10" s="98">
        <v>5.4669999999999996</v>
      </c>
      <c r="R10" s="98">
        <v>292.82299999999998</v>
      </c>
      <c r="S10" s="98">
        <v>53.561916956283156</v>
      </c>
      <c r="T10" s="98"/>
      <c r="X10" s="83">
        <f t="shared" ref="X10:X73" si="2">SUMPRODUCT(--(ISERROR(Z10:BN10)))</f>
        <v>0</v>
      </c>
      <c r="Z10" s="90">
        <f t="shared" ref="Z10:Z73" si="3">IF(ISNUMBER(B10),B10,1/0)</f>
        <v>2419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str">
        <f>+VLOOKUP(E10,'Código Licitaciones'!$K$7:$K$50,1,0)</f>
        <v>Elecda</v>
      </c>
      <c r="AD10" s="94" t="str">
        <f t="shared" ref="AD10:AD73" si="5">+F10</f>
        <v>9.654.920-9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53.561916956283156</v>
      </c>
      <c r="AN10" s="90">
        <f t="shared" si="1"/>
        <v>0</v>
      </c>
      <c r="AO10" s="90">
        <f t="shared" si="1"/>
        <v>5.4669999999999996</v>
      </c>
      <c r="AP10" s="90">
        <f t="shared" si="1"/>
        <v>292.82299999999998</v>
      </c>
      <c r="AQ10" s="90">
        <f t="shared" si="1"/>
        <v>53.561916956283156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8.75" x14ac:dyDescent="0.3">
      <c r="B11" s="85">
        <v>2419</v>
      </c>
      <c r="C11" s="96" t="s">
        <v>9827</v>
      </c>
      <c r="D11" s="96" t="s">
        <v>9828</v>
      </c>
      <c r="E11" s="96" t="s">
        <v>81</v>
      </c>
      <c r="F11" s="97" t="s">
        <v>9832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5392.9375</v>
      </c>
      <c r="O11" s="98">
        <v>53.56197505726648</v>
      </c>
      <c r="P11" s="98">
        <v>3.2000000000000001E-2</v>
      </c>
      <c r="Q11" s="98">
        <v>3.9289999999999998</v>
      </c>
      <c r="R11" s="98">
        <v>383.01900000000001</v>
      </c>
      <c r="S11" s="98">
        <v>97.485110715194708</v>
      </c>
      <c r="T11" s="98"/>
      <c r="X11" s="83">
        <f t="shared" si="2"/>
        <v>0</v>
      </c>
      <c r="Z11" s="90">
        <f t="shared" si="3"/>
        <v>2419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5392.9375</v>
      </c>
      <c r="AM11" s="90">
        <f t="shared" si="1"/>
        <v>53.56197505726648</v>
      </c>
      <c r="AN11" s="90">
        <f t="shared" si="1"/>
        <v>3.2000000000000001E-2</v>
      </c>
      <c r="AO11" s="90">
        <f t="shared" si="1"/>
        <v>3.9289999999999998</v>
      </c>
      <c r="AP11" s="90">
        <f t="shared" si="1"/>
        <v>383.01900000000001</v>
      </c>
      <c r="AQ11" s="90">
        <f t="shared" si="1"/>
        <v>97.485110715194708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8.75" x14ac:dyDescent="0.3">
      <c r="B12" s="85">
        <v>2418</v>
      </c>
      <c r="C12" s="96" t="s">
        <v>9827</v>
      </c>
      <c r="D12" s="96" t="s">
        <v>9828</v>
      </c>
      <c r="E12" s="96" t="s">
        <v>304</v>
      </c>
      <c r="F12" s="97" t="s">
        <v>9833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54.147996182354987</v>
      </c>
      <c r="P12" s="98">
        <v>0</v>
      </c>
      <c r="Q12" s="98">
        <v>112.111</v>
      </c>
      <c r="R12" s="98">
        <v>6070.5860000000002</v>
      </c>
      <c r="S12" s="98">
        <v>54.147996182354987</v>
      </c>
      <c r="T12" s="98"/>
      <c r="X12" s="83">
        <f t="shared" si="2"/>
        <v>0</v>
      </c>
      <c r="Z12" s="90">
        <f t="shared" si="3"/>
        <v>2418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54.147996182354987</v>
      </c>
      <c r="AN12" s="90">
        <f t="shared" si="1"/>
        <v>0</v>
      </c>
      <c r="AO12" s="90">
        <f t="shared" si="1"/>
        <v>112.111</v>
      </c>
      <c r="AP12" s="90">
        <f t="shared" si="1"/>
        <v>6070.5860000000002</v>
      </c>
      <c r="AQ12" s="90">
        <f t="shared" si="1"/>
        <v>54.147996182354987</v>
      </c>
      <c r="AR12" s="90" t="str">
        <f>VLOOKUP(C12&amp;E12&amp;G12&amp;I12&amp;J12,'Código Licitaciones'!$I$8:$I$4158,1,0)</f>
        <v>Aela Generación S.A.ConafeCardones 2202015/02BS4A</v>
      </c>
    </row>
    <row r="13" spans="1:44" ht="18.75" x14ac:dyDescent="0.3">
      <c r="B13" s="85">
        <v>2418</v>
      </c>
      <c r="C13" s="96" t="s">
        <v>9827</v>
      </c>
      <c r="D13" s="96" t="s">
        <v>9828</v>
      </c>
      <c r="E13" s="96" t="s">
        <v>304</v>
      </c>
      <c r="F13" s="97" t="s">
        <v>9833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51.109999558013911</v>
      </c>
      <c r="P13" s="98">
        <v>0</v>
      </c>
      <c r="Q13" s="98">
        <v>927.63099999999997</v>
      </c>
      <c r="R13" s="98">
        <v>47411.22</v>
      </c>
      <c r="S13" s="98">
        <v>51.109999558013911</v>
      </c>
      <c r="T13" s="98"/>
      <c r="X13" s="83">
        <f t="shared" si="2"/>
        <v>0</v>
      </c>
      <c r="Z13" s="90">
        <f t="shared" si="3"/>
        <v>2418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51.109999558013911</v>
      </c>
      <c r="AN13" s="90">
        <f t="shared" si="1"/>
        <v>0</v>
      </c>
      <c r="AO13" s="90">
        <f t="shared" si="1"/>
        <v>927.63099999999997</v>
      </c>
      <c r="AP13" s="90">
        <f t="shared" si="1"/>
        <v>47411.22</v>
      </c>
      <c r="AQ13" s="90">
        <f t="shared" si="1"/>
        <v>51.109999558013911</v>
      </c>
      <c r="AR13" s="90" t="str">
        <f>VLOOKUP(C13&amp;E13&amp;G13&amp;I13&amp;J13,'Código Licitaciones'!$I$8:$I$4158,1,0)</f>
        <v>Aela Generación S.A.ConafeLos Vilos 2202015/02BS4A</v>
      </c>
    </row>
    <row r="14" spans="1:44" ht="18.75" x14ac:dyDescent="0.3">
      <c r="B14" s="85">
        <v>2418</v>
      </c>
      <c r="C14" s="96" t="s">
        <v>9827</v>
      </c>
      <c r="D14" s="96" t="s">
        <v>9828</v>
      </c>
      <c r="E14" s="96" t="s">
        <v>304</v>
      </c>
      <c r="F14" s="97" t="s">
        <v>9833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53.207000338320121</v>
      </c>
      <c r="P14" s="98">
        <v>0</v>
      </c>
      <c r="Q14" s="98">
        <v>484.74799999999999</v>
      </c>
      <c r="R14" s="98">
        <v>25791.987000000001</v>
      </c>
      <c r="S14" s="98">
        <v>53.207000338320121</v>
      </c>
      <c r="T14" s="98"/>
      <c r="X14" s="83">
        <f t="shared" si="2"/>
        <v>0</v>
      </c>
      <c r="Z14" s="90">
        <f t="shared" si="3"/>
        <v>2418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53.207000338320121</v>
      </c>
      <c r="AN14" s="90">
        <f t="shared" si="1"/>
        <v>0</v>
      </c>
      <c r="AO14" s="90">
        <f t="shared" si="1"/>
        <v>484.74799999999999</v>
      </c>
      <c r="AP14" s="90">
        <f t="shared" si="1"/>
        <v>25791.987000000001</v>
      </c>
      <c r="AQ14" s="90">
        <f t="shared" si="1"/>
        <v>53.207000338320121</v>
      </c>
      <c r="AR14" s="90" t="str">
        <f>VLOOKUP(C14&amp;E14&amp;G14&amp;I14&amp;J14,'Código Licitaciones'!$I$8:$I$4158,1,0)</f>
        <v>Aela Generación S.A.ConafeMaitencillo 2202015/02BS4A</v>
      </c>
    </row>
    <row r="15" spans="1:44" ht="18.75" x14ac:dyDescent="0.3">
      <c r="B15" s="85">
        <v>2418</v>
      </c>
      <c r="C15" s="96" t="s">
        <v>9827</v>
      </c>
      <c r="D15" s="96" t="s">
        <v>9828</v>
      </c>
      <c r="E15" s="96" t="s">
        <v>304</v>
      </c>
      <c r="F15" s="97" t="s">
        <v>9833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53.449028818077949</v>
      </c>
      <c r="P15" s="98">
        <v>0</v>
      </c>
      <c r="Q15" s="98">
        <v>7.8769999999999998</v>
      </c>
      <c r="R15" s="98">
        <v>421.01799999999997</v>
      </c>
      <c r="S15" s="98">
        <v>53.449028818077949</v>
      </c>
      <c r="T15" s="98"/>
      <c r="X15" s="83">
        <f t="shared" si="2"/>
        <v>0</v>
      </c>
      <c r="Z15" s="90">
        <f t="shared" si="3"/>
        <v>2418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53.449028818077949</v>
      </c>
      <c r="AN15" s="90">
        <f t="shared" si="1"/>
        <v>0</v>
      </c>
      <c r="AO15" s="90">
        <f t="shared" si="1"/>
        <v>7.8769999999999998</v>
      </c>
      <c r="AP15" s="90">
        <f t="shared" si="1"/>
        <v>421.01799999999997</v>
      </c>
      <c r="AQ15" s="90">
        <f t="shared" si="1"/>
        <v>53.449028818077949</v>
      </c>
      <c r="AR15" s="90" t="str">
        <f>VLOOKUP(C15&amp;E15&amp;G15&amp;I15&amp;J15,'Código Licitaciones'!$I$8:$I$4158,1,0)</f>
        <v>Aela Generación S.A.ConafeNogales 2202015/02BS4A</v>
      </c>
    </row>
    <row r="16" spans="1:44" ht="18.75" x14ac:dyDescent="0.3">
      <c r="B16" s="85">
        <v>2418</v>
      </c>
      <c r="C16" s="96" t="s">
        <v>9827</v>
      </c>
      <c r="D16" s="96" t="s">
        <v>9828</v>
      </c>
      <c r="E16" s="96" t="s">
        <v>304</v>
      </c>
      <c r="F16" s="97" t="s">
        <v>9833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54.330999975746828</v>
      </c>
      <c r="P16" s="98">
        <v>0</v>
      </c>
      <c r="Q16" s="98">
        <v>2308.9760000000001</v>
      </c>
      <c r="R16" s="98">
        <v>125448.97500000001</v>
      </c>
      <c r="S16" s="98">
        <v>54.330999975746828</v>
      </c>
      <c r="T16" s="98"/>
      <c r="X16" s="83">
        <f t="shared" si="2"/>
        <v>0</v>
      </c>
      <c r="Z16" s="90">
        <f t="shared" si="3"/>
        <v>2418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54.330999975746828</v>
      </c>
      <c r="AN16" s="90">
        <f t="shared" si="1"/>
        <v>0</v>
      </c>
      <c r="AO16" s="90">
        <f t="shared" si="1"/>
        <v>2308.9760000000001</v>
      </c>
      <c r="AP16" s="90">
        <f t="shared" si="1"/>
        <v>125448.97500000001</v>
      </c>
      <c r="AQ16" s="90">
        <f t="shared" si="1"/>
        <v>54.330999975746828</v>
      </c>
      <c r="AR16" s="90" t="str">
        <f>VLOOKUP(C16&amp;E16&amp;G16&amp;I16&amp;J16,'Código Licitaciones'!$I$8:$I$4158,1,0)</f>
        <v>Aela Generación S.A.ConafePan de Azucar 2202015/02BS4A</v>
      </c>
    </row>
    <row r="17" spans="2:44" ht="18.75" x14ac:dyDescent="0.3">
      <c r="B17" s="85">
        <v>2418</v>
      </c>
      <c r="C17" s="96" t="s">
        <v>9827</v>
      </c>
      <c r="D17" s="96" t="s">
        <v>9828</v>
      </c>
      <c r="E17" s="96" t="s">
        <v>304</v>
      </c>
      <c r="F17" s="97" t="s">
        <v>9833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54.023999898201531</v>
      </c>
      <c r="P17" s="98">
        <v>0</v>
      </c>
      <c r="Q17" s="98">
        <v>1100.213</v>
      </c>
      <c r="R17" s="98">
        <v>59437.906999999999</v>
      </c>
      <c r="S17" s="98">
        <v>54.023999898201531</v>
      </c>
      <c r="T17" s="98"/>
      <c r="X17" s="83">
        <f t="shared" si="2"/>
        <v>0</v>
      </c>
      <c r="Z17" s="90">
        <f t="shared" si="3"/>
        <v>2418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54.023999898201531</v>
      </c>
      <c r="AN17" s="90">
        <f t="shared" si="1"/>
        <v>0</v>
      </c>
      <c r="AO17" s="90">
        <f t="shared" si="1"/>
        <v>1100.213</v>
      </c>
      <c r="AP17" s="90">
        <f t="shared" si="1"/>
        <v>59437.906999999999</v>
      </c>
      <c r="AQ17" s="90">
        <f t="shared" si="1"/>
        <v>54.023999898201531</v>
      </c>
      <c r="AR17" s="90" t="str">
        <f>VLOOKUP(C17&amp;E17&amp;G17&amp;I17&amp;J17,'Código Licitaciones'!$I$8:$I$4158,1,0)</f>
        <v>Aela Generación S.A.ConafeQuillota 2202015/02BS4A</v>
      </c>
    </row>
    <row r="18" spans="2:44" ht="18.75" x14ac:dyDescent="0.3">
      <c r="B18" s="85">
        <v>2418</v>
      </c>
      <c r="C18" s="96" t="s">
        <v>9827</v>
      </c>
      <c r="D18" s="96" t="s">
        <v>9828</v>
      </c>
      <c r="E18" s="96" t="s">
        <v>304</v>
      </c>
      <c r="F18" s="97" t="s">
        <v>9833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2557</v>
      </c>
      <c r="N18" s="98">
        <v>0</v>
      </c>
      <c r="O18" s="98">
        <v>54.245000477770041</v>
      </c>
      <c r="P18" s="98">
        <v>0</v>
      </c>
      <c r="Q18" s="98">
        <v>146.51400000000001</v>
      </c>
      <c r="R18" s="98">
        <v>7947.652</v>
      </c>
      <c r="S18" s="98">
        <v>54.245000477770041</v>
      </c>
      <c r="T18" s="98"/>
      <c r="X18" s="83">
        <f t="shared" si="2"/>
        <v>0</v>
      </c>
      <c r="Z18" s="90">
        <f t="shared" si="3"/>
        <v>2418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SIC-0622</v>
      </c>
      <c r="AL18" s="90">
        <f t="shared" si="7"/>
        <v>0</v>
      </c>
      <c r="AM18" s="90">
        <f t="shared" si="1"/>
        <v>54.245000477770041</v>
      </c>
      <c r="AN18" s="90">
        <f t="shared" si="1"/>
        <v>0</v>
      </c>
      <c r="AO18" s="90">
        <f t="shared" si="1"/>
        <v>146.51400000000001</v>
      </c>
      <c r="AP18" s="90">
        <f t="shared" si="1"/>
        <v>7947.652</v>
      </c>
      <c r="AQ18" s="90">
        <f t="shared" si="1"/>
        <v>54.245000477770041</v>
      </c>
      <c r="AR18" s="90" t="str">
        <f>VLOOKUP(C18&amp;E18&amp;G18&amp;I18&amp;J18,'Código Licitaciones'!$I$8:$I$4158,1,0)</f>
        <v>Aela Generación S.A.ConafeMelipilla 2202015/02BS4A</v>
      </c>
    </row>
    <row r="19" spans="2:44" ht="18.75" x14ac:dyDescent="0.3">
      <c r="B19" s="85">
        <v>2418</v>
      </c>
      <c r="C19" s="96" t="s">
        <v>9827</v>
      </c>
      <c r="D19" s="96" t="s">
        <v>9828</v>
      </c>
      <c r="E19" s="96" t="s">
        <v>304</v>
      </c>
      <c r="F19" s="97" t="s">
        <v>9833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54.932997814525073</v>
      </c>
      <c r="P19" s="98">
        <v>0</v>
      </c>
      <c r="Q19" s="98">
        <v>210.023</v>
      </c>
      <c r="R19" s="98">
        <v>11537.192999999999</v>
      </c>
      <c r="S19" s="98">
        <v>54.932997814525073</v>
      </c>
      <c r="T19" s="98"/>
      <c r="X19" s="83">
        <f t="shared" si="2"/>
        <v>0</v>
      </c>
      <c r="Z19" s="90">
        <f t="shared" si="3"/>
        <v>2418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54.932997814525073</v>
      </c>
      <c r="AN19" s="90">
        <f t="shared" si="1"/>
        <v>0</v>
      </c>
      <c r="AO19" s="90">
        <f t="shared" si="1"/>
        <v>210.023</v>
      </c>
      <c r="AP19" s="90">
        <f t="shared" si="1"/>
        <v>11537.192999999999</v>
      </c>
      <c r="AQ19" s="90">
        <f t="shared" si="1"/>
        <v>54.932997814525073</v>
      </c>
      <c r="AR19" s="90" t="str">
        <f>VLOOKUP(C19&amp;E19&amp;G19&amp;I19&amp;J19,'Código Licitaciones'!$I$8:$I$4158,1,0)</f>
        <v>Aela Generación S.A.Conafelos maquis 2202015/02BS4A</v>
      </c>
    </row>
    <row r="20" spans="2:44" ht="18.75" x14ac:dyDescent="0.3">
      <c r="B20" s="85">
        <v>2418</v>
      </c>
      <c r="C20" s="96" t="s">
        <v>9827</v>
      </c>
      <c r="D20" s="96" t="s">
        <v>9828</v>
      </c>
      <c r="E20" s="96" t="s">
        <v>304</v>
      </c>
      <c r="F20" s="97" t="s">
        <v>9833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54.148003056905978</v>
      </c>
      <c r="P20" s="98">
        <v>0</v>
      </c>
      <c r="Q20" s="98">
        <v>155.71299999999999</v>
      </c>
      <c r="R20" s="98">
        <v>8431.5480000000007</v>
      </c>
      <c r="S20" s="98">
        <v>54.148003056905978</v>
      </c>
      <c r="T20" s="98"/>
      <c r="X20" s="83">
        <f t="shared" si="2"/>
        <v>0</v>
      </c>
      <c r="Z20" s="90">
        <f t="shared" si="3"/>
        <v>2418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54.148003056905978</v>
      </c>
      <c r="AN20" s="90">
        <f t="shared" si="1"/>
        <v>0</v>
      </c>
      <c r="AO20" s="90">
        <f t="shared" si="1"/>
        <v>155.71299999999999</v>
      </c>
      <c r="AP20" s="90">
        <f t="shared" si="1"/>
        <v>8431.5480000000007</v>
      </c>
      <c r="AQ20" s="90">
        <f t="shared" si="1"/>
        <v>54.148003056905978</v>
      </c>
      <c r="AR20" s="90" t="str">
        <f>VLOOKUP(C20&amp;E20&amp;G20&amp;I20&amp;J20,'Código Licitaciones'!$I$8:$I$4158,1,0)</f>
        <v>Aela Generación S.A.ConafeCardones 2202015/02BS4B</v>
      </c>
    </row>
    <row r="21" spans="2:44" ht="18.75" x14ac:dyDescent="0.3">
      <c r="B21" s="85">
        <v>2418</v>
      </c>
      <c r="C21" s="96" t="s">
        <v>9827</v>
      </c>
      <c r="D21" s="96" t="s">
        <v>9828</v>
      </c>
      <c r="E21" s="96" t="s">
        <v>304</v>
      </c>
      <c r="F21" s="97" t="s">
        <v>9833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51.109999757944706</v>
      </c>
      <c r="P21" s="98">
        <v>0</v>
      </c>
      <c r="Q21" s="98">
        <v>1322.0119999999999</v>
      </c>
      <c r="R21" s="98">
        <v>67568.032999999996</v>
      </c>
      <c r="S21" s="98">
        <v>51.109999757944706</v>
      </c>
      <c r="T21" s="98"/>
      <c r="X21" s="83">
        <f t="shared" si="2"/>
        <v>0</v>
      </c>
      <c r="Z21" s="90">
        <f t="shared" si="3"/>
        <v>2418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51.109999757944706</v>
      </c>
      <c r="AN21" s="90">
        <f t="shared" si="1"/>
        <v>0</v>
      </c>
      <c r="AO21" s="90">
        <f t="shared" si="1"/>
        <v>1322.0119999999999</v>
      </c>
      <c r="AP21" s="90">
        <f t="shared" si="1"/>
        <v>67568.032999999996</v>
      </c>
      <c r="AQ21" s="90">
        <f t="shared" si="1"/>
        <v>51.109999757944706</v>
      </c>
      <c r="AR21" s="90" t="str">
        <f>VLOOKUP(C21&amp;E21&amp;G21&amp;I21&amp;J21,'Código Licitaciones'!$I$8:$I$4158,1,0)</f>
        <v>Aela Generación S.A.ConafeLos Vilos 2202015/02BS4B</v>
      </c>
    </row>
    <row r="22" spans="2:44" ht="18.75" x14ac:dyDescent="0.3">
      <c r="B22" s="85">
        <v>2418</v>
      </c>
      <c r="C22" s="96" t="s">
        <v>9827</v>
      </c>
      <c r="D22" s="96" t="s">
        <v>9828</v>
      </c>
      <c r="E22" s="96" t="s">
        <v>304</v>
      </c>
      <c r="F22" s="97" t="s">
        <v>9833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53.207000232886209</v>
      </c>
      <c r="P22" s="98">
        <v>0</v>
      </c>
      <c r="Q22" s="98">
        <v>674.149</v>
      </c>
      <c r="R22" s="98">
        <v>35869.446000000004</v>
      </c>
      <c r="S22" s="98">
        <v>53.207000232886209</v>
      </c>
      <c r="T22" s="98"/>
      <c r="X22" s="83">
        <f t="shared" si="2"/>
        <v>0</v>
      </c>
      <c r="Z22" s="90">
        <f t="shared" si="3"/>
        <v>2418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53.207000232886209</v>
      </c>
      <c r="AN22" s="90">
        <f t="shared" si="1"/>
        <v>0</v>
      </c>
      <c r="AO22" s="90">
        <f t="shared" si="1"/>
        <v>674.149</v>
      </c>
      <c r="AP22" s="90">
        <f t="shared" si="1"/>
        <v>35869.446000000004</v>
      </c>
      <c r="AQ22" s="90">
        <f t="shared" si="1"/>
        <v>53.207000232886209</v>
      </c>
      <c r="AR22" s="90" t="str">
        <f>VLOOKUP(C22&amp;E22&amp;G22&amp;I22&amp;J22,'Código Licitaciones'!$I$8:$I$4158,1,0)</f>
        <v>Aela Generación S.A.ConafeMaitencillo 2202015/02BS4B</v>
      </c>
    </row>
    <row r="23" spans="2:44" ht="18.75" x14ac:dyDescent="0.3">
      <c r="B23" s="85">
        <v>2418</v>
      </c>
      <c r="C23" s="96" t="s">
        <v>9827</v>
      </c>
      <c r="D23" s="96" t="s">
        <v>9828</v>
      </c>
      <c r="E23" s="96" t="s">
        <v>304</v>
      </c>
      <c r="F23" s="97" t="s">
        <v>9833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53.449042407660741</v>
      </c>
      <c r="P23" s="98">
        <v>0</v>
      </c>
      <c r="Q23" s="98">
        <v>11.696</v>
      </c>
      <c r="R23" s="98">
        <v>625.14</v>
      </c>
      <c r="S23" s="98">
        <v>53.449042407660741</v>
      </c>
      <c r="T23" s="98"/>
      <c r="X23" s="83">
        <f t="shared" si="2"/>
        <v>0</v>
      </c>
      <c r="Z23" s="90">
        <f t="shared" si="3"/>
        <v>2418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53.449042407660741</v>
      </c>
      <c r="AN23" s="90">
        <f t="shared" si="1"/>
        <v>0</v>
      </c>
      <c r="AO23" s="90">
        <f t="shared" si="1"/>
        <v>11.696</v>
      </c>
      <c r="AP23" s="90">
        <f t="shared" si="1"/>
        <v>625.14</v>
      </c>
      <c r="AQ23" s="90">
        <f t="shared" si="1"/>
        <v>53.449042407660741</v>
      </c>
      <c r="AR23" s="90" t="str">
        <f>VLOOKUP(C23&amp;E23&amp;G23&amp;I23&amp;J23,'Código Licitaciones'!$I$8:$I$4158,1,0)</f>
        <v>Aela Generación S.A.ConafeNogales 2202015/02BS4B</v>
      </c>
    </row>
    <row r="24" spans="2:44" ht="18.75" x14ac:dyDescent="0.3">
      <c r="B24" s="85">
        <v>2418</v>
      </c>
      <c r="C24" s="96" t="s">
        <v>9827</v>
      </c>
      <c r="D24" s="96" t="s">
        <v>9828</v>
      </c>
      <c r="E24" s="96" t="s">
        <v>304</v>
      </c>
      <c r="F24" s="97" t="s">
        <v>9833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54.330999868364955</v>
      </c>
      <c r="P24" s="98">
        <v>0</v>
      </c>
      <c r="Q24" s="98">
        <v>3243.817</v>
      </c>
      <c r="R24" s="98">
        <v>176239.821</v>
      </c>
      <c r="S24" s="98">
        <v>54.330999868364955</v>
      </c>
      <c r="T24" s="98"/>
      <c r="X24" s="83">
        <f t="shared" si="2"/>
        <v>0</v>
      </c>
      <c r="Z24" s="90">
        <f t="shared" si="3"/>
        <v>2418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54.330999868364955</v>
      </c>
      <c r="AN24" s="90">
        <f t="shared" si="1"/>
        <v>0</v>
      </c>
      <c r="AO24" s="90">
        <f t="shared" si="1"/>
        <v>3243.817</v>
      </c>
      <c r="AP24" s="90">
        <f t="shared" si="1"/>
        <v>176239.821</v>
      </c>
      <c r="AQ24" s="90">
        <f t="shared" si="1"/>
        <v>54.330999868364955</v>
      </c>
      <c r="AR24" s="90" t="str">
        <f>VLOOKUP(C24&amp;E24&amp;G24&amp;I24&amp;J24,'Código Licitaciones'!$I$8:$I$4158,1,0)</f>
        <v>Aela Generación S.A.ConafePan de Azucar 2202015/02BS4B</v>
      </c>
    </row>
    <row r="25" spans="2:44" ht="18.75" x14ac:dyDescent="0.3">
      <c r="B25" s="85">
        <v>2418</v>
      </c>
      <c r="C25" s="96" t="s">
        <v>9827</v>
      </c>
      <c r="D25" s="96" t="s">
        <v>9828</v>
      </c>
      <c r="E25" s="96" t="s">
        <v>304</v>
      </c>
      <c r="F25" s="97" t="s">
        <v>9833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54.024000309729765</v>
      </c>
      <c r="P25" s="98">
        <v>0</v>
      </c>
      <c r="Q25" s="98">
        <v>1601.396</v>
      </c>
      <c r="R25" s="98">
        <v>86513.817999999999</v>
      </c>
      <c r="S25" s="98">
        <v>54.024000309729765</v>
      </c>
      <c r="T25" s="98"/>
      <c r="X25" s="83">
        <f t="shared" si="2"/>
        <v>0</v>
      </c>
      <c r="Z25" s="90">
        <f t="shared" si="3"/>
        <v>2418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54.024000309729765</v>
      </c>
      <c r="AN25" s="90">
        <f t="shared" si="7"/>
        <v>0</v>
      </c>
      <c r="AO25" s="90">
        <f t="shared" si="7"/>
        <v>1601.396</v>
      </c>
      <c r="AP25" s="90">
        <f t="shared" si="7"/>
        <v>86513.817999999999</v>
      </c>
      <c r="AQ25" s="90">
        <f t="shared" si="7"/>
        <v>54.024000309729765</v>
      </c>
      <c r="AR25" s="90" t="str">
        <f>VLOOKUP(C25&amp;E25&amp;G25&amp;I25&amp;J25,'Código Licitaciones'!$I$8:$I$4158,1,0)</f>
        <v>Aela Generación S.A.ConafeQuillota 2202015/02BS4B</v>
      </c>
    </row>
    <row r="26" spans="2:44" ht="18.75" x14ac:dyDescent="0.3">
      <c r="B26" s="85">
        <v>2418</v>
      </c>
      <c r="C26" s="96" t="s">
        <v>9827</v>
      </c>
      <c r="D26" s="96" t="s">
        <v>9828</v>
      </c>
      <c r="E26" s="96" t="s">
        <v>304</v>
      </c>
      <c r="F26" s="97" t="s">
        <v>9833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2557</v>
      </c>
      <c r="N26" s="98">
        <v>0</v>
      </c>
      <c r="O26" s="98">
        <v>54.245001734557874</v>
      </c>
      <c r="P26" s="98">
        <v>0</v>
      </c>
      <c r="Q26" s="98">
        <v>219.07599999999999</v>
      </c>
      <c r="R26" s="98">
        <v>11883.778</v>
      </c>
      <c r="S26" s="98">
        <v>54.245001734557874</v>
      </c>
      <c r="T26" s="98"/>
      <c r="X26" s="83">
        <f t="shared" si="2"/>
        <v>0</v>
      </c>
      <c r="Z26" s="90">
        <f t="shared" si="3"/>
        <v>2418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7"/>
        <v>0</v>
      </c>
      <c r="AM26" s="90">
        <f t="shared" si="7"/>
        <v>54.245001734557874</v>
      </c>
      <c r="AN26" s="90">
        <f t="shared" si="7"/>
        <v>0</v>
      </c>
      <c r="AO26" s="90">
        <f t="shared" si="7"/>
        <v>219.07599999999999</v>
      </c>
      <c r="AP26" s="90">
        <f t="shared" si="7"/>
        <v>11883.778</v>
      </c>
      <c r="AQ26" s="90">
        <f t="shared" si="7"/>
        <v>54.245001734557874</v>
      </c>
      <c r="AR26" s="90" t="str">
        <f>VLOOKUP(C26&amp;E26&amp;G26&amp;I26&amp;J26,'Código Licitaciones'!$I$8:$I$4158,1,0)</f>
        <v>Aela Generación S.A.ConafeMelipilla 2202015/02BS4B</v>
      </c>
    </row>
    <row r="27" spans="2:44" ht="18.75" x14ac:dyDescent="0.3">
      <c r="B27" s="85">
        <v>2418</v>
      </c>
      <c r="C27" s="96" t="s">
        <v>9827</v>
      </c>
      <c r="D27" s="96" t="s">
        <v>9828</v>
      </c>
      <c r="E27" s="96" t="s">
        <v>304</v>
      </c>
      <c r="F27" s="97" t="s">
        <v>9833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54.933000953757123</v>
      </c>
      <c r="P27" s="98">
        <v>0</v>
      </c>
      <c r="Q27" s="98">
        <v>313.49700000000001</v>
      </c>
      <c r="R27" s="98">
        <v>17221.330999999998</v>
      </c>
      <c r="S27" s="98">
        <v>54.933000953757123</v>
      </c>
      <c r="T27" s="98"/>
      <c r="X27" s="83">
        <f t="shared" si="2"/>
        <v>0</v>
      </c>
      <c r="Z27" s="90">
        <f t="shared" si="3"/>
        <v>2418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54.933000953757123</v>
      </c>
      <c r="AN27" s="90">
        <f t="shared" si="7"/>
        <v>0</v>
      </c>
      <c r="AO27" s="90">
        <f t="shared" si="7"/>
        <v>313.49700000000001</v>
      </c>
      <c r="AP27" s="90">
        <f t="shared" si="7"/>
        <v>17221.330999999998</v>
      </c>
      <c r="AQ27" s="90">
        <f t="shared" si="7"/>
        <v>54.933000953757123</v>
      </c>
      <c r="AR27" s="90" t="str">
        <f>VLOOKUP(C27&amp;E27&amp;G27&amp;I27&amp;J27,'Código Licitaciones'!$I$8:$I$4158,1,0)</f>
        <v>Aela Generación S.A.Conafelos maquis 2202015/02BS4B</v>
      </c>
    </row>
    <row r="28" spans="2:44" ht="18.75" x14ac:dyDescent="0.3">
      <c r="B28" s="85">
        <v>2418</v>
      </c>
      <c r="C28" s="96" t="s">
        <v>9827</v>
      </c>
      <c r="D28" s="96" t="s">
        <v>9828</v>
      </c>
      <c r="E28" s="96" t="s">
        <v>304</v>
      </c>
      <c r="F28" s="97" t="s">
        <v>9833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5536.2997237569061</v>
      </c>
      <c r="O28" s="98">
        <v>54.147995123272821</v>
      </c>
      <c r="P28" s="98">
        <v>0.72399999999999998</v>
      </c>
      <c r="Q28" s="98">
        <v>88.584000000000003</v>
      </c>
      <c r="R28" s="98">
        <v>8804.9269999999997</v>
      </c>
      <c r="S28" s="98">
        <v>99.396358258827775</v>
      </c>
      <c r="T28" s="98"/>
      <c r="X28" s="83">
        <f t="shared" si="2"/>
        <v>0</v>
      </c>
      <c r="Z28" s="90">
        <f t="shared" si="3"/>
        <v>2418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5536.2997237569061</v>
      </c>
      <c r="AM28" s="90">
        <f t="shared" si="7"/>
        <v>54.147995123272821</v>
      </c>
      <c r="AN28" s="90">
        <f t="shared" si="7"/>
        <v>0.72399999999999998</v>
      </c>
      <c r="AO28" s="90">
        <f t="shared" si="7"/>
        <v>88.584000000000003</v>
      </c>
      <c r="AP28" s="90">
        <f t="shared" si="7"/>
        <v>8804.9269999999997</v>
      </c>
      <c r="AQ28" s="90">
        <f t="shared" si="7"/>
        <v>99.396358258827775</v>
      </c>
      <c r="AR28" s="90" t="str">
        <f>VLOOKUP(C28&amp;E28&amp;G28&amp;I28&amp;J28,'Código Licitaciones'!$I$8:$I$4158,1,0)</f>
        <v>Aela Generación S.A.ConafeCardones 2202015/02BS4C</v>
      </c>
    </row>
    <row r="29" spans="2:44" ht="18.75" x14ac:dyDescent="0.3">
      <c r="B29" s="85">
        <v>2418</v>
      </c>
      <c r="C29" s="96" t="s">
        <v>9827</v>
      </c>
      <c r="D29" s="96" t="s">
        <v>9828</v>
      </c>
      <c r="E29" s="96" t="s">
        <v>304</v>
      </c>
      <c r="F29" s="97" t="s">
        <v>9833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5659.8503341540627</v>
      </c>
      <c r="O29" s="98">
        <v>51.109999828520472</v>
      </c>
      <c r="P29" s="98">
        <v>5.6859999999999999</v>
      </c>
      <c r="Q29" s="98">
        <v>699.79200000000003</v>
      </c>
      <c r="R29" s="98">
        <v>67948.277999999991</v>
      </c>
      <c r="S29" s="98">
        <v>97.097820495232853</v>
      </c>
      <c r="T29" s="98"/>
      <c r="X29" s="83">
        <f t="shared" si="2"/>
        <v>0</v>
      </c>
      <c r="Z29" s="90">
        <f t="shared" si="3"/>
        <v>2418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9.114.000-2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5659.8503341540627</v>
      </c>
      <c r="AM29" s="90">
        <f t="shared" si="7"/>
        <v>51.109999828520472</v>
      </c>
      <c r="AN29" s="90">
        <f t="shared" si="7"/>
        <v>5.6859999999999999</v>
      </c>
      <c r="AO29" s="90">
        <f t="shared" si="7"/>
        <v>699.79200000000003</v>
      </c>
      <c r="AP29" s="90">
        <f t="shared" si="7"/>
        <v>67948.277999999991</v>
      </c>
      <c r="AQ29" s="90">
        <f t="shared" si="7"/>
        <v>97.097820495232853</v>
      </c>
      <c r="AR29" s="90" t="str">
        <f>VLOOKUP(C29&amp;E29&amp;G29&amp;I29&amp;J29,'Código Licitaciones'!$I$8:$I$4158,1,0)</f>
        <v>Aela Generación S.A.ConafeLos Vilos 2202015/02BS4C</v>
      </c>
    </row>
    <row r="30" spans="2:44" ht="18.75" x14ac:dyDescent="0.3">
      <c r="B30" s="85">
        <v>2418</v>
      </c>
      <c r="C30" s="96" t="s">
        <v>9827</v>
      </c>
      <c r="D30" s="96" t="s">
        <v>9828</v>
      </c>
      <c r="E30" s="96" t="s">
        <v>304</v>
      </c>
      <c r="F30" s="97" t="s">
        <v>9833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5445.6884197056952</v>
      </c>
      <c r="O30" s="98">
        <v>53.206999448182792</v>
      </c>
      <c r="P30" s="98">
        <v>3.1259999999999999</v>
      </c>
      <c r="Q30" s="98">
        <v>382.37299999999999</v>
      </c>
      <c r="R30" s="98">
        <v>37368.142</v>
      </c>
      <c r="S30" s="98">
        <v>97.726936786854722</v>
      </c>
      <c r="T30" s="98"/>
      <c r="X30" s="83">
        <f t="shared" si="2"/>
        <v>0</v>
      </c>
      <c r="Z30" s="90">
        <f t="shared" si="3"/>
        <v>2418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5445.6884197056952</v>
      </c>
      <c r="AM30" s="90">
        <f t="shared" si="7"/>
        <v>53.206999448182792</v>
      </c>
      <c r="AN30" s="90">
        <f t="shared" si="7"/>
        <v>3.1259999999999999</v>
      </c>
      <c r="AO30" s="90">
        <f t="shared" si="7"/>
        <v>382.37299999999999</v>
      </c>
      <c r="AP30" s="90">
        <f t="shared" si="7"/>
        <v>37368.142</v>
      </c>
      <c r="AQ30" s="90">
        <f t="shared" si="7"/>
        <v>97.726936786854722</v>
      </c>
      <c r="AR30" s="90" t="str">
        <f>VLOOKUP(C30&amp;E30&amp;G30&amp;I30&amp;J30,'Código Licitaciones'!$I$8:$I$4158,1,0)</f>
        <v>Aela Generación S.A.ConafeMaitencillo 2202015/02BS4C</v>
      </c>
    </row>
    <row r="31" spans="2:44" ht="18.75" x14ac:dyDescent="0.3">
      <c r="B31" s="85">
        <v>2418</v>
      </c>
      <c r="C31" s="96" t="s">
        <v>9827</v>
      </c>
      <c r="D31" s="96" t="s">
        <v>9828</v>
      </c>
      <c r="E31" s="96" t="s">
        <v>304</v>
      </c>
      <c r="F31" s="97" t="s">
        <v>9833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5483.0476190476193</v>
      </c>
      <c r="O31" s="98">
        <v>53.448935558112773</v>
      </c>
      <c r="P31" s="98">
        <v>6.3E-2</v>
      </c>
      <c r="Q31" s="98">
        <v>6.952</v>
      </c>
      <c r="R31" s="98">
        <v>717.00900000000001</v>
      </c>
      <c r="S31" s="98">
        <v>103.13708285385501</v>
      </c>
      <c r="T31" s="98"/>
      <c r="X31" s="83">
        <f t="shared" si="2"/>
        <v>0</v>
      </c>
      <c r="Z31" s="90">
        <f t="shared" si="3"/>
        <v>2418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5483.0476190476193</v>
      </c>
      <c r="AM31" s="90">
        <f t="shared" si="7"/>
        <v>53.448935558112773</v>
      </c>
      <c r="AN31" s="90">
        <f t="shared" si="7"/>
        <v>6.3E-2</v>
      </c>
      <c r="AO31" s="90">
        <f t="shared" si="7"/>
        <v>6.952</v>
      </c>
      <c r="AP31" s="90">
        <f t="shared" si="7"/>
        <v>717.00900000000001</v>
      </c>
      <c r="AQ31" s="90">
        <f t="shared" si="7"/>
        <v>103.13708285385501</v>
      </c>
      <c r="AR31" s="90" t="str">
        <f>VLOOKUP(C31&amp;E31&amp;G31&amp;I31&amp;J31,'Código Licitaciones'!$I$8:$I$4158,1,0)</f>
        <v>Aela Generación S.A.ConafeNogales 2202015/02BS4C</v>
      </c>
    </row>
    <row r="32" spans="2:44" ht="18.75" x14ac:dyDescent="0.3">
      <c r="B32" s="85">
        <v>2418</v>
      </c>
      <c r="C32" s="96" t="s">
        <v>9827</v>
      </c>
      <c r="D32" s="96" t="s">
        <v>9828</v>
      </c>
      <c r="E32" s="96" t="s">
        <v>304</v>
      </c>
      <c r="F32" s="97" t="s">
        <v>9833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5706.8865972455487</v>
      </c>
      <c r="O32" s="98">
        <v>54.330999962096222</v>
      </c>
      <c r="P32" s="98">
        <v>14.885</v>
      </c>
      <c r="Q32" s="98">
        <v>1820.3989999999999</v>
      </c>
      <c r="R32" s="98">
        <v>183851.10499999998</v>
      </c>
      <c r="S32" s="98">
        <v>100.99494945888236</v>
      </c>
      <c r="T32" s="98"/>
      <c r="X32" s="83">
        <f t="shared" si="2"/>
        <v>0</v>
      </c>
      <c r="Z32" s="90">
        <f t="shared" si="3"/>
        <v>2418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9.114.000-2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5706.8865972455487</v>
      </c>
      <c r="AM32" s="90">
        <f t="shared" si="7"/>
        <v>54.330999962096222</v>
      </c>
      <c r="AN32" s="90">
        <f t="shared" si="7"/>
        <v>14.885</v>
      </c>
      <c r="AO32" s="90">
        <f t="shared" si="7"/>
        <v>1820.3989999999999</v>
      </c>
      <c r="AP32" s="90">
        <f t="shared" si="7"/>
        <v>183851.10499999998</v>
      </c>
      <c r="AQ32" s="90">
        <f t="shared" si="7"/>
        <v>100.99494945888236</v>
      </c>
      <c r="AR32" s="90" t="str">
        <f>VLOOKUP(C32&amp;E32&amp;G32&amp;I32&amp;J32,'Código Licitaciones'!$I$8:$I$4158,1,0)</f>
        <v>Aela Generación S.A.ConafePan de Azucar 2202015/02BS4C</v>
      </c>
    </row>
    <row r="33" spans="2:44" ht="18.75" x14ac:dyDescent="0.3">
      <c r="B33" s="85">
        <v>2418</v>
      </c>
      <c r="C33" s="96" t="s">
        <v>9827</v>
      </c>
      <c r="D33" s="96" t="s">
        <v>9828</v>
      </c>
      <c r="E33" s="96" t="s">
        <v>304</v>
      </c>
      <c r="F33" s="97" t="s">
        <v>9833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5743.0928873959401</v>
      </c>
      <c r="O33" s="98">
        <v>54.023999710576319</v>
      </c>
      <c r="P33" s="98">
        <v>6.8470000000000004</v>
      </c>
      <c r="Q33" s="98">
        <v>801.59299999999996</v>
      </c>
      <c r="R33" s="98">
        <v>82628.217000000004</v>
      </c>
      <c r="S33" s="98">
        <v>103.08001317376774</v>
      </c>
      <c r="T33" s="98"/>
      <c r="X33" s="83">
        <f t="shared" si="2"/>
        <v>0</v>
      </c>
      <c r="Z33" s="90">
        <f t="shared" si="3"/>
        <v>2418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5743.0928873959401</v>
      </c>
      <c r="AM33" s="90">
        <f t="shared" si="7"/>
        <v>54.023999710576319</v>
      </c>
      <c r="AN33" s="90">
        <f t="shared" si="7"/>
        <v>6.8470000000000004</v>
      </c>
      <c r="AO33" s="90">
        <f t="shared" si="7"/>
        <v>801.59299999999996</v>
      </c>
      <c r="AP33" s="90">
        <f t="shared" si="7"/>
        <v>82628.217000000004</v>
      </c>
      <c r="AQ33" s="90">
        <f t="shared" si="7"/>
        <v>103.08001317376774</v>
      </c>
      <c r="AR33" s="90" t="str">
        <f>VLOOKUP(C33&amp;E33&amp;G33&amp;I33&amp;J33,'Código Licitaciones'!$I$8:$I$4158,1,0)</f>
        <v>Aela Generación S.A.ConafeQuillota 2202015/02BS4C</v>
      </c>
    </row>
    <row r="34" spans="2:44" ht="18.75" x14ac:dyDescent="0.3">
      <c r="B34" s="85">
        <v>2418</v>
      </c>
      <c r="C34" s="96" t="s">
        <v>9827</v>
      </c>
      <c r="D34" s="96" t="s">
        <v>9828</v>
      </c>
      <c r="E34" s="96" t="s">
        <v>304</v>
      </c>
      <c r="F34" s="97" t="s">
        <v>9833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2557</v>
      </c>
      <c r="N34" s="98">
        <v>5764.6242578456322</v>
      </c>
      <c r="O34" s="98">
        <v>54.244997612409314</v>
      </c>
      <c r="P34" s="98">
        <v>1.179</v>
      </c>
      <c r="Q34" s="98">
        <v>129.83799999999999</v>
      </c>
      <c r="R34" s="98">
        <v>13839.554</v>
      </c>
      <c r="S34" s="98">
        <v>106.59093639766479</v>
      </c>
      <c r="T34" s="98"/>
      <c r="X34" s="83">
        <f t="shared" si="2"/>
        <v>0</v>
      </c>
      <c r="Z34" s="90">
        <f t="shared" si="3"/>
        <v>2418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7"/>
        <v>5764.6242578456322</v>
      </c>
      <c r="AM34" s="90">
        <f t="shared" si="7"/>
        <v>54.244997612409314</v>
      </c>
      <c r="AN34" s="90">
        <f t="shared" si="7"/>
        <v>1.179</v>
      </c>
      <c r="AO34" s="90">
        <f t="shared" si="7"/>
        <v>129.83799999999999</v>
      </c>
      <c r="AP34" s="90">
        <f t="shared" si="7"/>
        <v>13839.554</v>
      </c>
      <c r="AQ34" s="90">
        <f t="shared" si="7"/>
        <v>106.59093639766479</v>
      </c>
      <c r="AR34" s="90" t="str">
        <f>VLOOKUP(C34&amp;E34&amp;G34&amp;I34&amp;J34,'Código Licitaciones'!$I$8:$I$4158,1,0)</f>
        <v>Aela Generación S.A.ConafeMelipilla 2202015/02BS4C</v>
      </c>
    </row>
    <row r="35" spans="2:44" ht="18.75" x14ac:dyDescent="0.3">
      <c r="B35" s="85">
        <v>2418</v>
      </c>
      <c r="C35" s="96" t="s">
        <v>9827</v>
      </c>
      <c r="D35" s="96" t="s">
        <v>9828</v>
      </c>
      <c r="E35" s="96" t="s">
        <v>304</v>
      </c>
      <c r="F35" s="97" t="s">
        <v>9833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5733.4807578448781</v>
      </c>
      <c r="O35" s="98">
        <v>54.932997370020388</v>
      </c>
      <c r="P35" s="98">
        <v>1.6890000000000001</v>
      </c>
      <c r="Q35" s="98">
        <v>185.93299999999999</v>
      </c>
      <c r="R35" s="98">
        <v>19897.705999999998</v>
      </c>
      <c r="S35" s="98">
        <v>107.01546255909386</v>
      </c>
      <c r="T35" s="98"/>
      <c r="X35" s="83">
        <f t="shared" si="2"/>
        <v>0</v>
      </c>
      <c r="Z35" s="90">
        <f t="shared" si="3"/>
        <v>2418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9.114.000-2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5733.4807578448781</v>
      </c>
      <c r="AM35" s="90">
        <f t="shared" si="7"/>
        <v>54.932997370020388</v>
      </c>
      <c r="AN35" s="90">
        <f t="shared" si="7"/>
        <v>1.6890000000000001</v>
      </c>
      <c r="AO35" s="90">
        <f t="shared" si="7"/>
        <v>185.93299999999999</v>
      </c>
      <c r="AP35" s="90">
        <f t="shared" si="7"/>
        <v>19897.705999999998</v>
      </c>
      <c r="AQ35" s="90">
        <f t="shared" si="7"/>
        <v>107.01546255909386</v>
      </c>
      <c r="AR35" s="90" t="str">
        <f>VLOOKUP(C35&amp;E35&amp;G35&amp;I35&amp;J35,'Código Licitaciones'!$I$8:$I$4158,1,0)</f>
        <v>Aela Generación S.A.Conafelos maquis 2202015/02BS4C</v>
      </c>
    </row>
    <row r="36" spans="2:44" ht="18.75" x14ac:dyDescent="0.3">
      <c r="B36" s="85">
        <v>0</v>
      </c>
      <c r="C36" s="96" t="s">
        <v>9827</v>
      </c>
      <c r="D36" s="96" t="s">
        <v>9828</v>
      </c>
      <c r="E36" s="96" t="s">
        <v>297</v>
      </c>
      <c r="F36" s="97" t="s">
        <v>9834</v>
      </c>
      <c r="G36" s="97" t="s">
        <v>46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1673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/>
      <c r="X36" s="83">
        <f t="shared" si="2"/>
        <v>0</v>
      </c>
      <c r="Z36" s="90">
        <f t="shared" si="3"/>
        <v>0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Codiner</v>
      </c>
      <c r="AD36" s="94" t="str">
        <f t="shared" si="5"/>
        <v>7.839.530-0</v>
      </c>
      <c r="AE36" s="94" t="str">
        <f>+VLOOKUP(G36,'Código Licitaciones'!$L$7:$L$50,1,0)</f>
        <v>Charrua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SIC-0173</v>
      </c>
      <c r="AL36" s="90">
        <f t="shared" si="7"/>
        <v>0</v>
      </c>
      <c r="AM36" s="90">
        <f t="shared" si="7"/>
        <v>0</v>
      </c>
      <c r="AN36" s="90">
        <f t="shared" si="7"/>
        <v>0</v>
      </c>
      <c r="AO36" s="90">
        <f t="shared" si="7"/>
        <v>0</v>
      </c>
      <c r="AP36" s="90">
        <f t="shared" si="7"/>
        <v>0</v>
      </c>
      <c r="AQ36" s="90">
        <f t="shared" si="7"/>
        <v>0</v>
      </c>
      <c r="AR36" s="90" t="str">
        <f>VLOOKUP(C36&amp;E36&amp;G36&amp;I36&amp;J36,'Código Licitaciones'!$I$8:$I$4158,1,0)</f>
        <v>Aela Generación S.A.CodinerCharrua 2202015/02BS4A</v>
      </c>
    </row>
    <row r="37" spans="2:44" ht="18.75" x14ac:dyDescent="0.3">
      <c r="B37" s="85">
        <v>0</v>
      </c>
      <c r="C37" s="96" t="s">
        <v>9827</v>
      </c>
      <c r="D37" s="96" t="s">
        <v>9828</v>
      </c>
      <c r="E37" s="96" t="s">
        <v>297</v>
      </c>
      <c r="F37" s="97" t="s">
        <v>9834</v>
      </c>
      <c r="G37" s="97" t="s">
        <v>63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3620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/>
      <c r="X37" s="83">
        <f t="shared" si="2"/>
        <v>0</v>
      </c>
      <c r="Z37" s="90">
        <f t="shared" si="3"/>
        <v>0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Codiner</v>
      </c>
      <c r="AD37" s="94" t="str">
        <f t="shared" si="5"/>
        <v>7.839.530-0</v>
      </c>
      <c r="AE37" s="94" t="str">
        <f>+VLOOKUP(G37,'Código Licitaciones'!$L$7:$L$50,1,0)</f>
        <v>Temuco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SIC-1158</v>
      </c>
      <c r="AL37" s="90">
        <f t="shared" si="7"/>
        <v>0</v>
      </c>
      <c r="AM37" s="90">
        <f t="shared" si="7"/>
        <v>0</v>
      </c>
      <c r="AN37" s="90">
        <f t="shared" si="7"/>
        <v>0</v>
      </c>
      <c r="AO37" s="90">
        <f t="shared" si="7"/>
        <v>0</v>
      </c>
      <c r="AP37" s="90">
        <f t="shared" si="7"/>
        <v>0</v>
      </c>
      <c r="AQ37" s="90">
        <f t="shared" si="7"/>
        <v>0</v>
      </c>
      <c r="AR37" s="90" t="str">
        <f>VLOOKUP(C37&amp;E37&amp;G37&amp;I37&amp;J37,'Código Licitaciones'!$I$8:$I$4158,1,0)</f>
        <v>Aela Generación S.A.CodinerTemuco 2202015/02BS4A</v>
      </c>
    </row>
    <row r="38" spans="2:44" ht="18.75" x14ac:dyDescent="0.3">
      <c r="B38" s="85">
        <v>0</v>
      </c>
      <c r="C38" s="96" t="s">
        <v>9827</v>
      </c>
      <c r="D38" s="96" t="s">
        <v>9828</v>
      </c>
      <c r="E38" s="96" t="s">
        <v>297</v>
      </c>
      <c r="F38" s="97" t="s">
        <v>9834</v>
      </c>
      <c r="G38" s="97" t="s">
        <v>1609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1608</v>
      </c>
      <c r="N38" s="98">
        <v>0</v>
      </c>
      <c r="O38" s="98">
        <v>0</v>
      </c>
      <c r="P38" s="98">
        <v>0</v>
      </c>
      <c r="Q38" s="98">
        <v>0</v>
      </c>
      <c r="R38" s="98">
        <v>0</v>
      </c>
      <c r="S38" s="98">
        <v>0</v>
      </c>
      <c r="T38" s="98"/>
      <c r="X38" s="83">
        <f t="shared" si="2"/>
        <v>2</v>
      </c>
      <c r="Z38" s="90">
        <f t="shared" si="3"/>
        <v>0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Codiner</v>
      </c>
      <c r="AD38" s="94" t="str">
        <f t="shared" si="5"/>
        <v>7.839.530-0</v>
      </c>
      <c r="AE38" s="94" t="e">
        <f>+VLOOKUP(G38,'Código Licitaciones'!$L$7:$L$50,1,0)</f>
        <v>#N/A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SIC-0140</v>
      </c>
      <c r="AL38" s="90">
        <f t="shared" si="7"/>
        <v>0</v>
      </c>
      <c r="AM38" s="90">
        <f t="shared" si="7"/>
        <v>0</v>
      </c>
      <c r="AN38" s="90">
        <f t="shared" si="7"/>
        <v>0</v>
      </c>
      <c r="AO38" s="90">
        <f t="shared" si="7"/>
        <v>0</v>
      </c>
      <c r="AP38" s="90">
        <f t="shared" si="7"/>
        <v>0</v>
      </c>
      <c r="AQ38" s="90">
        <f t="shared" si="7"/>
        <v>0</v>
      </c>
      <c r="AR38" s="90" t="e">
        <f>VLOOKUP(C38&amp;E38&amp;G38&amp;I38&amp;J38,'Código Licitaciones'!$I$8:$I$4158,1,0)</f>
        <v>#N/A</v>
      </c>
    </row>
    <row r="39" spans="2:44" ht="18.75" x14ac:dyDescent="0.3">
      <c r="B39" s="85">
        <v>0</v>
      </c>
      <c r="C39" s="96" t="s">
        <v>9827</v>
      </c>
      <c r="D39" s="96" t="s">
        <v>9828</v>
      </c>
      <c r="E39" s="96" t="s">
        <v>297</v>
      </c>
      <c r="F39" s="97" t="s">
        <v>9834</v>
      </c>
      <c r="G39" s="97" t="s">
        <v>46</v>
      </c>
      <c r="H39" s="98">
        <v>220</v>
      </c>
      <c r="I39" s="99" t="s">
        <v>276</v>
      </c>
      <c r="J39" s="99" t="s">
        <v>281</v>
      </c>
      <c r="K39" s="100">
        <v>42736</v>
      </c>
      <c r="L39" s="99">
        <v>50040</v>
      </c>
      <c r="M39" s="98" t="s">
        <v>1673</v>
      </c>
      <c r="N39" s="98">
        <v>0</v>
      </c>
      <c r="O39" s="98">
        <v>0</v>
      </c>
      <c r="P39" s="98">
        <v>0</v>
      </c>
      <c r="Q39" s="98">
        <v>0</v>
      </c>
      <c r="R39" s="98">
        <v>0</v>
      </c>
      <c r="S39" s="98">
        <v>0</v>
      </c>
      <c r="T39" s="98"/>
      <c r="X39" s="83">
        <f t="shared" si="2"/>
        <v>0</v>
      </c>
      <c r="Z39" s="90">
        <f t="shared" si="3"/>
        <v>0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Codiner</v>
      </c>
      <c r="AD39" s="94" t="str">
        <f t="shared" si="5"/>
        <v>7.839.530-0</v>
      </c>
      <c r="AE39" s="94" t="str">
        <f>+VLOOKUP(G39,'Código Licitaciones'!$L$7:$L$50,1,0)</f>
        <v>Charrua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BS4B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SIC-0173</v>
      </c>
      <c r="AL39" s="90">
        <f t="shared" si="7"/>
        <v>0</v>
      </c>
      <c r="AM39" s="90">
        <f t="shared" si="7"/>
        <v>0</v>
      </c>
      <c r="AN39" s="90">
        <f t="shared" si="7"/>
        <v>0</v>
      </c>
      <c r="AO39" s="90">
        <f t="shared" si="7"/>
        <v>0</v>
      </c>
      <c r="AP39" s="90">
        <f t="shared" si="7"/>
        <v>0</v>
      </c>
      <c r="AQ39" s="90">
        <f t="shared" si="7"/>
        <v>0</v>
      </c>
      <c r="AR39" s="90" t="str">
        <f>VLOOKUP(C39&amp;E39&amp;G39&amp;I39&amp;J39,'Código Licitaciones'!$I$8:$I$4158,1,0)</f>
        <v>Aela Generación S.A.CodinerCharrua 2202015/02BS4B</v>
      </c>
    </row>
    <row r="40" spans="2:44" ht="18.75" x14ac:dyDescent="0.3">
      <c r="B40" s="85">
        <v>0</v>
      </c>
      <c r="C40" s="96" t="s">
        <v>9827</v>
      </c>
      <c r="D40" s="96" t="s">
        <v>9828</v>
      </c>
      <c r="E40" s="96" t="s">
        <v>297</v>
      </c>
      <c r="F40" s="97" t="s">
        <v>9834</v>
      </c>
      <c r="G40" s="97" t="s">
        <v>63</v>
      </c>
      <c r="H40" s="98">
        <v>220</v>
      </c>
      <c r="I40" s="99" t="s">
        <v>276</v>
      </c>
      <c r="J40" s="99" t="s">
        <v>281</v>
      </c>
      <c r="K40" s="100">
        <v>42736</v>
      </c>
      <c r="L40" s="99">
        <v>50040</v>
      </c>
      <c r="M40" s="98" t="s">
        <v>3620</v>
      </c>
      <c r="N40" s="98">
        <v>0</v>
      </c>
      <c r="O40" s="98">
        <v>0</v>
      </c>
      <c r="P40" s="98">
        <v>0</v>
      </c>
      <c r="Q40" s="98">
        <v>0</v>
      </c>
      <c r="R40" s="98">
        <v>0</v>
      </c>
      <c r="S40" s="98">
        <v>0</v>
      </c>
      <c r="T40" s="98"/>
      <c r="X40" s="83">
        <f t="shared" si="2"/>
        <v>0</v>
      </c>
      <c r="Z40" s="90">
        <f t="shared" si="3"/>
        <v>0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Codiner</v>
      </c>
      <c r="AD40" s="94" t="str">
        <f t="shared" si="5"/>
        <v>7.839.530-0</v>
      </c>
      <c r="AE40" s="94" t="str">
        <f>+VLOOKUP(G40,'Código Licitaciones'!$L$7:$L$50,1,0)</f>
        <v>Temuco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BS4B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SIC-1158</v>
      </c>
      <c r="AL40" s="90">
        <f t="shared" si="7"/>
        <v>0</v>
      </c>
      <c r="AM40" s="90">
        <f t="shared" si="7"/>
        <v>0</v>
      </c>
      <c r="AN40" s="90">
        <f t="shared" si="7"/>
        <v>0</v>
      </c>
      <c r="AO40" s="90">
        <f t="shared" si="7"/>
        <v>0</v>
      </c>
      <c r="AP40" s="90">
        <f t="shared" si="7"/>
        <v>0</v>
      </c>
      <c r="AQ40" s="90">
        <f t="shared" si="7"/>
        <v>0</v>
      </c>
      <c r="AR40" s="90" t="str">
        <f>VLOOKUP(C40&amp;E40&amp;G40&amp;I40&amp;J40,'Código Licitaciones'!$I$8:$I$4158,1,0)</f>
        <v>Aela Generación S.A.CodinerTemuco 2202015/02BS4B</v>
      </c>
    </row>
    <row r="41" spans="2:44" ht="18.75" x14ac:dyDescent="0.3">
      <c r="B41" s="85">
        <v>0</v>
      </c>
      <c r="C41" s="96" t="s">
        <v>9827</v>
      </c>
      <c r="D41" s="96" t="s">
        <v>9828</v>
      </c>
      <c r="E41" s="96" t="s">
        <v>297</v>
      </c>
      <c r="F41" s="97" t="s">
        <v>9834</v>
      </c>
      <c r="G41" s="97" t="s">
        <v>1609</v>
      </c>
      <c r="H41" s="98">
        <v>220</v>
      </c>
      <c r="I41" s="99" t="s">
        <v>276</v>
      </c>
      <c r="J41" s="99" t="s">
        <v>281</v>
      </c>
      <c r="K41" s="100">
        <v>42736</v>
      </c>
      <c r="L41" s="99">
        <v>50040</v>
      </c>
      <c r="M41" s="98" t="s">
        <v>1608</v>
      </c>
      <c r="N41" s="98">
        <v>0</v>
      </c>
      <c r="O41" s="98">
        <v>0</v>
      </c>
      <c r="P41" s="98">
        <v>0</v>
      </c>
      <c r="Q41" s="98">
        <v>0</v>
      </c>
      <c r="R41" s="98">
        <v>0</v>
      </c>
      <c r="S41" s="98">
        <v>0</v>
      </c>
      <c r="T41" s="98"/>
      <c r="X41" s="83">
        <f t="shared" si="2"/>
        <v>2</v>
      </c>
      <c r="Z41" s="90">
        <f t="shared" si="3"/>
        <v>0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Codiner</v>
      </c>
      <c r="AD41" s="94" t="str">
        <f t="shared" si="5"/>
        <v>7.839.530-0</v>
      </c>
      <c r="AE41" s="94" t="e">
        <f>+VLOOKUP(G41,'Código Licitaciones'!$L$7:$L$50,1,0)</f>
        <v>#N/A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BS4B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SIC-0140</v>
      </c>
      <c r="AL41" s="90">
        <f t="shared" si="7"/>
        <v>0</v>
      </c>
      <c r="AM41" s="90">
        <f t="shared" si="7"/>
        <v>0</v>
      </c>
      <c r="AN41" s="90">
        <f t="shared" si="7"/>
        <v>0</v>
      </c>
      <c r="AO41" s="90">
        <f t="shared" si="7"/>
        <v>0</v>
      </c>
      <c r="AP41" s="90">
        <f t="shared" si="7"/>
        <v>0</v>
      </c>
      <c r="AQ41" s="90">
        <f t="shared" si="7"/>
        <v>0</v>
      </c>
      <c r="AR41" s="90" t="e">
        <f>VLOOKUP(C41&amp;E41&amp;G41&amp;I41&amp;J41,'Código Licitaciones'!$I$8:$I$4158,1,0)</f>
        <v>#N/A</v>
      </c>
    </row>
    <row r="42" spans="2:44" ht="18.75" x14ac:dyDescent="0.3">
      <c r="B42" s="85">
        <v>0</v>
      </c>
      <c r="C42" s="96" t="s">
        <v>9827</v>
      </c>
      <c r="D42" s="96" t="s">
        <v>9828</v>
      </c>
      <c r="E42" s="96" t="s">
        <v>297</v>
      </c>
      <c r="F42" s="97" t="s">
        <v>9834</v>
      </c>
      <c r="G42" s="97" t="s">
        <v>46</v>
      </c>
      <c r="H42" s="98">
        <v>220</v>
      </c>
      <c r="I42" s="99" t="s">
        <v>276</v>
      </c>
      <c r="J42" s="99" t="s">
        <v>282</v>
      </c>
      <c r="K42" s="100">
        <v>42736</v>
      </c>
      <c r="L42" s="99">
        <v>50040</v>
      </c>
      <c r="M42" s="98" t="s">
        <v>1673</v>
      </c>
      <c r="N42" s="98">
        <v>0</v>
      </c>
      <c r="O42" s="98">
        <v>0</v>
      </c>
      <c r="P42" s="98">
        <v>0</v>
      </c>
      <c r="Q42" s="98">
        <v>0</v>
      </c>
      <c r="R42" s="98">
        <v>0</v>
      </c>
      <c r="S42" s="98">
        <v>0</v>
      </c>
      <c r="T42" s="98"/>
      <c r="X42" s="83">
        <f t="shared" si="2"/>
        <v>0</v>
      </c>
      <c r="Z42" s="90">
        <f t="shared" si="3"/>
        <v>0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Codiner</v>
      </c>
      <c r="AD42" s="94" t="str">
        <f t="shared" si="5"/>
        <v>7.839.530-0</v>
      </c>
      <c r="AE42" s="94" t="str">
        <f>+VLOOKUP(G42,'Código Licitaciones'!$L$7:$L$50,1,0)</f>
        <v>Charrua 220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BS4C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SIC-0173</v>
      </c>
      <c r="AL42" s="90">
        <f t="shared" si="7"/>
        <v>0</v>
      </c>
      <c r="AM42" s="90">
        <f t="shared" si="7"/>
        <v>0</v>
      </c>
      <c r="AN42" s="90">
        <f t="shared" si="7"/>
        <v>0</v>
      </c>
      <c r="AO42" s="90">
        <f t="shared" si="7"/>
        <v>0</v>
      </c>
      <c r="AP42" s="90">
        <f t="shared" si="7"/>
        <v>0</v>
      </c>
      <c r="AQ42" s="90">
        <f t="shared" si="7"/>
        <v>0</v>
      </c>
      <c r="AR42" s="90" t="str">
        <f>VLOOKUP(C42&amp;E42&amp;G42&amp;I42&amp;J42,'Código Licitaciones'!$I$8:$I$4158,1,0)</f>
        <v>Aela Generación S.A.CodinerCharrua 2202015/02BS4C</v>
      </c>
    </row>
    <row r="43" spans="2:44" ht="18.75" x14ac:dyDescent="0.3">
      <c r="B43" s="85">
        <v>0</v>
      </c>
      <c r="C43" s="96" t="s">
        <v>9827</v>
      </c>
      <c r="D43" s="96" t="s">
        <v>9828</v>
      </c>
      <c r="E43" s="96" t="s">
        <v>297</v>
      </c>
      <c r="F43" s="97" t="s">
        <v>9834</v>
      </c>
      <c r="G43" s="97" t="s">
        <v>63</v>
      </c>
      <c r="H43" s="98">
        <v>220</v>
      </c>
      <c r="I43" s="99" t="s">
        <v>276</v>
      </c>
      <c r="J43" s="99" t="s">
        <v>282</v>
      </c>
      <c r="K43" s="100">
        <v>42736</v>
      </c>
      <c r="L43" s="99">
        <v>50040</v>
      </c>
      <c r="M43" s="98" t="s">
        <v>3620</v>
      </c>
      <c r="N43" s="98">
        <v>0</v>
      </c>
      <c r="O43" s="98">
        <v>0</v>
      </c>
      <c r="P43" s="98">
        <v>0</v>
      </c>
      <c r="Q43" s="98">
        <v>0</v>
      </c>
      <c r="R43" s="98">
        <v>0</v>
      </c>
      <c r="S43" s="98">
        <v>0</v>
      </c>
      <c r="T43" s="98"/>
      <c r="X43" s="83">
        <f t="shared" si="2"/>
        <v>0</v>
      </c>
      <c r="Z43" s="90">
        <f t="shared" si="3"/>
        <v>0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Codiner</v>
      </c>
      <c r="AD43" s="94" t="str">
        <f t="shared" si="5"/>
        <v>7.839.530-0</v>
      </c>
      <c r="AE43" s="94" t="str">
        <f>+VLOOKUP(G43,'Código Licitaciones'!$L$7:$L$50,1,0)</f>
        <v>Temuco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BS4C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SIC-1158</v>
      </c>
      <c r="AL43" s="90">
        <f t="shared" si="7"/>
        <v>0</v>
      </c>
      <c r="AM43" s="90">
        <f t="shared" si="7"/>
        <v>0</v>
      </c>
      <c r="AN43" s="90">
        <f t="shared" si="7"/>
        <v>0</v>
      </c>
      <c r="AO43" s="90">
        <f t="shared" si="7"/>
        <v>0</v>
      </c>
      <c r="AP43" s="90">
        <f t="shared" si="7"/>
        <v>0</v>
      </c>
      <c r="AQ43" s="90">
        <f t="shared" si="7"/>
        <v>0</v>
      </c>
      <c r="AR43" s="90" t="str">
        <f>VLOOKUP(C43&amp;E43&amp;G43&amp;I43&amp;J43,'Código Licitaciones'!$I$8:$I$4158,1,0)</f>
        <v>Aela Generación S.A.CodinerTemuco 2202015/02BS4C</v>
      </c>
    </row>
    <row r="44" spans="2:44" ht="18.75" x14ac:dyDescent="0.3">
      <c r="B44" s="85">
        <v>0</v>
      </c>
      <c r="C44" s="96" t="s">
        <v>9827</v>
      </c>
      <c r="D44" s="96" t="s">
        <v>9828</v>
      </c>
      <c r="E44" s="96" t="s">
        <v>297</v>
      </c>
      <c r="F44" s="97" t="s">
        <v>9834</v>
      </c>
      <c r="G44" s="97" t="s">
        <v>1609</v>
      </c>
      <c r="H44" s="98">
        <v>220</v>
      </c>
      <c r="I44" s="99" t="s">
        <v>276</v>
      </c>
      <c r="J44" s="99" t="s">
        <v>282</v>
      </c>
      <c r="K44" s="100">
        <v>42736</v>
      </c>
      <c r="L44" s="99">
        <v>50040</v>
      </c>
      <c r="M44" s="98" t="s">
        <v>1608</v>
      </c>
      <c r="N44" s="98">
        <v>0</v>
      </c>
      <c r="O44" s="98">
        <v>0</v>
      </c>
      <c r="P44" s="98">
        <v>0</v>
      </c>
      <c r="Q44" s="98">
        <v>0</v>
      </c>
      <c r="R44" s="98">
        <v>0</v>
      </c>
      <c r="S44" s="98">
        <v>0</v>
      </c>
      <c r="T44" s="98"/>
      <c r="X44" s="83">
        <f t="shared" si="2"/>
        <v>2</v>
      </c>
      <c r="Z44" s="90">
        <f t="shared" si="3"/>
        <v>0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Codiner</v>
      </c>
      <c r="AD44" s="94" t="str">
        <f t="shared" si="5"/>
        <v>7.839.530-0</v>
      </c>
      <c r="AE44" s="94" t="e">
        <f>+VLOOKUP(G44,'Código Licitaciones'!$L$7:$L$50,1,0)</f>
        <v>#N/A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BS4C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SIC-0140</v>
      </c>
      <c r="AL44" s="90">
        <f t="shared" si="7"/>
        <v>0</v>
      </c>
      <c r="AM44" s="90">
        <f t="shared" si="7"/>
        <v>0</v>
      </c>
      <c r="AN44" s="90">
        <f t="shared" si="7"/>
        <v>0</v>
      </c>
      <c r="AO44" s="90">
        <f t="shared" si="7"/>
        <v>0</v>
      </c>
      <c r="AP44" s="90">
        <f t="shared" si="7"/>
        <v>0</v>
      </c>
      <c r="AQ44" s="90">
        <f t="shared" si="7"/>
        <v>0</v>
      </c>
      <c r="AR44" s="90" t="e">
        <f>VLOOKUP(C44&amp;E44&amp;G44&amp;I44&amp;J44,'Código Licitaciones'!$I$8:$I$4158,1,0)</f>
        <v>#N/A</v>
      </c>
    </row>
    <row r="45" spans="2:44" ht="18.75" x14ac:dyDescent="0.3">
      <c r="B45" s="85">
        <v>2417</v>
      </c>
      <c r="C45" s="96" t="s">
        <v>9827</v>
      </c>
      <c r="D45" s="96" t="s">
        <v>9828</v>
      </c>
      <c r="E45" s="96" t="s">
        <v>302</v>
      </c>
      <c r="F45" s="97" t="s">
        <v>9835</v>
      </c>
      <c r="G45" s="97" t="s">
        <v>46</v>
      </c>
      <c r="H45" s="98">
        <v>220</v>
      </c>
      <c r="I45" s="99" t="s">
        <v>276</v>
      </c>
      <c r="J45" s="99" t="s">
        <v>280</v>
      </c>
      <c r="K45" s="100">
        <v>42736</v>
      </c>
      <c r="L45" s="99">
        <v>50040</v>
      </c>
      <c r="M45" s="98" t="s">
        <v>1673</v>
      </c>
      <c r="N45" s="98">
        <v>0</v>
      </c>
      <c r="O45" s="98">
        <v>50.448999999999998</v>
      </c>
      <c r="P45" s="98">
        <v>0</v>
      </c>
      <c r="Q45" s="98">
        <v>70.982282425226813</v>
      </c>
      <c r="R45" s="98">
        <v>3580.9851660702675</v>
      </c>
      <c r="S45" s="98">
        <v>50.448999999999998</v>
      </c>
      <c r="T45" s="98"/>
      <c r="X45" s="83">
        <f t="shared" si="2"/>
        <v>0</v>
      </c>
      <c r="Z45" s="90">
        <f t="shared" si="3"/>
        <v>2417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Charrua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BS4A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SIC-0173</v>
      </c>
      <c r="AL45" s="90">
        <f t="shared" si="7"/>
        <v>0</v>
      </c>
      <c r="AM45" s="90">
        <f t="shared" si="7"/>
        <v>50.448999999999998</v>
      </c>
      <c r="AN45" s="90">
        <f t="shared" si="7"/>
        <v>0</v>
      </c>
      <c r="AO45" s="90">
        <f t="shared" si="7"/>
        <v>70.982282425226813</v>
      </c>
      <c r="AP45" s="90">
        <f t="shared" si="7"/>
        <v>3580.9851660702675</v>
      </c>
      <c r="AQ45" s="90">
        <f t="shared" si="7"/>
        <v>50.448999999999998</v>
      </c>
      <c r="AR45" s="90" t="str">
        <f>VLOOKUP(C45&amp;E45&amp;G45&amp;I45&amp;J45,'Código Licitaciones'!$I$8:$I$4158,1,0)</f>
        <v>Aela Generación S.A.FrontelCharrua 2202015/02BS4A</v>
      </c>
    </row>
    <row r="46" spans="2:44" ht="18.75" x14ac:dyDescent="0.3">
      <c r="B46" s="85">
        <v>2417</v>
      </c>
      <c r="C46" s="96" t="s">
        <v>9827</v>
      </c>
      <c r="D46" s="96" t="s">
        <v>9828</v>
      </c>
      <c r="E46" s="96" t="s">
        <v>302</v>
      </c>
      <c r="F46" s="97" t="s">
        <v>9835</v>
      </c>
      <c r="G46" s="97" t="s">
        <v>63</v>
      </c>
      <c r="H46" s="98">
        <v>220</v>
      </c>
      <c r="I46" s="99" t="s">
        <v>276</v>
      </c>
      <c r="J46" s="99" t="s">
        <v>280</v>
      </c>
      <c r="K46" s="100">
        <v>42736</v>
      </c>
      <c r="L46" s="99">
        <v>50040</v>
      </c>
      <c r="M46" s="98" t="s">
        <v>3620</v>
      </c>
      <c r="N46" s="98">
        <v>0</v>
      </c>
      <c r="O46" s="98">
        <v>50.873000000000005</v>
      </c>
      <c r="P46" s="98">
        <v>0</v>
      </c>
      <c r="Q46" s="98">
        <v>51.153573197629569</v>
      </c>
      <c r="R46" s="98">
        <v>2602.3357292830092</v>
      </c>
      <c r="S46" s="98">
        <v>50.873000000000005</v>
      </c>
      <c r="T46" s="98"/>
      <c r="X46" s="83">
        <f t="shared" si="2"/>
        <v>0</v>
      </c>
      <c r="Z46" s="90">
        <f t="shared" si="3"/>
        <v>2417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Temuco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BS4A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SIC-1158</v>
      </c>
      <c r="AL46" s="90">
        <f t="shared" si="7"/>
        <v>0</v>
      </c>
      <c r="AM46" s="90">
        <f t="shared" si="7"/>
        <v>50.873000000000005</v>
      </c>
      <c r="AN46" s="90">
        <f t="shared" si="7"/>
        <v>0</v>
      </c>
      <c r="AO46" s="90">
        <f t="shared" si="7"/>
        <v>51.153573197629569</v>
      </c>
      <c r="AP46" s="90">
        <f t="shared" si="7"/>
        <v>2602.3357292830092</v>
      </c>
      <c r="AQ46" s="90">
        <f t="shared" si="7"/>
        <v>50.873000000000005</v>
      </c>
      <c r="AR46" s="90" t="str">
        <f>VLOOKUP(C46&amp;E46&amp;G46&amp;I46&amp;J46,'Código Licitaciones'!$I$8:$I$4158,1,0)</f>
        <v>Aela Generación S.A.FrontelTemuco 2202015/02BS4A</v>
      </c>
    </row>
    <row r="47" spans="2:44" ht="18.75" x14ac:dyDescent="0.3">
      <c r="B47" s="85">
        <v>2417</v>
      </c>
      <c r="C47" s="96" t="s">
        <v>9827</v>
      </c>
      <c r="D47" s="96" t="s">
        <v>9828</v>
      </c>
      <c r="E47" s="96" t="s">
        <v>302</v>
      </c>
      <c r="F47" s="97" t="s">
        <v>9835</v>
      </c>
      <c r="G47" s="97" t="s">
        <v>68</v>
      </c>
      <c r="H47" s="98">
        <v>220</v>
      </c>
      <c r="I47" s="99" t="s">
        <v>276</v>
      </c>
      <c r="J47" s="99" t="s">
        <v>280</v>
      </c>
      <c r="K47" s="100">
        <v>42736</v>
      </c>
      <c r="L47" s="99">
        <v>50040</v>
      </c>
      <c r="M47" s="98" t="s">
        <v>2059</v>
      </c>
      <c r="N47" s="98">
        <v>0</v>
      </c>
      <c r="O47" s="98">
        <v>51.191000000000003</v>
      </c>
      <c r="P47" s="98">
        <v>0</v>
      </c>
      <c r="Q47" s="98">
        <v>9.0960583641939543</v>
      </c>
      <c r="R47" s="98">
        <v>465.63632372145275</v>
      </c>
      <c r="S47" s="98">
        <v>51.191000000000003</v>
      </c>
      <c r="T47" s="98"/>
      <c r="X47" s="83">
        <f t="shared" si="2"/>
        <v>0</v>
      </c>
      <c r="Z47" s="90">
        <f t="shared" si="3"/>
        <v>2417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Hualpen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BS4A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SIC-0370</v>
      </c>
      <c r="AL47" s="90">
        <f t="shared" si="7"/>
        <v>0</v>
      </c>
      <c r="AM47" s="90">
        <f t="shared" si="7"/>
        <v>51.191000000000003</v>
      </c>
      <c r="AN47" s="90">
        <f t="shared" si="7"/>
        <v>0</v>
      </c>
      <c r="AO47" s="90">
        <f t="shared" si="7"/>
        <v>9.0960583641939543</v>
      </c>
      <c r="AP47" s="90">
        <f t="shared" si="7"/>
        <v>465.63632372145275</v>
      </c>
      <c r="AQ47" s="90">
        <f t="shared" si="7"/>
        <v>51.191000000000003</v>
      </c>
      <c r="AR47" s="90" t="str">
        <f>VLOOKUP(C47&amp;E47&amp;G47&amp;I47&amp;J47,'Código Licitaciones'!$I$8:$I$4158,1,0)</f>
        <v>Aela Generación S.A.FrontelHualpen 2202015/02BS4A</v>
      </c>
    </row>
    <row r="48" spans="2:44" ht="18.75" x14ac:dyDescent="0.3">
      <c r="B48" s="85">
        <v>2417</v>
      </c>
      <c r="C48" s="96" t="s">
        <v>9827</v>
      </c>
      <c r="D48" s="96" t="s">
        <v>9828</v>
      </c>
      <c r="E48" s="96" t="s">
        <v>302</v>
      </c>
      <c r="F48" s="97" t="s">
        <v>9835</v>
      </c>
      <c r="G48" s="97" t="s">
        <v>69</v>
      </c>
      <c r="H48" s="98">
        <v>220</v>
      </c>
      <c r="I48" s="99" t="s">
        <v>276</v>
      </c>
      <c r="J48" s="99" t="s">
        <v>280</v>
      </c>
      <c r="K48" s="100">
        <v>42736</v>
      </c>
      <c r="L48" s="99">
        <v>50040</v>
      </c>
      <c r="M48" s="98" t="s">
        <v>2196</v>
      </c>
      <c r="N48" s="98">
        <v>0</v>
      </c>
      <c r="O48" s="98">
        <v>50.813999999999993</v>
      </c>
      <c r="P48" s="98">
        <v>0</v>
      </c>
      <c r="Q48" s="98">
        <v>13.686521772463919</v>
      </c>
      <c r="R48" s="98">
        <v>695.46691734598153</v>
      </c>
      <c r="S48" s="98">
        <v>50.813999999999993</v>
      </c>
      <c r="T48" s="98"/>
      <c r="X48" s="83">
        <f t="shared" si="2"/>
        <v>0</v>
      </c>
      <c r="Z48" s="90">
        <f t="shared" si="3"/>
        <v>2417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Lagunillas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BS4A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SIC-0440</v>
      </c>
      <c r="AL48" s="90">
        <f t="shared" si="7"/>
        <v>0</v>
      </c>
      <c r="AM48" s="90">
        <f t="shared" si="7"/>
        <v>50.813999999999993</v>
      </c>
      <c r="AN48" s="90">
        <f t="shared" si="7"/>
        <v>0</v>
      </c>
      <c r="AO48" s="90">
        <f t="shared" si="7"/>
        <v>13.686521772463919</v>
      </c>
      <c r="AP48" s="90">
        <f t="shared" si="7"/>
        <v>695.46691734598153</v>
      </c>
      <c r="AQ48" s="90">
        <f t="shared" si="7"/>
        <v>50.813999999999993</v>
      </c>
      <c r="AR48" s="90" t="str">
        <f>VLOOKUP(C48&amp;E48&amp;G48&amp;I48&amp;J48,'Código Licitaciones'!$I$8:$I$4158,1,0)</f>
        <v>Aela Generación S.A.FrontelLagunillas 2202015/02BS4A</v>
      </c>
    </row>
    <row r="49" spans="2:44" ht="18.75" x14ac:dyDescent="0.3">
      <c r="B49" s="85">
        <v>2417</v>
      </c>
      <c r="C49" s="96" t="s">
        <v>9827</v>
      </c>
      <c r="D49" s="96" t="s">
        <v>9828</v>
      </c>
      <c r="E49" s="96" t="s">
        <v>302</v>
      </c>
      <c r="F49" s="97" t="s">
        <v>9835</v>
      </c>
      <c r="G49" s="97" t="s">
        <v>25</v>
      </c>
      <c r="H49" s="98">
        <v>220</v>
      </c>
      <c r="I49" s="99" t="s">
        <v>276</v>
      </c>
      <c r="J49" s="99" t="s">
        <v>280</v>
      </c>
      <c r="K49" s="100">
        <v>42736</v>
      </c>
      <c r="L49" s="99">
        <v>50040</v>
      </c>
      <c r="M49" s="98" t="s">
        <v>1401</v>
      </c>
      <c r="N49" s="98">
        <v>0</v>
      </c>
      <c r="O49" s="98">
        <v>53.286999999999999</v>
      </c>
      <c r="P49" s="98">
        <v>0</v>
      </c>
      <c r="Q49" s="98">
        <v>0.96199999999999997</v>
      </c>
      <c r="R49" s="98">
        <v>51.262093999999998</v>
      </c>
      <c r="S49" s="98">
        <v>53.286999999999999</v>
      </c>
      <c r="T49" s="98"/>
      <c r="X49" s="83">
        <f t="shared" si="2"/>
        <v>0</v>
      </c>
      <c r="Z49" s="90">
        <f t="shared" si="3"/>
        <v>2417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str">
        <f>+VLOOKUP(G49,'Código Licitaciones'!$L$7:$L$50,1,0)</f>
        <v>ALTO JAHUEL 220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BS4A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SIC-0034</v>
      </c>
      <c r="AL49" s="90">
        <f t="shared" si="7"/>
        <v>0</v>
      </c>
      <c r="AM49" s="90">
        <f t="shared" si="7"/>
        <v>53.286999999999999</v>
      </c>
      <c r="AN49" s="90">
        <f t="shared" si="7"/>
        <v>0</v>
      </c>
      <c r="AO49" s="90">
        <f t="shared" si="7"/>
        <v>0.96199999999999997</v>
      </c>
      <c r="AP49" s="90">
        <f t="shared" si="7"/>
        <v>51.262093999999998</v>
      </c>
      <c r="AQ49" s="90">
        <f t="shared" si="7"/>
        <v>53.286999999999999</v>
      </c>
      <c r="AR49" s="90" t="str">
        <f>VLOOKUP(C49&amp;E49&amp;G49&amp;I49&amp;J49,'Código Licitaciones'!$I$8:$I$4158,1,0)</f>
        <v>Aela Generación S.A.FrontelAlto Jahuel 2202015/02BS4A</v>
      </c>
    </row>
    <row r="50" spans="2:44" ht="18.75" x14ac:dyDescent="0.3">
      <c r="B50" s="85">
        <v>2417</v>
      </c>
      <c r="C50" s="96" t="s">
        <v>9827</v>
      </c>
      <c r="D50" s="96" t="s">
        <v>9828</v>
      </c>
      <c r="E50" s="96" t="s">
        <v>302</v>
      </c>
      <c r="F50" s="97" t="s">
        <v>9835</v>
      </c>
      <c r="G50" s="97" t="s">
        <v>35</v>
      </c>
      <c r="H50" s="98">
        <v>220</v>
      </c>
      <c r="I50" s="99" t="s">
        <v>276</v>
      </c>
      <c r="J50" s="99" t="s">
        <v>280</v>
      </c>
      <c r="K50" s="100">
        <v>42736</v>
      </c>
      <c r="L50" s="99">
        <v>50040</v>
      </c>
      <c r="M50" s="98" t="s">
        <v>2109</v>
      </c>
      <c r="N50" s="98">
        <v>0</v>
      </c>
      <c r="O50" s="98">
        <v>51.555999999999997</v>
      </c>
      <c r="P50" s="98">
        <v>0</v>
      </c>
      <c r="Q50" s="98">
        <v>2.3330000000000002</v>
      </c>
      <c r="R50" s="98">
        <v>120.280148</v>
      </c>
      <c r="S50" s="98">
        <v>51.555999999999997</v>
      </c>
      <c r="T50" s="98"/>
      <c r="X50" s="83">
        <f t="shared" si="2"/>
        <v>0</v>
      </c>
      <c r="Z50" s="90">
        <f t="shared" si="3"/>
        <v>2417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Itahue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BS4A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SIC-0396</v>
      </c>
      <c r="AL50" s="90">
        <f t="shared" si="7"/>
        <v>0</v>
      </c>
      <c r="AM50" s="90">
        <f t="shared" si="7"/>
        <v>51.555999999999997</v>
      </c>
      <c r="AN50" s="90">
        <f t="shared" si="7"/>
        <v>0</v>
      </c>
      <c r="AO50" s="90">
        <f t="shared" si="7"/>
        <v>2.3330000000000002</v>
      </c>
      <c r="AP50" s="90">
        <f t="shared" si="7"/>
        <v>120.280148</v>
      </c>
      <c r="AQ50" s="90">
        <f t="shared" si="7"/>
        <v>51.555999999999997</v>
      </c>
      <c r="AR50" s="90" t="str">
        <f>VLOOKUP(C50&amp;E50&amp;G50&amp;I50&amp;J50,'Código Licitaciones'!$I$8:$I$4158,1,0)</f>
        <v>Aela Generación S.A.FrontelItahue 2202015/02BS4A</v>
      </c>
    </row>
    <row r="51" spans="2:44" ht="18.75" x14ac:dyDescent="0.3">
      <c r="B51" s="85">
        <v>2417</v>
      </c>
      <c r="C51" s="96" t="s">
        <v>9827</v>
      </c>
      <c r="D51" s="96" t="s">
        <v>9828</v>
      </c>
      <c r="E51" s="96" t="s">
        <v>302</v>
      </c>
      <c r="F51" s="97" t="s">
        <v>9835</v>
      </c>
      <c r="G51" s="97" t="s">
        <v>1609</v>
      </c>
      <c r="H51" s="98">
        <v>220</v>
      </c>
      <c r="I51" s="99" t="s">
        <v>276</v>
      </c>
      <c r="J51" s="99" t="s">
        <v>280</v>
      </c>
      <c r="K51" s="100">
        <v>42736</v>
      </c>
      <c r="L51" s="99">
        <v>50040</v>
      </c>
      <c r="M51" s="98" t="s">
        <v>1608</v>
      </c>
      <c r="N51" s="98">
        <v>0</v>
      </c>
      <c r="O51" s="98">
        <v>50.578000000000003</v>
      </c>
      <c r="P51" s="98">
        <v>0</v>
      </c>
      <c r="Q51" s="98">
        <v>61.237000000000002</v>
      </c>
      <c r="R51" s="98">
        <v>3097.2449860000002</v>
      </c>
      <c r="S51" s="98">
        <v>50.578000000000003</v>
      </c>
      <c r="T51" s="98"/>
      <c r="X51" s="83">
        <f t="shared" si="2"/>
        <v>2</v>
      </c>
      <c r="Z51" s="90">
        <f t="shared" si="3"/>
        <v>2417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e">
        <f>+VLOOKUP(G51,'Código Licitaciones'!$L$7:$L$50,1,0)</f>
        <v>#N/A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BS4A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SIC-0140</v>
      </c>
      <c r="AL51" s="90">
        <f t="shared" si="7"/>
        <v>0</v>
      </c>
      <c r="AM51" s="90">
        <f t="shared" si="7"/>
        <v>50.578000000000003</v>
      </c>
      <c r="AN51" s="90">
        <f t="shared" si="7"/>
        <v>0</v>
      </c>
      <c r="AO51" s="90">
        <f t="shared" si="7"/>
        <v>61.237000000000002</v>
      </c>
      <c r="AP51" s="90">
        <f t="shared" si="7"/>
        <v>3097.2449860000002</v>
      </c>
      <c r="AQ51" s="90">
        <f t="shared" si="7"/>
        <v>50.578000000000003</v>
      </c>
      <c r="AR51" s="90" t="e">
        <f>VLOOKUP(C51&amp;E51&amp;G51&amp;I51&amp;J51,'Código Licitaciones'!$I$8:$I$4158,1,0)</f>
        <v>#N/A</v>
      </c>
    </row>
    <row r="52" spans="2:44" ht="18.75" x14ac:dyDescent="0.3">
      <c r="B52" s="85">
        <v>2417</v>
      </c>
      <c r="C52" s="96" t="s">
        <v>9827</v>
      </c>
      <c r="D52" s="96" t="s">
        <v>9828</v>
      </c>
      <c r="E52" s="96" t="s">
        <v>302</v>
      </c>
      <c r="F52" s="97" t="s">
        <v>9835</v>
      </c>
      <c r="G52" s="97" t="s">
        <v>46</v>
      </c>
      <c r="H52" s="98">
        <v>220</v>
      </c>
      <c r="I52" s="99" t="s">
        <v>276</v>
      </c>
      <c r="J52" s="99" t="s">
        <v>281</v>
      </c>
      <c r="K52" s="100">
        <v>42736</v>
      </c>
      <c r="L52" s="99">
        <v>50040</v>
      </c>
      <c r="M52" s="98" t="s">
        <v>1673</v>
      </c>
      <c r="N52" s="98">
        <v>0</v>
      </c>
      <c r="O52" s="98">
        <v>50.448999999999991</v>
      </c>
      <c r="P52" s="98">
        <v>0</v>
      </c>
      <c r="Q52" s="98">
        <v>97.57353403202012</v>
      </c>
      <c r="R52" s="98">
        <v>4922.4872183813823</v>
      </c>
      <c r="S52" s="98">
        <v>50.448999999999991</v>
      </c>
      <c r="T52" s="98"/>
      <c r="X52" s="83">
        <f t="shared" si="2"/>
        <v>0</v>
      </c>
      <c r="Z52" s="90">
        <f t="shared" si="3"/>
        <v>2417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Charrua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BS4B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SIC-0173</v>
      </c>
      <c r="AL52" s="90">
        <f t="shared" si="7"/>
        <v>0</v>
      </c>
      <c r="AM52" s="90">
        <f t="shared" si="7"/>
        <v>50.448999999999991</v>
      </c>
      <c r="AN52" s="90">
        <f t="shared" si="7"/>
        <v>0</v>
      </c>
      <c r="AO52" s="90">
        <f t="shared" si="7"/>
        <v>97.57353403202012</v>
      </c>
      <c r="AP52" s="90">
        <f t="shared" si="7"/>
        <v>4922.4872183813823</v>
      </c>
      <c r="AQ52" s="90">
        <f t="shared" si="7"/>
        <v>50.448999999999991</v>
      </c>
      <c r="AR52" s="90" t="str">
        <f>VLOOKUP(C52&amp;E52&amp;G52&amp;I52&amp;J52,'Código Licitaciones'!$I$8:$I$4158,1,0)</f>
        <v>Aela Generación S.A.FrontelCharrua 2202015/02BS4B</v>
      </c>
    </row>
    <row r="53" spans="2:44" ht="18.75" x14ac:dyDescent="0.3">
      <c r="B53" s="85">
        <v>2417</v>
      </c>
      <c r="C53" s="96" t="s">
        <v>9827</v>
      </c>
      <c r="D53" s="96" t="s">
        <v>9828</v>
      </c>
      <c r="E53" s="96" t="s">
        <v>302</v>
      </c>
      <c r="F53" s="97" t="s">
        <v>9835</v>
      </c>
      <c r="G53" s="97" t="s">
        <v>63</v>
      </c>
      <c r="H53" s="98">
        <v>220</v>
      </c>
      <c r="I53" s="99" t="s">
        <v>276</v>
      </c>
      <c r="J53" s="99" t="s">
        <v>281</v>
      </c>
      <c r="K53" s="100">
        <v>42736</v>
      </c>
      <c r="L53" s="99">
        <v>50040</v>
      </c>
      <c r="M53" s="98" t="s">
        <v>3620</v>
      </c>
      <c r="N53" s="98">
        <v>0</v>
      </c>
      <c r="O53" s="98">
        <v>50.872999999999998</v>
      </c>
      <c r="P53" s="98">
        <v>0</v>
      </c>
      <c r="Q53" s="98">
        <v>72.537795016015821</v>
      </c>
      <c r="R53" s="98">
        <v>3690.2152458497726</v>
      </c>
      <c r="S53" s="98">
        <v>50.872999999999998</v>
      </c>
      <c r="T53" s="98"/>
      <c r="X53" s="83">
        <f t="shared" si="2"/>
        <v>0</v>
      </c>
      <c r="Z53" s="90">
        <f t="shared" si="3"/>
        <v>2417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Temuco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BS4B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SIC-1158</v>
      </c>
      <c r="AL53" s="90">
        <f t="shared" si="7"/>
        <v>0</v>
      </c>
      <c r="AM53" s="90">
        <f t="shared" si="7"/>
        <v>50.872999999999998</v>
      </c>
      <c r="AN53" s="90">
        <f t="shared" si="7"/>
        <v>0</v>
      </c>
      <c r="AO53" s="90">
        <f t="shared" si="7"/>
        <v>72.537795016015821</v>
      </c>
      <c r="AP53" s="90">
        <f t="shared" si="7"/>
        <v>3690.2152458497726</v>
      </c>
      <c r="AQ53" s="90">
        <f t="shared" si="7"/>
        <v>50.872999999999998</v>
      </c>
      <c r="AR53" s="90" t="str">
        <f>VLOOKUP(C53&amp;E53&amp;G53&amp;I53&amp;J53,'Código Licitaciones'!$I$8:$I$4158,1,0)</f>
        <v>Aela Generación S.A.FrontelTemuco 2202015/02BS4B</v>
      </c>
    </row>
    <row r="54" spans="2:44" ht="18.75" x14ac:dyDescent="0.3">
      <c r="B54" s="85">
        <v>2417</v>
      </c>
      <c r="C54" s="96" t="s">
        <v>9827</v>
      </c>
      <c r="D54" s="96" t="s">
        <v>9828</v>
      </c>
      <c r="E54" s="96" t="s">
        <v>302</v>
      </c>
      <c r="F54" s="97" t="s">
        <v>9835</v>
      </c>
      <c r="G54" s="97" t="s">
        <v>68</v>
      </c>
      <c r="H54" s="98">
        <v>220</v>
      </c>
      <c r="I54" s="99" t="s">
        <v>276</v>
      </c>
      <c r="J54" s="99" t="s">
        <v>281</v>
      </c>
      <c r="K54" s="100">
        <v>42736</v>
      </c>
      <c r="L54" s="99">
        <v>50040</v>
      </c>
      <c r="M54" s="98" t="s">
        <v>2059</v>
      </c>
      <c r="N54" s="98">
        <v>0</v>
      </c>
      <c r="O54" s="98">
        <v>51.19100000000001</v>
      </c>
      <c r="P54" s="98">
        <v>0</v>
      </c>
      <c r="Q54" s="98">
        <v>11.956160364549106</v>
      </c>
      <c r="R54" s="98">
        <v>612.04780522163344</v>
      </c>
      <c r="S54" s="98">
        <v>51.19100000000001</v>
      </c>
      <c r="T54" s="98"/>
      <c r="X54" s="83">
        <f t="shared" si="2"/>
        <v>0</v>
      </c>
      <c r="Z54" s="90">
        <f t="shared" si="3"/>
        <v>2417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Hualpen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BS4B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SIC-0370</v>
      </c>
      <c r="AL54" s="90">
        <f t="shared" si="7"/>
        <v>0</v>
      </c>
      <c r="AM54" s="90">
        <f t="shared" si="7"/>
        <v>51.19100000000001</v>
      </c>
      <c r="AN54" s="90">
        <f t="shared" si="7"/>
        <v>0</v>
      </c>
      <c r="AO54" s="90">
        <f t="shared" si="7"/>
        <v>11.956160364549106</v>
      </c>
      <c r="AP54" s="90">
        <f t="shared" si="7"/>
        <v>612.04780522163344</v>
      </c>
      <c r="AQ54" s="90">
        <f t="shared" si="7"/>
        <v>51.19100000000001</v>
      </c>
      <c r="AR54" s="90" t="str">
        <f>VLOOKUP(C54&amp;E54&amp;G54&amp;I54&amp;J54,'Código Licitaciones'!$I$8:$I$4158,1,0)</f>
        <v>Aela Generación S.A.FrontelHualpen 2202015/02BS4B</v>
      </c>
    </row>
    <row r="55" spans="2:44" ht="18.75" x14ac:dyDescent="0.3">
      <c r="B55" s="85">
        <v>2417</v>
      </c>
      <c r="C55" s="96" t="s">
        <v>9827</v>
      </c>
      <c r="D55" s="96" t="s">
        <v>9828</v>
      </c>
      <c r="E55" s="96" t="s">
        <v>302</v>
      </c>
      <c r="F55" s="97" t="s">
        <v>9835</v>
      </c>
      <c r="G55" s="97" t="s">
        <v>69</v>
      </c>
      <c r="H55" s="98">
        <v>220</v>
      </c>
      <c r="I55" s="99" t="s">
        <v>276</v>
      </c>
      <c r="J55" s="99" t="s">
        <v>281</v>
      </c>
      <c r="K55" s="100">
        <v>42736</v>
      </c>
      <c r="L55" s="99">
        <v>50040</v>
      </c>
      <c r="M55" s="98" t="s">
        <v>2196</v>
      </c>
      <c r="N55" s="98">
        <v>0</v>
      </c>
      <c r="O55" s="98">
        <v>50.814</v>
      </c>
      <c r="P55" s="98">
        <v>0</v>
      </c>
      <c r="Q55" s="98">
        <v>17.989747570803249</v>
      </c>
      <c r="R55" s="98">
        <v>914.13103306279629</v>
      </c>
      <c r="S55" s="98">
        <v>50.814</v>
      </c>
      <c r="T55" s="98"/>
      <c r="X55" s="83">
        <f t="shared" si="2"/>
        <v>0</v>
      </c>
      <c r="Z55" s="90">
        <f t="shared" si="3"/>
        <v>2417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Lagunillas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BS4B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SIC-0440</v>
      </c>
      <c r="AL55" s="90">
        <f t="shared" si="7"/>
        <v>0</v>
      </c>
      <c r="AM55" s="90">
        <f t="shared" si="7"/>
        <v>50.814</v>
      </c>
      <c r="AN55" s="90">
        <f t="shared" si="7"/>
        <v>0</v>
      </c>
      <c r="AO55" s="90">
        <f t="shared" si="7"/>
        <v>17.989747570803249</v>
      </c>
      <c r="AP55" s="90">
        <f t="shared" si="7"/>
        <v>914.13103306279629</v>
      </c>
      <c r="AQ55" s="90">
        <f t="shared" si="7"/>
        <v>50.814</v>
      </c>
      <c r="AR55" s="90" t="str">
        <f>VLOOKUP(C55&amp;E55&amp;G55&amp;I55&amp;J55,'Código Licitaciones'!$I$8:$I$4158,1,0)</f>
        <v>Aela Generación S.A.FrontelLagunillas 2202015/02BS4B</v>
      </c>
    </row>
    <row r="56" spans="2:44" ht="18.75" x14ac:dyDescent="0.3">
      <c r="B56" s="85">
        <v>2417</v>
      </c>
      <c r="C56" s="96" t="s">
        <v>9827</v>
      </c>
      <c r="D56" s="96" t="s">
        <v>9828</v>
      </c>
      <c r="E56" s="96" t="s">
        <v>302</v>
      </c>
      <c r="F56" s="97" t="s">
        <v>9835</v>
      </c>
      <c r="G56" s="97" t="s">
        <v>25</v>
      </c>
      <c r="H56" s="98">
        <v>220</v>
      </c>
      <c r="I56" s="99" t="s">
        <v>276</v>
      </c>
      <c r="J56" s="99" t="s">
        <v>281</v>
      </c>
      <c r="K56" s="100">
        <v>42736</v>
      </c>
      <c r="L56" s="99">
        <v>50040</v>
      </c>
      <c r="M56" s="98" t="s">
        <v>1401</v>
      </c>
      <c r="N56" s="98">
        <v>0</v>
      </c>
      <c r="O56" s="98">
        <v>53.286999999999992</v>
      </c>
      <c r="P56" s="98">
        <v>0</v>
      </c>
      <c r="Q56" s="98">
        <v>1.302</v>
      </c>
      <c r="R56" s="98">
        <v>69.379673999999994</v>
      </c>
      <c r="S56" s="98">
        <v>53.286999999999992</v>
      </c>
      <c r="T56" s="98"/>
      <c r="X56" s="83">
        <f t="shared" si="2"/>
        <v>0</v>
      </c>
      <c r="Z56" s="90">
        <f t="shared" si="3"/>
        <v>2417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str">
        <f>+VLOOKUP(G56,'Código Licitaciones'!$L$7:$L$50,1,0)</f>
        <v>ALTO JAHUEL 220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BS4B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SIC-0034</v>
      </c>
      <c r="AL56" s="90">
        <f t="shared" si="7"/>
        <v>0</v>
      </c>
      <c r="AM56" s="90">
        <f t="shared" si="7"/>
        <v>53.286999999999992</v>
      </c>
      <c r="AN56" s="90">
        <f t="shared" si="7"/>
        <v>0</v>
      </c>
      <c r="AO56" s="90">
        <f t="shared" si="7"/>
        <v>1.302</v>
      </c>
      <c r="AP56" s="90">
        <f t="shared" si="7"/>
        <v>69.379673999999994</v>
      </c>
      <c r="AQ56" s="90">
        <f t="shared" si="7"/>
        <v>53.286999999999992</v>
      </c>
      <c r="AR56" s="90" t="str">
        <f>VLOOKUP(C56&amp;E56&amp;G56&amp;I56&amp;J56,'Código Licitaciones'!$I$8:$I$4158,1,0)</f>
        <v>Aela Generación S.A.FrontelAlto Jahuel 2202015/02BS4B</v>
      </c>
    </row>
    <row r="57" spans="2:44" ht="18.75" x14ac:dyDescent="0.3">
      <c r="B57" s="85">
        <v>2417</v>
      </c>
      <c r="C57" s="96" t="s">
        <v>9827</v>
      </c>
      <c r="D57" s="96" t="s">
        <v>9828</v>
      </c>
      <c r="E57" s="96" t="s">
        <v>302</v>
      </c>
      <c r="F57" s="97" t="s">
        <v>9835</v>
      </c>
      <c r="G57" s="97" t="s">
        <v>35</v>
      </c>
      <c r="H57" s="98">
        <v>220</v>
      </c>
      <c r="I57" s="99" t="s">
        <v>276</v>
      </c>
      <c r="J57" s="99" t="s">
        <v>281</v>
      </c>
      <c r="K57" s="100">
        <v>42736</v>
      </c>
      <c r="L57" s="99">
        <v>50040</v>
      </c>
      <c r="M57" s="98" t="s">
        <v>2109</v>
      </c>
      <c r="N57" s="98">
        <v>0</v>
      </c>
      <c r="O57" s="98">
        <v>51.556000000000004</v>
      </c>
      <c r="P57" s="98">
        <v>0</v>
      </c>
      <c r="Q57" s="98">
        <v>3.1619999999999999</v>
      </c>
      <c r="R57" s="98">
        <v>163.020072</v>
      </c>
      <c r="S57" s="98">
        <v>51.556000000000004</v>
      </c>
      <c r="T57" s="98"/>
      <c r="X57" s="83">
        <f t="shared" si="2"/>
        <v>0</v>
      </c>
      <c r="Z57" s="90">
        <f t="shared" si="3"/>
        <v>2417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Frontel</v>
      </c>
      <c r="AD57" s="94" t="str">
        <f t="shared" si="5"/>
        <v>7.607.164-1</v>
      </c>
      <c r="AE57" s="94" t="str">
        <f>+VLOOKUP(G57,'Código Licitaciones'!$L$7:$L$50,1,0)</f>
        <v>Itahue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BS4B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SIC-0396</v>
      </c>
      <c r="AL57" s="90">
        <f t="shared" si="7"/>
        <v>0</v>
      </c>
      <c r="AM57" s="90">
        <f t="shared" si="7"/>
        <v>51.556000000000004</v>
      </c>
      <c r="AN57" s="90">
        <f t="shared" si="7"/>
        <v>0</v>
      </c>
      <c r="AO57" s="90">
        <f t="shared" si="7"/>
        <v>3.1619999999999999</v>
      </c>
      <c r="AP57" s="90">
        <f t="shared" si="7"/>
        <v>163.020072</v>
      </c>
      <c r="AQ57" s="90">
        <f t="shared" si="7"/>
        <v>51.556000000000004</v>
      </c>
      <c r="AR57" s="90" t="str">
        <f>VLOOKUP(C57&amp;E57&amp;G57&amp;I57&amp;J57,'Código Licitaciones'!$I$8:$I$4158,1,0)</f>
        <v>Aela Generación S.A.FrontelItahue 2202015/02BS4B</v>
      </c>
    </row>
    <row r="58" spans="2:44" ht="18.75" x14ac:dyDescent="0.3">
      <c r="B58" s="85">
        <v>2417</v>
      </c>
      <c r="C58" s="96" t="s">
        <v>9827</v>
      </c>
      <c r="D58" s="96" t="s">
        <v>9828</v>
      </c>
      <c r="E58" s="96" t="s">
        <v>302</v>
      </c>
      <c r="F58" s="97" t="s">
        <v>9835</v>
      </c>
      <c r="G58" s="97" t="s">
        <v>1609</v>
      </c>
      <c r="H58" s="98">
        <v>220</v>
      </c>
      <c r="I58" s="99" t="s">
        <v>276</v>
      </c>
      <c r="J58" s="99" t="s">
        <v>281</v>
      </c>
      <c r="K58" s="100">
        <v>42736</v>
      </c>
      <c r="L58" s="99">
        <v>50040</v>
      </c>
      <c r="M58" s="98" t="s">
        <v>1608</v>
      </c>
      <c r="N58" s="98">
        <v>0</v>
      </c>
      <c r="O58" s="98">
        <v>50.578000000000003</v>
      </c>
      <c r="P58" s="98">
        <v>0</v>
      </c>
      <c r="Q58" s="98">
        <v>85.828000000000003</v>
      </c>
      <c r="R58" s="98">
        <v>4341.0085840000002</v>
      </c>
      <c r="S58" s="98">
        <v>50.578000000000003</v>
      </c>
      <c r="T58" s="98"/>
      <c r="X58" s="83">
        <f t="shared" si="2"/>
        <v>2</v>
      </c>
      <c r="Z58" s="90">
        <f t="shared" si="3"/>
        <v>2417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Frontel</v>
      </c>
      <c r="AD58" s="94" t="str">
        <f t="shared" si="5"/>
        <v>7.607.164-1</v>
      </c>
      <c r="AE58" s="94" t="e">
        <f>+VLOOKUP(G58,'Código Licitaciones'!$L$7:$L$50,1,0)</f>
        <v>#N/A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BS4B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7"/>
        <v>0</v>
      </c>
      <c r="AM58" s="90">
        <f t="shared" si="7"/>
        <v>50.578000000000003</v>
      </c>
      <c r="AN58" s="90">
        <f t="shared" si="7"/>
        <v>0</v>
      </c>
      <c r="AO58" s="90">
        <f t="shared" si="7"/>
        <v>85.828000000000003</v>
      </c>
      <c r="AP58" s="90">
        <f t="shared" si="7"/>
        <v>4341.0085840000002</v>
      </c>
      <c r="AQ58" s="90">
        <f t="shared" si="7"/>
        <v>50.578000000000003</v>
      </c>
      <c r="AR58" s="90" t="e">
        <f>VLOOKUP(C58&amp;E58&amp;G58&amp;I58&amp;J58,'Código Licitaciones'!$I$8:$I$4158,1,0)</f>
        <v>#N/A</v>
      </c>
    </row>
    <row r="59" spans="2:44" ht="18.75" x14ac:dyDescent="0.3">
      <c r="B59" s="85">
        <v>2417</v>
      </c>
      <c r="C59" s="96" t="s">
        <v>9827</v>
      </c>
      <c r="D59" s="96" t="s">
        <v>9828</v>
      </c>
      <c r="E59" s="96" t="s">
        <v>302</v>
      </c>
      <c r="F59" s="97" t="s">
        <v>9835</v>
      </c>
      <c r="G59" s="97" t="s">
        <v>46</v>
      </c>
      <c r="H59" s="98">
        <v>220</v>
      </c>
      <c r="I59" s="99" t="s">
        <v>276</v>
      </c>
      <c r="J59" s="99" t="s">
        <v>282</v>
      </c>
      <c r="K59" s="100">
        <v>42736</v>
      </c>
      <c r="L59" s="99">
        <v>50040</v>
      </c>
      <c r="M59" s="98" t="s">
        <v>1673</v>
      </c>
      <c r="N59" s="98">
        <v>5395.2600000000011</v>
      </c>
      <c r="O59" s="98">
        <v>50.448999999999998</v>
      </c>
      <c r="P59" s="98">
        <v>0.47747409037082478</v>
      </c>
      <c r="Q59" s="98">
        <v>61.117101135643523</v>
      </c>
      <c r="R59" s="98">
        <v>5659.3934960061761</v>
      </c>
      <c r="S59" s="98">
        <v>92.599180766864208</v>
      </c>
      <c r="T59" s="98"/>
      <c r="X59" s="83">
        <f t="shared" si="2"/>
        <v>0</v>
      </c>
      <c r="Z59" s="90">
        <f t="shared" si="3"/>
        <v>2417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Frontel</v>
      </c>
      <c r="AD59" s="94" t="str">
        <f t="shared" si="5"/>
        <v>7.607.164-1</v>
      </c>
      <c r="AE59" s="94" t="str">
        <f>+VLOOKUP(G59,'Código Licitaciones'!$L$7:$L$50,1,0)</f>
        <v>Charrua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BS4C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SIC-0173</v>
      </c>
      <c r="AL59" s="90">
        <f t="shared" si="7"/>
        <v>5395.2600000000011</v>
      </c>
      <c r="AM59" s="90">
        <f t="shared" si="7"/>
        <v>50.448999999999998</v>
      </c>
      <c r="AN59" s="90">
        <f t="shared" si="7"/>
        <v>0.47747409037082478</v>
      </c>
      <c r="AO59" s="90">
        <f t="shared" si="7"/>
        <v>61.117101135643523</v>
      </c>
      <c r="AP59" s="90">
        <f t="shared" si="7"/>
        <v>5659.3934960061761</v>
      </c>
      <c r="AQ59" s="90">
        <f t="shared" si="7"/>
        <v>92.599180766864208</v>
      </c>
      <c r="AR59" s="90" t="str">
        <f>VLOOKUP(C59&amp;E59&amp;G59&amp;I59&amp;J59,'Código Licitaciones'!$I$8:$I$4158,1,0)</f>
        <v>Aela Generación S.A.FrontelCharrua 2202015/02BS4C</v>
      </c>
    </row>
    <row r="60" spans="2:44" ht="18.75" x14ac:dyDescent="0.3">
      <c r="B60" s="85">
        <v>2417</v>
      </c>
      <c r="C60" s="96" t="s">
        <v>9827</v>
      </c>
      <c r="D60" s="96" t="s">
        <v>9828</v>
      </c>
      <c r="E60" s="96" t="s">
        <v>302</v>
      </c>
      <c r="F60" s="97" t="s">
        <v>9835</v>
      </c>
      <c r="G60" s="97" t="s">
        <v>63</v>
      </c>
      <c r="H60" s="98">
        <v>220</v>
      </c>
      <c r="I60" s="99" t="s">
        <v>276</v>
      </c>
      <c r="J60" s="99" t="s">
        <v>282</v>
      </c>
      <c r="K60" s="100">
        <v>42736</v>
      </c>
      <c r="L60" s="99">
        <v>50040</v>
      </c>
      <c r="M60" s="98" t="s">
        <v>3620</v>
      </c>
      <c r="N60" s="98">
        <v>5395.82</v>
      </c>
      <c r="O60" s="98">
        <v>50.873000000000005</v>
      </c>
      <c r="P60" s="98">
        <v>0.37529425883324546</v>
      </c>
      <c r="Q60" s="98">
        <v>43.012770333068509</v>
      </c>
      <c r="R60" s="98">
        <v>4213.2089328517968</v>
      </c>
      <c r="S60" s="98">
        <v>97.952512712547914</v>
      </c>
      <c r="T60" s="98"/>
      <c r="X60" s="83">
        <f t="shared" si="2"/>
        <v>0</v>
      </c>
      <c r="Z60" s="90">
        <f t="shared" si="3"/>
        <v>2417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Frontel</v>
      </c>
      <c r="AD60" s="94" t="str">
        <f t="shared" si="5"/>
        <v>7.607.164-1</v>
      </c>
      <c r="AE60" s="94" t="str">
        <f>+VLOOKUP(G60,'Código Licitaciones'!$L$7:$L$50,1,0)</f>
        <v>Temuco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BS4C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SIC-1158</v>
      </c>
      <c r="AL60" s="90">
        <f t="shared" si="7"/>
        <v>5395.82</v>
      </c>
      <c r="AM60" s="90">
        <f t="shared" si="7"/>
        <v>50.873000000000005</v>
      </c>
      <c r="AN60" s="90">
        <f t="shared" si="7"/>
        <v>0.37529425883324546</v>
      </c>
      <c r="AO60" s="90">
        <f t="shared" si="7"/>
        <v>43.012770333068509</v>
      </c>
      <c r="AP60" s="90">
        <f t="shared" si="7"/>
        <v>4213.2089328517968</v>
      </c>
      <c r="AQ60" s="90">
        <f t="shared" si="7"/>
        <v>97.952512712547914</v>
      </c>
      <c r="AR60" s="90" t="str">
        <f>VLOOKUP(C60&amp;E60&amp;G60&amp;I60&amp;J60,'Código Licitaciones'!$I$8:$I$4158,1,0)</f>
        <v>Aela Generación S.A.FrontelTemuco 2202015/02BS4C</v>
      </c>
    </row>
    <row r="61" spans="2:44" ht="18.75" x14ac:dyDescent="0.3">
      <c r="B61" s="85">
        <v>2417</v>
      </c>
      <c r="C61" s="96" t="s">
        <v>9827</v>
      </c>
      <c r="D61" s="96" t="s">
        <v>9828</v>
      </c>
      <c r="E61" s="96" t="s">
        <v>302</v>
      </c>
      <c r="F61" s="97" t="s">
        <v>9835</v>
      </c>
      <c r="G61" s="97" t="s">
        <v>68</v>
      </c>
      <c r="H61" s="98">
        <v>220</v>
      </c>
      <c r="I61" s="99" t="s">
        <v>276</v>
      </c>
      <c r="J61" s="99" t="s">
        <v>282</v>
      </c>
      <c r="K61" s="100">
        <v>42736</v>
      </c>
      <c r="L61" s="99">
        <v>50040</v>
      </c>
      <c r="M61" s="98" t="s">
        <v>2059</v>
      </c>
      <c r="N61" s="98">
        <v>5491.58</v>
      </c>
      <c r="O61" s="98">
        <v>51.191000000000003</v>
      </c>
      <c r="P61" s="98">
        <v>6.1006904248172802E-2</v>
      </c>
      <c r="Q61" s="98">
        <v>7.7376951910338905</v>
      </c>
      <c r="R61" s="98">
        <v>731.12464975539672</v>
      </c>
      <c r="S61" s="98">
        <v>94.488685804345536</v>
      </c>
      <c r="T61" s="98"/>
      <c r="X61" s="83">
        <f t="shared" si="2"/>
        <v>0</v>
      </c>
      <c r="Z61" s="90">
        <f t="shared" si="3"/>
        <v>2417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Frontel</v>
      </c>
      <c r="AD61" s="94" t="str">
        <f t="shared" si="5"/>
        <v>7.607.164-1</v>
      </c>
      <c r="AE61" s="94" t="str">
        <f>+VLOOKUP(G61,'Código Licitaciones'!$L$7:$L$50,1,0)</f>
        <v>Hualpen 220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BS4C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SIC-0370</v>
      </c>
      <c r="AL61" s="90">
        <f t="shared" si="7"/>
        <v>5491.58</v>
      </c>
      <c r="AM61" s="90">
        <f t="shared" si="7"/>
        <v>51.191000000000003</v>
      </c>
      <c r="AN61" s="90">
        <f t="shared" si="7"/>
        <v>6.1006904248172802E-2</v>
      </c>
      <c r="AO61" s="90">
        <f t="shared" si="7"/>
        <v>7.7376951910338905</v>
      </c>
      <c r="AP61" s="90">
        <f t="shared" si="7"/>
        <v>731.12464975539672</v>
      </c>
      <c r="AQ61" s="90">
        <f t="shared" si="7"/>
        <v>94.488685804345536</v>
      </c>
      <c r="AR61" s="90" t="str">
        <f>VLOOKUP(C61&amp;E61&amp;G61&amp;I61&amp;J61,'Código Licitaciones'!$I$8:$I$4158,1,0)</f>
        <v>Aela Generación S.A.FrontelHualpen 2202015/02BS4C</v>
      </c>
    </row>
    <row r="62" spans="2:44" ht="18.75" x14ac:dyDescent="0.3">
      <c r="B62" s="85">
        <v>2417</v>
      </c>
      <c r="C62" s="96" t="s">
        <v>9827</v>
      </c>
      <c r="D62" s="96" t="s">
        <v>9828</v>
      </c>
      <c r="E62" s="96" t="s">
        <v>302</v>
      </c>
      <c r="F62" s="97" t="s">
        <v>9835</v>
      </c>
      <c r="G62" s="97" t="s">
        <v>69</v>
      </c>
      <c r="H62" s="98">
        <v>220</v>
      </c>
      <c r="I62" s="99" t="s">
        <v>276</v>
      </c>
      <c r="J62" s="99" t="s">
        <v>282</v>
      </c>
      <c r="K62" s="100">
        <v>42736</v>
      </c>
      <c r="L62" s="99">
        <v>50040</v>
      </c>
      <c r="M62" s="98" t="s">
        <v>2196</v>
      </c>
      <c r="N62" s="98">
        <v>5446.25</v>
      </c>
      <c r="O62" s="98">
        <v>50.814000000000007</v>
      </c>
      <c r="P62" s="98">
        <v>9.1795138297363368E-2</v>
      </c>
      <c r="Q62" s="98">
        <v>11.642874334967702</v>
      </c>
      <c r="R62" s="98">
        <v>1091.560288409064</v>
      </c>
      <c r="S62" s="98">
        <v>93.753505964649918</v>
      </c>
      <c r="T62" s="98"/>
      <c r="X62" s="83">
        <f t="shared" si="2"/>
        <v>0</v>
      </c>
      <c r="Z62" s="90">
        <f t="shared" si="3"/>
        <v>2417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Frontel</v>
      </c>
      <c r="AD62" s="94" t="str">
        <f t="shared" si="5"/>
        <v>7.607.164-1</v>
      </c>
      <c r="AE62" s="94" t="str">
        <f>+VLOOKUP(G62,'Código Licitaciones'!$L$7:$L$50,1,0)</f>
        <v>Lagunillas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BS4C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SIC-0440</v>
      </c>
      <c r="AL62" s="90">
        <f t="shared" si="7"/>
        <v>5446.25</v>
      </c>
      <c r="AM62" s="90">
        <f t="shared" si="7"/>
        <v>50.814000000000007</v>
      </c>
      <c r="AN62" s="90">
        <f t="shared" si="7"/>
        <v>9.1795138297363368E-2</v>
      </c>
      <c r="AO62" s="90">
        <f t="shared" si="7"/>
        <v>11.642874334967702</v>
      </c>
      <c r="AP62" s="90">
        <f t="shared" si="7"/>
        <v>1091.560288409064</v>
      </c>
      <c r="AQ62" s="90">
        <f t="shared" si="7"/>
        <v>93.753505964649918</v>
      </c>
      <c r="AR62" s="90" t="str">
        <f>VLOOKUP(C62&amp;E62&amp;G62&amp;I62&amp;J62,'Código Licitaciones'!$I$8:$I$4158,1,0)</f>
        <v>Aela Generación S.A.FrontelLagunillas 2202015/02BS4C</v>
      </c>
    </row>
    <row r="63" spans="2:44" ht="18.75" x14ac:dyDescent="0.3">
      <c r="B63" s="85">
        <v>2417</v>
      </c>
      <c r="C63" s="96" t="s">
        <v>9827</v>
      </c>
      <c r="D63" s="96" t="s">
        <v>9828</v>
      </c>
      <c r="E63" s="96" t="s">
        <v>302</v>
      </c>
      <c r="F63" s="97" t="s">
        <v>9835</v>
      </c>
      <c r="G63" s="97" t="s">
        <v>25</v>
      </c>
      <c r="H63" s="98">
        <v>220</v>
      </c>
      <c r="I63" s="99" t="s">
        <v>276</v>
      </c>
      <c r="J63" s="99" t="s">
        <v>282</v>
      </c>
      <c r="K63" s="100">
        <v>42736</v>
      </c>
      <c r="L63" s="99">
        <v>50040</v>
      </c>
      <c r="M63" s="98" t="s">
        <v>1401</v>
      </c>
      <c r="N63" s="98">
        <v>5615.1</v>
      </c>
      <c r="O63" s="98">
        <v>53.286999999999992</v>
      </c>
      <c r="P63" s="98">
        <v>6.0000000000000001E-3</v>
      </c>
      <c r="Q63" s="98">
        <v>0.81</v>
      </c>
      <c r="R63" s="98">
        <v>76.853070000000002</v>
      </c>
      <c r="S63" s="98">
        <v>94.880333333333326</v>
      </c>
      <c r="T63" s="98"/>
      <c r="X63" s="83">
        <f t="shared" si="2"/>
        <v>0</v>
      </c>
      <c r="Z63" s="90">
        <f t="shared" si="3"/>
        <v>2417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Frontel</v>
      </c>
      <c r="AD63" s="94" t="str">
        <f t="shared" si="5"/>
        <v>7.607.164-1</v>
      </c>
      <c r="AE63" s="94" t="str">
        <f>+VLOOKUP(G63,'Código Licitaciones'!$L$7:$L$50,1,0)</f>
        <v>ALTO JAHUEL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SIC-0034</v>
      </c>
      <c r="AL63" s="90">
        <f t="shared" si="7"/>
        <v>5615.1</v>
      </c>
      <c r="AM63" s="90">
        <f t="shared" si="7"/>
        <v>53.286999999999992</v>
      </c>
      <c r="AN63" s="90">
        <f t="shared" si="7"/>
        <v>6.0000000000000001E-3</v>
      </c>
      <c r="AO63" s="90">
        <f t="shared" si="7"/>
        <v>0.81</v>
      </c>
      <c r="AP63" s="90">
        <f t="shared" si="7"/>
        <v>76.853070000000002</v>
      </c>
      <c r="AQ63" s="90">
        <f t="shared" si="7"/>
        <v>94.880333333333326</v>
      </c>
      <c r="AR63" s="90" t="str">
        <f>VLOOKUP(C63&amp;E63&amp;G63&amp;I63&amp;J63,'Código Licitaciones'!$I$8:$I$4158,1,0)</f>
        <v>Aela Generación S.A.FrontelAlto Jahuel 2202015/02BS4C</v>
      </c>
    </row>
    <row r="64" spans="2:44" ht="18.75" x14ac:dyDescent="0.3">
      <c r="B64" s="85">
        <v>2417</v>
      </c>
      <c r="C64" s="96" t="s">
        <v>9827</v>
      </c>
      <c r="D64" s="96" t="s">
        <v>9828</v>
      </c>
      <c r="E64" s="96" t="s">
        <v>302</v>
      </c>
      <c r="F64" s="97" t="s">
        <v>9835</v>
      </c>
      <c r="G64" s="97" t="s">
        <v>35</v>
      </c>
      <c r="H64" s="98">
        <v>220</v>
      </c>
      <c r="I64" s="99" t="s">
        <v>276</v>
      </c>
      <c r="J64" s="99" t="s">
        <v>282</v>
      </c>
      <c r="K64" s="100">
        <v>42736</v>
      </c>
      <c r="L64" s="99">
        <v>50040</v>
      </c>
      <c r="M64" s="98" t="s">
        <v>2109</v>
      </c>
      <c r="N64" s="98">
        <v>5475.71</v>
      </c>
      <c r="O64" s="98">
        <v>51.555999999999997</v>
      </c>
      <c r="P64" s="98">
        <v>1.4999999999999999E-2</v>
      </c>
      <c r="Q64" s="98">
        <v>1.964</v>
      </c>
      <c r="R64" s="98">
        <v>183.39163400000001</v>
      </c>
      <c r="S64" s="98">
        <v>93.376595723014262</v>
      </c>
      <c r="T64" s="98"/>
      <c r="X64" s="83">
        <f t="shared" si="2"/>
        <v>0</v>
      </c>
      <c r="Z64" s="90">
        <f t="shared" si="3"/>
        <v>2417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Frontel</v>
      </c>
      <c r="AD64" s="94" t="str">
        <f t="shared" si="5"/>
        <v>7.607.164-1</v>
      </c>
      <c r="AE64" s="94" t="str">
        <f>+VLOOKUP(G64,'Código Licitaciones'!$L$7:$L$50,1,0)</f>
        <v>Itahue 220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SIC-0396</v>
      </c>
      <c r="AL64" s="90">
        <f t="shared" si="7"/>
        <v>5475.71</v>
      </c>
      <c r="AM64" s="90">
        <f t="shared" si="7"/>
        <v>51.555999999999997</v>
      </c>
      <c r="AN64" s="90">
        <f t="shared" si="7"/>
        <v>1.4999999999999999E-2</v>
      </c>
      <c r="AO64" s="90">
        <f t="shared" si="7"/>
        <v>1.964</v>
      </c>
      <c r="AP64" s="90">
        <f t="shared" si="7"/>
        <v>183.39163400000001</v>
      </c>
      <c r="AQ64" s="90">
        <f t="shared" si="7"/>
        <v>93.376595723014262</v>
      </c>
      <c r="AR64" s="90" t="str">
        <f>VLOOKUP(C64&amp;E64&amp;G64&amp;I64&amp;J64,'Código Licitaciones'!$I$8:$I$4158,1,0)</f>
        <v>Aela Generación S.A.FrontelItahue 2202015/02BS4C</v>
      </c>
    </row>
    <row r="65" spans="2:44" ht="18.75" x14ac:dyDescent="0.3">
      <c r="B65" s="85">
        <v>2417</v>
      </c>
      <c r="C65" s="96" t="s">
        <v>9827</v>
      </c>
      <c r="D65" s="96" t="s">
        <v>9828</v>
      </c>
      <c r="E65" s="96" t="s">
        <v>302</v>
      </c>
      <c r="F65" s="97" t="s">
        <v>9835</v>
      </c>
      <c r="G65" s="97" t="s">
        <v>1609</v>
      </c>
      <c r="H65" s="98">
        <v>220</v>
      </c>
      <c r="I65" s="99" t="s">
        <v>276</v>
      </c>
      <c r="J65" s="99" t="s">
        <v>282</v>
      </c>
      <c r="K65" s="100">
        <v>42736</v>
      </c>
      <c r="L65" s="99">
        <v>50040</v>
      </c>
      <c r="M65" s="98" t="s">
        <v>1608</v>
      </c>
      <c r="N65" s="98">
        <v>5436.05</v>
      </c>
      <c r="O65" s="98">
        <v>50.578000000000003</v>
      </c>
      <c r="P65" s="98">
        <v>0.4</v>
      </c>
      <c r="Q65" s="98">
        <v>50.676000000000002</v>
      </c>
      <c r="R65" s="98">
        <v>4737.5107280000002</v>
      </c>
      <c r="S65" s="98">
        <v>93.486280053674321</v>
      </c>
      <c r="T65" s="98"/>
      <c r="X65" s="83">
        <f t="shared" si="2"/>
        <v>2</v>
      </c>
      <c r="Z65" s="90">
        <f t="shared" si="3"/>
        <v>2417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Frontel</v>
      </c>
      <c r="AD65" s="94" t="str">
        <f t="shared" si="5"/>
        <v>7.607.164-1</v>
      </c>
      <c r="AE65" s="94" t="e">
        <f>+VLOOKUP(G65,'Código Licitaciones'!$L$7:$L$50,1,0)</f>
        <v>#N/A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SIC-0140</v>
      </c>
      <c r="AL65" s="90">
        <f t="shared" ref="AL65:AQ107" si="9">IF(OR(ISNUMBER(N65),N65=0),N65,1/0)</f>
        <v>5436.05</v>
      </c>
      <c r="AM65" s="90">
        <f t="shared" si="9"/>
        <v>50.578000000000003</v>
      </c>
      <c r="AN65" s="90">
        <f t="shared" si="9"/>
        <v>0.4</v>
      </c>
      <c r="AO65" s="90">
        <f t="shared" si="9"/>
        <v>50.676000000000002</v>
      </c>
      <c r="AP65" s="90">
        <f t="shared" si="9"/>
        <v>4737.5107280000002</v>
      </c>
      <c r="AQ65" s="90">
        <f t="shared" si="9"/>
        <v>93.486280053674321</v>
      </c>
      <c r="AR65" s="90" t="e">
        <f>VLOOKUP(C65&amp;E65&amp;G65&amp;I65&amp;J65,'Código Licitaciones'!$I$8:$I$4158,1,0)</f>
        <v>#N/A</v>
      </c>
    </row>
    <row r="66" spans="2:44" ht="18.75" x14ac:dyDescent="0.3">
      <c r="B66" s="85">
        <v>2590</v>
      </c>
      <c r="C66" s="96" t="s">
        <v>9827</v>
      </c>
      <c r="D66" s="96" t="s">
        <v>9828</v>
      </c>
      <c r="E66" s="96" t="s">
        <v>296</v>
      </c>
      <c r="F66" s="97" t="s">
        <v>9836</v>
      </c>
      <c r="G66" s="97" t="s">
        <v>46</v>
      </c>
      <c r="H66" s="98">
        <v>220</v>
      </c>
      <c r="I66" s="99" t="s">
        <v>276</v>
      </c>
      <c r="J66" s="99" t="s">
        <v>280</v>
      </c>
      <c r="K66" s="100">
        <v>42736</v>
      </c>
      <c r="L66" s="99">
        <v>50040</v>
      </c>
      <c r="M66" s="98" t="s">
        <v>1673</v>
      </c>
      <c r="N66" s="98">
        <v>4795.4597400000002</v>
      </c>
      <c r="O66" s="98">
        <v>45.31521</v>
      </c>
      <c r="P66" s="98">
        <v>0</v>
      </c>
      <c r="Q66" s="98">
        <v>0.68857873978000073</v>
      </c>
      <c r="R66" s="98">
        <v>31.203090194666085</v>
      </c>
      <c r="S66" s="98">
        <v>45.31521</v>
      </c>
      <c r="T66" s="98"/>
      <c r="X66" s="83">
        <f t="shared" si="2"/>
        <v>0</v>
      </c>
      <c r="Z66" s="90">
        <f t="shared" si="3"/>
        <v>2590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Coopelan</v>
      </c>
      <c r="AD66" s="94" t="str">
        <f t="shared" si="5"/>
        <v>8.158.900-6</v>
      </c>
      <c r="AE66" s="94" t="str">
        <f>+VLOOKUP(G66,'Código Licitaciones'!$L$7:$L$50,1,0)</f>
        <v>Charrua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SIC-0173</v>
      </c>
      <c r="AL66" s="90">
        <f t="shared" si="9"/>
        <v>4795.4597400000002</v>
      </c>
      <c r="AM66" s="90">
        <f t="shared" si="9"/>
        <v>45.31521</v>
      </c>
      <c r="AN66" s="90">
        <f t="shared" si="9"/>
        <v>0</v>
      </c>
      <c r="AO66" s="90">
        <f t="shared" si="9"/>
        <v>0.68857873978000073</v>
      </c>
      <c r="AP66" s="90">
        <f t="shared" si="9"/>
        <v>31.203090194666085</v>
      </c>
      <c r="AQ66" s="90">
        <f t="shared" si="9"/>
        <v>45.31521</v>
      </c>
      <c r="AR66" s="90" t="str">
        <f>VLOOKUP(C66&amp;E66&amp;G66&amp;I66&amp;J66,'Código Licitaciones'!$I$8:$I$4158,1,0)</f>
        <v>Aela Generación S.A.CoopelanCharrua 2202015/02BS4A</v>
      </c>
    </row>
    <row r="67" spans="2:44" ht="18.75" x14ac:dyDescent="0.3">
      <c r="B67" s="85">
        <v>2590</v>
      </c>
      <c r="C67" s="96" t="s">
        <v>9827</v>
      </c>
      <c r="D67" s="96" t="s">
        <v>9828</v>
      </c>
      <c r="E67" s="96" t="s">
        <v>296</v>
      </c>
      <c r="F67" s="97" t="s">
        <v>9836</v>
      </c>
      <c r="G67" s="97" t="s">
        <v>1609</v>
      </c>
      <c r="H67" s="98">
        <v>220</v>
      </c>
      <c r="I67" s="99" t="s">
        <v>276</v>
      </c>
      <c r="J67" s="99" t="s">
        <v>280</v>
      </c>
      <c r="K67" s="100">
        <v>42736</v>
      </c>
      <c r="L67" s="99">
        <v>50040</v>
      </c>
      <c r="M67" s="98" t="s">
        <v>1608</v>
      </c>
      <c r="N67" s="98">
        <v>4777.0903600000001</v>
      </c>
      <c r="O67" s="98">
        <v>45.24051</v>
      </c>
      <c r="P67" s="98">
        <v>0</v>
      </c>
      <c r="Q67" s="98">
        <v>5.7619146637699474</v>
      </c>
      <c r="R67" s="98">
        <v>260.67195796543092</v>
      </c>
      <c r="S67" s="98">
        <v>45.240509999999993</v>
      </c>
      <c r="T67" s="98"/>
      <c r="X67" s="83">
        <f t="shared" si="2"/>
        <v>2</v>
      </c>
      <c r="Z67" s="90">
        <f t="shared" si="3"/>
        <v>2590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Coopelan</v>
      </c>
      <c r="AD67" s="94" t="str">
        <f t="shared" si="5"/>
        <v>8.158.900-6</v>
      </c>
      <c r="AE67" s="94" t="e">
        <f>+VLOOKUP(G67,'Código Licitaciones'!$L$7:$L$50,1,0)</f>
        <v>#N/A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SIC-0140</v>
      </c>
      <c r="AL67" s="90">
        <f t="shared" si="9"/>
        <v>4777.0903600000001</v>
      </c>
      <c r="AM67" s="90">
        <f t="shared" si="9"/>
        <v>45.24051</v>
      </c>
      <c r="AN67" s="90">
        <f t="shared" si="9"/>
        <v>0</v>
      </c>
      <c r="AO67" s="90">
        <f t="shared" si="9"/>
        <v>5.7619146637699474</v>
      </c>
      <c r="AP67" s="90">
        <f t="shared" si="9"/>
        <v>260.67195796543092</v>
      </c>
      <c r="AQ67" s="90">
        <f t="shared" si="9"/>
        <v>45.240509999999993</v>
      </c>
      <c r="AR67" s="90" t="e">
        <f>VLOOKUP(C67&amp;E67&amp;G67&amp;I67&amp;J67,'Código Licitaciones'!$I$8:$I$4158,1,0)</f>
        <v>#N/A</v>
      </c>
    </row>
    <row r="68" spans="2:44" ht="18.75" x14ac:dyDescent="0.3">
      <c r="B68" s="85">
        <v>2590</v>
      </c>
      <c r="C68" s="96" t="s">
        <v>9827</v>
      </c>
      <c r="D68" s="96" t="s">
        <v>9828</v>
      </c>
      <c r="E68" s="96" t="s">
        <v>296</v>
      </c>
      <c r="F68" s="97" t="s">
        <v>9836</v>
      </c>
      <c r="G68" s="97" t="s">
        <v>63</v>
      </c>
      <c r="H68" s="98">
        <v>220</v>
      </c>
      <c r="I68" s="99" t="s">
        <v>276</v>
      </c>
      <c r="J68" s="99" t="s">
        <v>280</v>
      </c>
      <c r="K68" s="100">
        <v>42736</v>
      </c>
      <c r="L68" s="99">
        <v>50040</v>
      </c>
      <c r="M68" s="98" t="s">
        <v>3620</v>
      </c>
      <c r="N68" s="98">
        <v>4862.63922</v>
      </c>
      <c r="O68" s="98">
        <v>46.077190000000002</v>
      </c>
      <c r="P68" s="98">
        <v>0</v>
      </c>
      <c r="Q68" s="98">
        <v>0.94638256765316675</v>
      </c>
      <c r="R68" s="98">
        <v>43.606649382442818</v>
      </c>
      <c r="S68" s="98">
        <v>46.077190000000002</v>
      </c>
      <c r="T68" s="98"/>
      <c r="X68" s="83">
        <f t="shared" si="2"/>
        <v>0</v>
      </c>
      <c r="Z68" s="90">
        <f t="shared" si="3"/>
        <v>2590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Coopelan</v>
      </c>
      <c r="AD68" s="94" t="str">
        <f t="shared" si="5"/>
        <v>8.158.900-6</v>
      </c>
      <c r="AE68" s="94" t="str">
        <f>+VLOOKUP(G68,'Código Licitaciones'!$L$7:$L$50,1,0)</f>
        <v>Temuco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SIC-1158</v>
      </c>
      <c r="AL68" s="90">
        <f t="shared" si="9"/>
        <v>4862.63922</v>
      </c>
      <c r="AM68" s="90">
        <f t="shared" si="9"/>
        <v>46.077190000000002</v>
      </c>
      <c r="AN68" s="90">
        <f t="shared" si="9"/>
        <v>0</v>
      </c>
      <c r="AO68" s="90">
        <f t="shared" si="9"/>
        <v>0.94638256765316675</v>
      </c>
      <c r="AP68" s="90">
        <f t="shared" si="9"/>
        <v>43.606649382442818</v>
      </c>
      <c r="AQ68" s="90">
        <f t="shared" si="9"/>
        <v>46.077190000000002</v>
      </c>
      <c r="AR68" s="90" t="str">
        <f>VLOOKUP(C68&amp;E68&amp;G68&amp;I68&amp;J68,'Código Licitaciones'!$I$8:$I$4158,1,0)</f>
        <v>Aela Generación S.A.CoopelanTemuco 2202015/02BS4A</v>
      </c>
    </row>
    <row r="69" spans="2:44" ht="18.75" x14ac:dyDescent="0.3">
      <c r="B69" s="85">
        <v>2590</v>
      </c>
      <c r="C69" s="96" t="s">
        <v>9827</v>
      </c>
      <c r="D69" s="96" t="s">
        <v>9828</v>
      </c>
      <c r="E69" s="96" t="s">
        <v>296</v>
      </c>
      <c r="F69" s="97" t="s">
        <v>9836</v>
      </c>
      <c r="G69" s="97" t="s">
        <v>46</v>
      </c>
      <c r="H69" s="98">
        <v>220</v>
      </c>
      <c r="I69" s="99" t="s">
        <v>276</v>
      </c>
      <c r="J69" s="99" t="s">
        <v>281</v>
      </c>
      <c r="K69" s="100">
        <v>42736</v>
      </c>
      <c r="L69" s="99">
        <v>50040</v>
      </c>
      <c r="M69" s="98" t="s">
        <v>1673</v>
      </c>
      <c r="N69" s="98">
        <v>4795.4597400000002</v>
      </c>
      <c r="O69" s="98">
        <v>45.31521</v>
      </c>
      <c r="P69" s="98">
        <v>0</v>
      </c>
      <c r="Q69" s="98">
        <v>1.0356675256232157</v>
      </c>
      <c r="R69" s="98">
        <v>46.931491413796401</v>
      </c>
      <c r="S69" s="98">
        <v>45.31521</v>
      </c>
      <c r="T69" s="98"/>
      <c r="X69" s="83">
        <f t="shared" si="2"/>
        <v>0</v>
      </c>
      <c r="Z69" s="90">
        <f t="shared" si="3"/>
        <v>2590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Coopelan</v>
      </c>
      <c r="AD69" s="94" t="str">
        <f t="shared" si="5"/>
        <v>8.158.900-6</v>
      </c>
      <c r="AE69" s="94" t="str">
        <f>+VLOOKUP(G69,'Código Licitaciones'!$L$7:$L$50,1,0)</f>
        <v>Charrua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BS4B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SIC-0173</v>
      </c>
      <c r="AL69" s="90">
        <f t="shared" si="9"/>
        <v>4795.4597400000002</v>
      </c>
      <c r="AM69" s="90">
        <f t="shared" si="9"/>
        <v>45.31521</v>
      </c>
      <c r="AN69" s="90">
        <f t="shared" si="9"/>
        <v>0</v>
      </c>
      <c r="AO69" s="90">
        <f t="shared" si="9"/>
        <v>1.0356675256232157</v>
      </c>
      <c r="AP69" s="90">
        <f t="shared" si="9"/>
        <v>46.931491413796401</v>
      </c>
      <c r="AQ69" s="90">
        <f t="shared" si="9"/>
        <v>45.31521</v>
      </c>
      <c r="AR69" s="90" t="str">
        <f>VLOOKUP(C69&amp;E69&amp;G69&amp;I69&amp;J69,'Código Licitaciones'!$I$8:$I$4158,1,0)</f>
        <v>Aela Generación S.A.CoopelanCharrua 2202015/02BS4B</v>
      </c>
    </row>
    <row r="70" spans="2:44" ht="18.75" x14ac:dyDescent="0.3">
      <c r="B70" s="85">
        <v>2590</v>
      </c>
      <c r="C70" s="96" t="s">
        <v>9827</v>
      </c>
      <c r="D70" s="96" t="s">
        <v>9828</v>
      </c>
      <c r="E70" s="96" t="s">
        <v>296</v>
      </c>
      <c r="F70" s="97" t="s">
        <v>9836</v>
      </c>
      <c r="G70" s="97" t="s">
        <v>1609</v>
      </c>
      <c r="H70" s="98">
        <v>220</v>
      </c>
      <c r="I70" s="99" t="s">
        <v>276</v>
      </c>
      <c r="J70" s="99" t="s">
        <v>281</v>
      </c>
      <c r="K70" s="100">
        <v>42736</v>
      </c>
      <c r="L70" s="99">
        <v>50040</v>
      </c>
      <c r="M70" s="98" t="s">
        <v>1608</v>
      </c>
      <c r="N70" s="98">
        <v>4777.0903600000001</v>
      </c>
      <c r="O70" s="98">
        <v>45.24051</v>
      </c>
      <c r="P70" s="98">
        <v>0</v>
      </c>
      <c r="Q70" s="98">
        <v>8.6582210365003967</v>
      </c>
      <c r="R70" s="98">
        <v>391.70233538400657</v>
      </c>
      <c r="S70" s="98">
        <v>45.24051</v>
      </c>
      <c r="T70" s="98"/>
      <c r="X70" s="83">
        <f t="shared" si="2"/>
        <v>2</v>
      </c>
      <c r="Z70" s="90">
        <f t="shared" si="3"/>
        <v>2590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Coopelan</v>
      </c>
      <c r="AD70" s="94" t="str">
        <f t="shared" si="5"/>
        <v>8.158.900-6</v>
      </c>
      <c r="AE70" s="94" t="e">
        <f>+VLOOKUP(G70,'Código Licitaciones'!$L$7:$L$50,1,0)</f>
        <v>#N/A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BS4B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SIC-0140</v>
      </c>
      <c r="AL70" s="90">
        <f t="shared" si="9"/>
        <v>4777.0903600000001</v>
      </c>
      <c r="AM70" s="90">
        <f t="shared" si="9"/>
        <v>45.24051</v>
      </c>
      <c r="AN70" s="90">
        <f t="shared" si="9"/>
        <v>0</v>
      </c>
      <c r="AO70" s="90">
        <f t="shared" si="9"/>
        <v>8.6582210365003967</v>
      </c>
      <c r="AP70" s="90">
        <f t="shared" si="9"/>
        <v>391.70233538400657</v>
      </c>
      <c r="AQ70" s="90">
        <f t="shared" si="9"/>
        <v>45.24051</v>
      </c>
      <c r="AR70" s="90" t="e">
        <f>VLOOKUP(C70&amp;E70&amp;G70&amp;I70&amp;J70,'Código Licitaciones'!$I$8:$I$4158,1,0)</f>
        <v>#N/A</v>
      </c>
    </row>
    <row r="71" spans="2:44" ht="18.75" x14ac:dyDescent="0.3">
      <c r="B71" s="85">
        <v>2590</v>
      </c>
      <c r="C71" s="96" t="s">
        <v>9827</v>
      </c>
      <c r="D71" s="96" t="s">
        <v>9828</v>
      </c>
      <c r="E71" s="96" t="s">
        <v>296</v>
      </c>
      <c r="F71" s="97" t="s">
        <v>9836</v>
      </c>
      <c r="G71" s="97" t="s">
        <v>63</v>
      </c>
      <c r="H71" s="98">
        <v>220</v>
      </c>
      <c r="I71" s="99" t="s">
        <v>276</v>
      </c>
      <c r="J71" s="99" t="s">
        <v>281</v>
      </c>
      <c r="K71" s="100">
        <v>42736</v>
      </c>
      <c r="L71" s="99">
        <v>50040</v>
      </c>
      <c r="M71" s="98" t="s">
        <v>3620</v>
      </c>
      <c r="N71" s="98">
        <v>4862.63922</v>
      </c>
      <c r="O71" s="98">
        <v>46.077190000000002</v>
      </c>
      <c r="P71" s="98">
        <v>0</v>
      </c>
      <c r="Q71" s="98">
        <v>1.4231371989474564</v>
      </c>
      <c r="R71" s="98">
        <v>65.574163111969753</v>
      </c>
      <c r="S71" s="98">
        <v>46.077190000000002</v>
      </c>
      <c r="T71" s="98"/>
      <c r="X71" s="83">
        <f t="shared" si="2"/>
        <v>0</v>
      </c>
      <c r="Z71" s="90">
        <f t="shared" si="3"/>
        <v>2590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Coopelan</v>
      </c>
      <c r="AD71" s="94" t="str">
        <f t="shared" si="5"/>
        <v>8.158.900-6</v>
      </c>
      <c r="AE71" s="94" t="str">
        <f>+VLOOKUP(G71,'Código Licitaciones'!$L$7:$L$50,1,0)</f>
        <v>Temuco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BS4B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SIC-1158</v>
      </c>
      <c r="AL71" s="90">
        <f t="shared" si="9"/>
        <v>4862.63922</v>
      </c>
      <c r="AM71" s="90">
        <f t="shared" si="9"/>
        <v>46.077190000000002</v>
      </c>
      <c r="AN71" s="90">
        <f t="shared" si="9"/>
        <v>0</v>
      </c>
      <c r="AO71" s="90">
        <f t="shared" si="9"/>
        <v>1.4231371989474564</v>
      </c>
      <c r="AP71" s="90">
        <f t="shared" si="9"/>
        <v>65.574163111969753</v>
      </c>
      <c r="AQ71" s="90">
        <f t="shared" si="9"/>
        <v>46.077190000000002</v>
      </c>
      <c r="AR71" s="90" t="str">
        <f>VLOOKUP(C71&amp;E71&amp;G71&amp;I71&amp;J71,'Código Licitaciones'!$I$8:$I$4158,1,0)</f>
        <v>Aela Generación S.A.CoopelanTemuco 2202015/02BS4B</v>
      </c>
    </row>
    <row r="72" spans="2:44" ht="18.75" x14ac:dyDescent="0.3">
      <c r="B72" s="85">
        <v>2590</v>
      </c>
      <c r="C72" s="96" t="s">
        <v>9827</v>
      </c>
      <c r="D72" s="96" t="s">
        <v>9828</v>
      </c>
      <c r="E72" s="96" t="s">
        <v>296</v>
      </c>
      <c r="F72" s="97" t="s">
        <v>9836</v>
      </c>
      <c r="G72" s="97" t="s">
        <v>46</v>
      </c>
      <c r="H72" s="98">
        <v>220</v>
      </c>
      <c r="I72" s="99" t="s">
        <v>276</v>
      </c>
      <c r="J72" s="99" t="s">
        <v>282</v>
      </c>
      <c r="K72" s="100">
        <v>42736</v>
      </c>
      <c r="L72" s="99">
        <v>50040</v>
      </c>
      <c r="M72" s="98" t="s">
        <v>1673</v>
      </c>
      <c r="N72" s="98">
        <v>4795.4597400000002</v>
      </c>
      <c r="O72" s="98">
        <v>45.31521</v>
      </c>
      <c r="P72" s="98">
        <v>3.9479859420731749E-3</v>
      </c>
      <c r="Q72" s="98">
        <v>0.53039210834615536</v>
      </c>
      <c r="R72" s="98">
        <v>42.967237411346666</v>
      </c>
      <c r="S72" s="98">
        <v>81.010325634981939</v>
      </c>
      <c r="T72" s="98"/>
      <c r="X72" s="83">
        <f t="shared" si="2"/>
        <v>0</v>
      </c>
      <c r="Z72" s="90">
        <f t="shared" si="3"/>
        <v>2590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Coopelan</v>
      </c>
      <c r="AD72" s="94" t="str">
        <f t="shared" si="5"/>
        <v>8.158.900-6</v>
      </c>
      <c r="AE72" s="94" t="str">
        <f>+VLOOKUP(G72,'Código Licitaciones'!$L$7:$L$50,1,0)</f>
        <v>Charrua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BS4C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SIC-0173</v>
      </c>
      <c r="AL72" s="90">
        <f t="shared" si="9"/>
        <v>4795.4597400000002</v>
      </c>
      <c r="AM72" s="90">
        <f t="shared" si="9"/>
        <v>45.31521</v>
      </c>
      <c r="AN72" s="90">
        <f t="shared" si="9"/>
        <v>3.9479859420731749E-3</v>
      </c>
      <c r="AO72" s="90">
        <f t="shared" si="9"/>
        <v>0.53039210834615536</v>
      </c>
      <c r="AP72" s="90">
        <f t="shared" si="9"/>
        <v>42.967237411346666</v>
      </c>
      <c r="AQ72" s="90">
        <f t="shared" si="9"/>
        <v>81.010325634981939</v>
      </c>
      <c r="AR72" s="90" t="str">
        <f>VLOOKUP(C72&amp;E72&amp;G72&amp;I72&amp;J72,'Código Licitaciones'!$I$8:$I$4158,1,0)</f>
        <v>Aela Generación S.A.CoopelanCharrua 2202015/02BS4C</v>
      </c>
    </row>
    <row r="73" spans="2:44" ht="18.75" x14ac:dyDescent="0.3">
      <c r="B73" s="85">
        <v>2590</v>
      </c>
      <c r="C73" s="96" t="s">
        <v>9827</v>
      </c>
      <c r="D73" s="96" t="s">
        <v>9828</v>
      </c>
      <c r="E73" s="96" t="s">
        <v>296</v>
      </c>
      <c r="F73" s="97" t="s">
        <v>9836</v>
      </c>
      <c r="G73" s="97" t="s">
        <v>1609</v>
      </c>
      <c r="H73" s="98">
        <v>220</v>
      </c>
      <c r="I73" s="99" t="s">
        <v>276</v>
      </c>
      <c r="J73" s="99" t="s">
        <v>282</v>
      </c>
      <c r="K73" s="100">
        <v>42736</v>
      </c>
      <c r="L73" s="99">
        <v>50040</v>
      </c>
      <c r="M73" s="98" t="s">
        <v>1608</v>
      </c>
      <c r="N73" s="98">
        <v>4777.0903600000001</v>
      </c>
      <c r="O73" s="98">
        <v>45.24051</v>
      </c>
      <c r="P73" s="98">
        <v>3.3050080598879331E-2</v>
      </c>
      <c r="Q73" s="98">
        <v>4.4401125503108672</v>
      </c>
      <c r="R73" s="98">
        <v>358.75617765959379</v>
      </c>
      <c r="S73" s="98">
        <v>80.798892729526884</v>
      </c>
      <c r="T73" s="98"/>
      <c r="X73" s="83">
        <f t="shared" si="2"/>
        <v>2</v>
      </c>
      <c r="Z73" s="90">
        <f t="shared" si="3"/>
        <v>2590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Coopelan</v>
      </c>
      <c r="AD73" s="94" t="str">
        <f t="shared" si="5"/>
        <v>8.158.900-6</v>
      </c>
      <c r="AE73" s="94" t="e">
        <f>+VLOOKUP(G73,'Código Licitaciones'!$L$7:$L$50,1,0)</f>
        <v>#N/A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BS4C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SIC-0140</v>
      </c>
      <c r="AL73" s="90">
        <f t="shared" si="9"/>
        <v>4777.0903600000001</v>
      </c>
      <c r="AM73" s="90">
        <f t="shared" si="9"/>
        <v>45.24051</v>
      </c>
      <c r="AN73" s="90">
        <f t="shared" si="9"/>
        <v>3.3050080598879331E-2</v>
      </c>
      <c r="AO73" s="90">
        <f t="shared" si="9"/>
        <v>4.4401125503108672</v>
      </c>
      <c r="AP73" s="90">
        <f t="shared" si="9"/>
        <v>358.75617765959379</v>
      </c>
      <c r="AQ73" s="90">
        <f t="shared" si="9"/>
        <v>80.798892729526884</v>
      </c>
      <c r="AR73" s="90" t="e">
        <f>VLOOKUP(C73&amp;E73&amp;G73&amp;I73&amp;J73,'Código Licitaciones'!$I$8:$I$4158,1,0)</f>
        <v>#N/A</v>
      </c>
    </row>
    <row r="74" spans="2:44" ht="18.75" x14ac:dyDescent="0.3">
      <c r="B74" s="85">
        <v>2590</v>
      </c>
      <c r="C74" s="96" t="s">
        <v>9827</v>
      </c>
      <c r="D74" s="96" t="s">
        <v>9828</v>
      </c>
      <c r="E74" s="96" t="s">
        <v>296</v>
      </c>
      <c r="F74" s="97" t="s">
        <v>9836</v>
      </c>
      <c r="G74" s="97" t="s">
        <v>63</v>
      </c>
      <c r="H74" s="98">
        <v>220</v>
      </c>
      <c r="I74" s="99" t="s">
        <v>276</v>
      </c>
      <c r="J74" s="99" t="s">
        <v>282</v>
      </c>
      <c r="K74" s="100">
        <v>42736</v>
      </c>
      <c r="L74" s="99">
        <v>50040</v>
      </c>
      <c r="M74" s="98" t="s">
        <v>3620</v>
      </c>
      <c r="N74" s="98">
        <v>4862.63922</v>
      </c>
      <c r="O74" s="98">
        <v>46.077190000000002</v>
      </c>
      <c r="P74" s="98">
        <v>5.4266034107296303E-3</v>
      </c>
      <c r="Q74" s="98">
        <v>0.72903694856215839</v>
      </c>
      <c r="R74" s="98">
        <v>59.97958857231847</v>
      </c>
      <c r="S74" s="98">
        <v>82.272357650202906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2590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Coopelan</v>
      </c>
      <c r="AD74" s="94" t="str">
        <f t="shared" ref="AD74:AD137" si="13">+F74</f>
        <v>8.158.900-6</v>
      </c>
      <c r="AE74" s="94" t="str">
        <f>+VLOOKUP(G74,'Código Licitaciones'!$L$7:$L$50,1,0)</f>
        <v>Temuco 220</v>
      </c>
      <c r="AF74" s="90">
        <f t="shared" ref="AF74:AF137" si="14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BS4C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SIC-1158</v>
      </c>
      <c r="AL74" s="90">
        <f t="shared" si="9"/>
        <v>4862.63922</v>
      </c>
      <c r="AM74" s="90">
        <f t="shared" si="9"/>
        <v>46.077190000000002</v>
      </c>
      <c r="AN74" s="90">
        <f t="shared" si="9"/>
        <v>5.4266034107296303E-3</v>
      </c>
      <c r="AO74" s="90">
        <f t="shared" si="9"/>
        <v>0.72903694856215839</v>
      </c>
      <c r="AP74" s="90">
        <f t="shared" si="9"/>
        <v>59.97958857231847</v>
      </c>
      <c r="AQ74" s="90">
        <f t="shared" si="9"/>
        <v>82.272357650202906</v>
      </c>
      <c r="AR74" s="90" t="str">
        <f>VLOOKUP(C74&amp;E74&amp;G74&amp;I74&amp;J74,'Código Licitaciones'!$I$8:$I$4158,1,0)</f>
        <v>Aela Generación S.A.CoopelanTemuco 2202015/02BS4C</v>
      </c>
    </row>
    <row r="75" spans="2:44" ht="18.75" x14ac:dyDescent="0.3">
      <c r="B75" s="85">
        <v>2424</v>
      </c>
      <c r="C75" s="96" t="s">
        <v>9827</v>
      </c>
      <c r="D75" s="96" t="s">
        <v>9828</v>
      </c>
      <c r="E75" s="96" t="s">
        <v>291</v>
      </c>
      <c r="F75" s="97" t="s">
        <v>9837</v>
      </c>
      <c r="G75" s="97" t="s">
        <v>239</v>
      </c>
      <c r="H75" s="98">
        <v>220</v>
      </c>
      <c r="I75" s="99" t="s">
        <v>276</v>
      </c>
      <c r="J75" s="99" t="s">
        <v>280</v>
      </c>
      <c r="K75" s="100">
        <v>42736</v>
      </c>
      <c r="L75" s="99">
        <v>50040</v>
      </c>
      <c r="M75" s="98" t="s">
        <v>2557</v>
      </c>
      <c r="N75" s="98">
        <v>5764.6900000000005</v>
      </c>
      <c r="O75" s="98">
        <v>54.244000000000014</v>
      </c>
      <c r="P75" s="98">
        <v>0</v>
      </c>
      <c r="Q75" s="98">
        <v>0</v>
      </c>
      <c r="R75" s="98">
        <v>0</v>
      </c>
      <c r="S75" s="98">
        <v>0</v>
      </c>
      <c r="T75" s="98"/>
      <c r="X75" s="83">
        <f t="shared" si="10"/>
        <v>0</v>
      </c>
      <c r="Z75" s="90">
        <f t="shared" si="11"/>
        <v>2424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 t="shared" si="13"/>
        <v>9.688.450-4</v>
      </c>
      <c r="AE75" s="94" t="str">
        <f>+VLOOKUP(G75,'Código Licitaciones'!$L$7:$L$50,1,0)</f>
        <v>MELIPILLA 220</v>
      </c>
      <c r="AF75" s="90">
        <f t="shared" si="14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BS4A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SIC-0622</v>
      </c>
      <c r="AL75" s="90">
        <f t="shared" si="9"/>
        <v>5764.6900000000005</v>
      </c>
      <c r="AM75" s="90">
        <f t="shared" si="9"/>
        <v>54.244000000000014</v>
      </c>
      <c r="AN75" s="90">
        <f t="shared" si="9"/>
        <v>0</v>
      </c>
      <c r="AO75" s="90">
        <f t="shared" si="9"/>
        <v>0</v>
      </c>
      <c r="AP75" s="90">
        <f t="shared" si="9"/>
        <v>0</v>
      </c>
      <c r="AQ75" s="90">
        <f t="shared" si="9"/>
        <v>0</v>
      </c>
      <c r="AR75" s="90" t="str">
        <f>VLOOKUP(C75&amp;E75&amp;G75&amp;I75&amp;J75,'Código Licitaciones'!$I$8:$I$4158,1,0)</f>
        <v>Aela Generación S.A.LuzlinaresMelipilla 2202015/02BS4A</v>
      </c>
    </row>
    <row r="76" spans="2:44" ht="18.75" x14ac:dyDescent="0.3">
      <c r="B76" s="85">
        <v>2424</v>
      </c>
      <c r="C76" s="96" t="s">
        <v>9827</v>
      </c>
      <c r="D76" s="96" t="s">
        <v>9828</v>
      </c>
      <c r="E76" s="96" t="s">
        <v>291</v>
      </c>
      <c r="F76" s="97" t="s">
        <v>9837</v>
      </c>
      <c r="G76" s="97" t="s">
        <v>25</v>
      </c>
      <c r="H76" s="98">
        <v>220</v>
      </c>
      <c r="I76" s="99" t="s">
        <v>276</v>
      </c>
      <c r="J76" s="99" t="s">
        <v>280</v>
      </c>
      <c r="K76" s="100">
        <v>42736</v>
      </c>
      <c r="L76" s="99">
        <v>50040</v>
      </c>
      <c r="M76" s="98" t="s">
        <v>1401</v>
      </c>
      <c r="N76" s="98">
        <v>5615.0999999999995</v>
      </c>
      <c r="O76" s="98">
        <v>53.286999999999992</v>
      </c>
      <c r="P76" s="98">
        <v>0</v>
      </c>
      <c r="Q76" s="98">
        <v>26.555795545457535</v>
      </c>
      <c r="R76" s="98">
        <v>1415.0786772307954</v>
      </c>
      <c r="S76" s="98">
        <v>53.286999999999992</v>
      </c>
      <c r="T76" s="98"/>
      <c r="X76" s="83">
        <f t="shared" si="10"/>
        <v>0</v>
      </c>
      <c r="Z76" s="90">
        <f t="shared" si="11"/>
        <v>2424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 t="shared" si="13"/>
        <v>9.688.450-4</v>
      </c>
      <c r="AE76" s="94" t="str">
        <f>+VLOOKUP(G76,'Código Licitaciones'!$L$7:$L$50,1,0)</f>
        <v>ALTO JAHUEL 220</v>
      </c>
      <c r="AF76" s="90">
        <f t="shared" si="14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BS4A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SIC-0034</v>
      </c>
      <c r="AL76" s="90">
        <f t="shared" si="9"/>
        <v>5615.0999999999995</v>
      </c>
      <c r="AM76" s="90">
        <f t="shared" si="9"/>
        <v>53.286999999999992</v>
      </c>
      <c r="AN76" s="90">
        <f t="shared" si="9"/>
        <v>0</v>
      </c>
      <c r="AO76" s="90">
        <f t="shared" si="9"/>
        <v>26.555795545457535</v>
      </c>
      <c r="AP76" s="90">
        <f t="shared" si="9"/>
        <v>1415.0786772307954</v>
      </c>
      <c r="AQ76" s="90">
        <f t="shared" si="9"/>
        <v>53.286999999999992</v>
      </c>
      <c r="AR76" s="90" t="str">
        <f>VLOOKUP(C76&amp;E76&amp;G76&amp;I76&amp;J76,'Código Licitaciones'!$I$8:$I$4158,1,0)</f>
        <v>Aela Generación S.A.LuzlinaresAlto Jahuel 2202015/02BS4A</v>
      </c>
    </row>
    <row r="77" spans="2:44" ht="18.75" x14ac:dyDescent="0.3">
      <c r="B77" s="85">
        <v>2424</v>
      </c>
      <c r="C77" s="96" t="s">
        <v>9827</v>
      </c>
      <c r="D77" s="96" t="s">
        <v>9828</v>
      </c>
      <c r="E77" s="96" t="s">
        <v>291</v>
      </c>
      <c r="F77" s="97" t="s">
        <v>9837</v>
      </c>
      <c r="G77" s="97" t="s">
        <v>80</v>
      </c>
      <c r="H77" s="98">
        <v>220</v>
      </c>
      <c r="I77" s="99" t="s">
        <v>276</v>
      </c>
      <c r="J77" s="99" t="s">
        <v>280</v>
      </c>
      <c r="K77" s="100">
        <v>42736</v>
      </c>
      <c r="L77" s="99">
        <v>50040</v>
      </c>
      <c r="M77" s="98" t="s">
        <v>3065</v>
      </c>
      <c r="N77" s="98">
        <v>5721.0599999999995</v>
      </c>
      <c r="O77" s="98">
        <v>54.158000000000001</v>
      </c>
      <c r="P77" s="98">
        <v>0</v>
      </c>
      <c r="Q77" s="98">
        <v>1.3005564309459241E-3</v>
      </c>
      <c r="R77" s="98">
        <v>7.0435535187169357E-2</v>
      </c>
      <c r="S77" s="98">
        <v>54.157999999999994</v>
      </c>
      <c r="T77" s="98"/>
      <c r="X77" s="83">
        <f t="shared" si="10"/>
        <v>0</v>
      </c>
      <c r="Z77" s="90">
        <f t="shared" si="11"/>
        <v>2424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 t="shared" si="13"/>
        <v>9.688.450-4</v>
      </c>
      <c r="AE77" s="94" t="str">
        <f>+VLOOKUP(G77,'Código Licitaciones'!$L$7:$L$50,1,0)</f>
        <v>RAPEL 220</v>
      </c>
      <c r="AF77" s="90">
        <f t="shared" si="14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BS4A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SIC-0879</v>
      </c>
      <c r="AL77" s="90">
        <f t="shared" si="9"/>
        <v>5721.0599999999995</v>
      </c>
      <c r="AM77" s="90">
        <f t="shared" si="9"/>
        <v>54.158000000000001</v>
      </c>
      <c r="AN77" s="90">
        <f t="shared" si="9"/>
        <v>0</v>
      </c>
      <c r="AO77" s="90">
        <f t="shared" si="9"/>
        <v>1.3005564309459241E-3</v>
      </c>
      <c r="AP77" s="90">
        <f t="shared" si="9"/>
        <v>7.0435535187169357E-2</v>
      </c>
      <c r="AQ77" s="90">
        <f t="shared" si="9"/>
        <v>54.157999999999994</v>
      </c>
      <c r="AR77" s="90" t="str">
        <f>VLOOKUP(C77&amp;E77&amp;G77&amp;I77&amp;J77,'Código Licitaciones'!$I$8:$I$4158,1,0)</f>
        <v>Aela Generación S.A.LuzlinaresRAPEL 2202015/02BS4A</v>
      </c>
    </row>
    <row r="78" spans="2:44" ht="18.75" x14ac:dyDescent="0.3">
      <c r="B78" s="85">
        <v>2424</v>
      </c>
      <c r="C78" s="96" t="s">
        <v>9827</v>
      </c>
      <c r="D78" s="96" t="s">
        <v>9828</v>
      </c>
      <c r="E78" s="96" t="s">
        <v>291</v>
      </c>
      <c r="F78" s="97" t="s">
        <v>9837</v>
      </c>
      <c r="G78" s="97" t="s">
        <v>34</v>
      </c>
      <c r="H78" s="98">
        <v>220</v>
      </c>
      <c r="I78" s="99" t="s">
        <v>276</v>
      </c>
      <c r="J78" s="99" t="s">
        <v>280</v>
      </c>
      <c r="K78" s="100">
        <v>42736</v>
      </c>
      <c r="L78" s="99">
        <v>50040</v>
      </c>
      <c r="M78" s="98" t="s">
        <v>1411</v>
      </c>
      <c r="N78" s="98">
        <v>5558.4400000000005</v>
      </c>
      <c r="O78" s="98">
        <v>51.89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1</v>
      </c>
      <c r="Z78" s="90">
        <f t="shared" si="11"/>
        <v>2424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 t="shared" si="13"/>
        <v>9.688.450-4</v>
      </c>
      <c r="AE78" s="94" t="str">
        <f>+VLOOKUP(G78,'Código Licitaciones'!$L$7:$L$50,1,0)</f>
        <v>Ancoa 220</v>
      </c>
      <c r="AF78" s="90">
        <f t="shared" si="1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BS4A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SIC-0040</v>
      </c>
      <c r="AL78" s="90">
        <f t="shared" si="9"/>
        <v>5558.4400000000005</v>
      </c>
      <c r="AM78" s="90">
        <f t="shared" si="9"/>
        <v>51.89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e">
        <f>VLOOKUP(C78&amp;E78&amp;G78&amp;I78&amp;J78,'Código Licitaciones'!$I$8:$I$4158,1,0)</f>
        <v>#N/A</v>
      </c>
    </row>
    <row r="79" spans="2:44" ht="18.75" x14ac:dyDescent="0.3">
      <c r="B79" s="85">
        <v>2424</v>
      </c>
      <c r="C79" s="96" t="s">
        <v>9827</v>
      </c>
      <c r="D79" s="96" t="s">
        <v>9828</v>
      </c>
      <c r="E79" s="96" t="s">
        <v>291</v>
      </c>
      <c r="F79" s="97" t="s">
        <v>9837</v>
      </c>
      <c r="G79" s="97" t="s">
        <v>35</v>
      </c>
      <c r="H79" s="98">
        <v>220</v>
      </c>
      <c r="I79" s="99" t="s">
        <v>276</v>
      </c>
      <c r="J79" s="99" t="s">
        <v>280</v>
      </c>
      <c r="K79" s="100">
        <v>42736</v>
      </c>
      <c r="L79" s="99">
        <v>50040</v>
      </c>
      <c r="M79" s="98" t="s">
        <v>2109</v>
      </c>
      <c r="N79" s="98">
        <v>5475.71</v>
      </c>
      <c r="O79" s="98">
        <v>51.555999999999997</v>
      </c>
      <c r="P79" s="98">
        <v>0</v>
      </c>
      <c r="Q79" s="98">
        <v>69.514401692425125</v>
      </c>
      <c r="R79" s="98">
        <v>3583.8844936546698</v>
      </c>
      <c r="S79" s="98">
        <v>51.555999999999997</v>
      </c>
      <c r="T79" s="98"/>
      <c r="X79" s="83">
        <f t="shared" si="10"/>
        <v>0</v>
      </c>
      <c r="Z79" s="90">
        <f t="shared" si="11"/>
        <v>2424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 t="shared" si="13"/>
        <v>9.688.450-4</v>
      </c>
      <c r="AE79" s="94" t="str">
        <f>+VLOOKUP(G79,'Código Licitaciones'!$L$7:$L$50,1,0)</f>
        <v>Itahue 220</v>
      </c>
      <c r="AF79" s="90">
        <f t="shared" si="1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BS4A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SIC-0396</v>
      </c>
      <c r="AL79" s="90">
        <f t="shared" si="9"/>
        <v>5475.71</v>
      </c>
      <c r="AM79" s="90">
        <f t="shared" si="9"/>
        <v>51.555999999999997</v>
      </c>
      <c r="AN79" s="90">
        <f t="shared" si="9"/>
        <v>0</v>
      </c>
      <c r="AO79" s="90">
        <f t="shared" si="9"/>
        <v>69.514401692425125</v>
      </c>
      <c r="AP79" s="90">
        <f t="shared" si="9"/>
        <v>3583.8844936546698</v>
      </c>
      <c r="AQ79" s="90">
        <f t="shared" si="9"/>
        <v>51.555999999999997</v>
      </c>
      <c r="AR79" s="90" t="str">
        <f>VLOOKUP(C79&amp;E79&amp;G79&amp;I79&amp;J79,'Código Licitaciones'!$I$8:$I$4158,1,0)</f>
        <v>Aela Generación S.A.LuzlinaresItahue 2202015/02BS4A</v>
      </c>
    </row>
    <row r="80" spans="2:44" ht="18.75" x14ac:dyDescent="0.3">
      <c r="B80" s="85">
        <v>2424</v>
      </c>
      <c r="C80" s="96" t="s">
        <v>9827</v>
      </c>
      <c r="D80" s="96" t="s">
        <v>9828</v>
      </c>
      <c r="E80" s="96" t="s">
        <v>291</v>
      </c>
      <c r="F80" s="97" t="s">
        <v>9837</v>
      </c>
      <c r="G80" s="97" t="s">
        <v>46</v>
      </c>
      <c r="H80" s="98">
        <v>220</v>
      </c>
      <c r="I80" s="99" t="s">
        <v>276</v>
      </c>
      <c r="J80" s="99" t="s">
        <v>280</v>
      </c>
      <c r="K80" s="100">
        <v>42736</v>
      </c>
      <c r="L80" s="99">
        <v>50040</v>
      </c>
      <c r="M80" s="98" t="s">
        <v>1673</v>
      </c>
      <c r="N80" s="98">
        <v>5395.2600000000011</v>
      </c>
      <c r="O80" s="98">
        <v>50.449000000000005</v>
      </c>
      <c r="P80" s="98">
        <v>0</v>
      </c>
      <c r="Q80" s="98">
        <v>83.044009046550897</v>
      </c>
      <c r="R80" s="98">
        <v>4189.4872123894465</v>
      </c>
      <c r="S80" s="98">
        <v>50.449000000000005</v>
      </c>
      <c r="T80" s="98"/>
      <c r="X80" s="83">
        <f t="shared" si="10"/>
        <v>0</v>
      </c>
      <c r="Z80" s="90">
        <f t="shared" si="11"/>
        <v>2424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 t="shared" si="13"/>
        <v>9.688.450-4</v>
      </c>
      <c r="AE80" s="94" t="str">
        <f>+VLOOKUP(G80,'Código Licitaciones'!$L$7:$L$50,1,0)</f>
        <v>Charrua 220</v>
      </c>
      <c r="AF80" s="90">
        <f t="shared" si="1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BS4A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SIC-0173</v>
      </c>
      <c r="AL80" s="90">
        <f t="shared" si="9"/>
        <v>5395.2600000000011</v>
      </c>
      <c r="AM80" s="90">
        <f t="shared" si="9"/>
        <v>50.449000000000005</v>
      </c>
      <c r="AN80" s="90">
        <f t="shared" si="9"/>
        <v>0</v>
      </c>
      <c r="AO80" s="90">
        <f t="shared" si="9"/>
        <v>83.044009046550897</v>
      </c>
      <c r="AP80" s="90">
        <f t="shared" si="9"/>
        <v>4189.4872123894465</v>
      </c>
      <c r="AQ80" s="90">
        <f t="shared" si="9"/>
        <v>50.449000000000005</v>
      </c>
      <c r="AR80" s="90" t="str">
        <f>VLOOKUP(C80&amp;E80&amp;G80&amp;I80&amp;J80,'Código Licitaciones'!$I$8:$I$4158,1,0)</f>
        <v>Aela Generación S.A.LuzlinaresCharrua 2202015/02BS4A</v>
      </c>
    </row>
    <row r="81" spans="2:44" ht="18.75" x14ac:dyDescent="0.3">
      <c r="B81" s="85">
        <v>2424</v>
      </c>
      <c r="C81" s="96" t="s">
        <v>9827</v>
      </c>
      <c r="D81" s="96" t="s">
        <v>9828</v>
      </c>
      <c r="E81" s="96" t="s">
        <v>291</v>
      </c>
      <c r="F81" s="97" t="s">
        <v>9837</v>
      </c>
      <c r="G81" s="97" t="s">
        <v>239</v>
      </c>
      <c r="H81" s="98">
        <v>220</v>
      </c>
      <c r="I81" s="99" t="s">
        <v>276</v>
      </c>
      <c r="J81" s="99" t="s">
        <v>281</v>
      </c>
      <c r="K81" s="100">
        <v>42736</v>
      </c>
      <c r="L81" s="99">
        <v>50040</v>
      </c>
      <c r="M81" s="98" t="s">
        <v>2557</v>
      </c>
      <c r="N81" s="98">
        <v>5764.6900000000005</v>
      </c>
      <c r="O81" s="98">
        <v>54.244000000000014</v>
      </c>
      <c r="P81" s="98">
        <v>0</v>
      </c>
      <c r="Q81" s="98">
        <v>0</v>
      </c>
      <c r="R81" s="98">
        <v>0</v>
      </c>
      <c r="S81" s="98">
        <v>0</v>
      </c>
      <c r="T81" s="98"/>
      <c r="X81" s="83">
        <f t="shared" si="10"/>
        <v>0</v>
      </c>
      <c r="Z81" s="90">
        <f t="shared" si="11"/>
        <v>2424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 t="shared" si="13"/>
        <v>9.688.450-4</v>
      </c>
      <c r="AE81" s="94" t="str">
        <f>+VLOOKUP(G81,'Código Licitaciones'!$L$7:$L$50,1,0)</f>
        <v>MELIPILLA 220</v>
      </c>
      <c r="AF81" s="90">
        <f t="shared" si="1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BS4B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SIC-0622</v>
      </c>
      <c r="AL81" s="90">
        <f t="shared" si="9"/>
        <v>5764.6900000000005</v>
      </c>
      <c r="AM81" s="90">
        <f t="shared" si="9"/>
        <v>54.244000000000014</v>
      </c>
      <c r="AN81" s="90">
        <f t="shared" si="9"/>
        <v>0</v>
      </c>
      <c r="AO81" s="90">
        <f t="shared" si="9"/>
        <v>0</v>
      </c>
      <c r="AP81" s="90">
        <f t="shared" si="9"/>
        <v>0</v>
      </c>
      <c r="AQ81" s="90">
        <f t="shared" si="9"/>
        <v>0</v>
      </c>
      <c r="AR81" s="90" t="str">
        <f>VLOOKUP(C81&amp;E81&amp;G81&amp;I81&amp;J81,'Código Licitaciones'!$I$8:$I$4158,1,0)</f>
        <v>Aela Generación S.A.LuzlinaresMelipilla 2202015/02BS4B</v>
      </c>
    </row>
    <row r="82" spans="2:44" ht="18.75" x14ac:dyDescent="0.3">
      <c r="B82" s="85">
        <v>2424</v>
      </c>
      <c r="C82" s="96" t="s">
        <v>9827</v>
      </c>
      <c r="D82" s="96" t="s">
        <v>9828</v>
      </c>
      <c r="E82" s="96" t="s">
        <v>291</v>
      </c>
      <c r="F82" s="97" t="s">
        <v>9837</v>
      </c>
      <c r="G82" s="97" t="s">
        <v>25</v>
      </c>
      <c r="H82" s="98">
        <v>220</v>
      </c>
      <c r="I82" s="99" t="s">
        <v>276</v>
      </c>
      <c r="J82" s="99" t="s">
        <v>281</v>
      </c>
      <c r="K82" s="100">
        <v>42736</v>
      </c>
      <c r="L82" s="99">
        <v>50040</v>
      </c>
      <c r="M82" s="98" t="s">
        <v>1401</v>
      </c>
      <c r="N82" s="98">
        <v>5615.0999999999995</v>
      </c>
      <c r="O82" s="98">
        <v>53.286999999999992</v>
      </c>
      <c r="P82" s="98">
        <v>0</v>
      </c>
      <c r="Q82" s="98">
        <v>41.12366150841887</v>
      </c>
      <c r="R82" s="98">
        <v>2191.3565507991161</v>
      </c>
      <c r="S82" s="98">
        <v>53.286999999999992</v>
      </c>
      <c r="T82" s="98"/>
      <c r="X82" s="83">
        <f t="shared" si="10"/>
        <v>0</v>
      </c>
      <c r="Z82" s="90">
        <f t="shared" si="11"/>
        <v>2424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 t="shared" si="13"/>
        <v>9.688.450-4</v>
      </c>
      <c r="AE82" s="94" t="str">
        <f>+VLOOKUP(G82,'Código Licitaciones'!$L$7:$L$50,1,0)</f>
        <v>ALTO JAHUEL 220</v>
      </c>
      <c r="AF82" s="90">
        <f t="shared" si="1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BS4B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SIC-0034</v>
      </c>
      <c r="AL82" s="90">
        <f t="shared" si="9"/>
        <v>5615.0999999999995</v>
      </c>
      <c r="AM82" s="90">
        <f t="shared" si="9"/>
        <v>53.286999999999992</v>
      </c>
      <c r="AN82" s="90">
        <f t="shared" si="9"/>
        <v>0</v>
      </c>
      <c r="AO82" s="90">
        <f t="shared" si="9"/>
        <v>41.12366150841887</v>
      </c>
      <c r="AP82" s="90">
        <f t="shared" si="9"/>
        <v>2191.3565507991161</v>
      </c>
      <c r="AQ82" s="90">
        <f t="shared" si="9"/>
        <v>53.286999999999992</v>
      </c>
      <c r="AR82" s="90" t="str">
        <f>VLOOKUP(C82&amp;E82&amp;G82&amp;I82&amp;J82,'Código Licitaciones'!$I$8:$I$4158,1,0)</f>
        <v>Aela Generación S.A.LuzlinaresAlto Jahuel 2202015/02BS4B</v>
      </c>
    </row>
    <row r="83" spans="2:44" ht="18.75" x14ac:dyDescent="0.3">
      <c r="B83" s="85">
        <v>2424</v>
      </c>
      <c r="C83" s="96" t="s">
        <v>9827</v>
      </c>
      <c r="D83" s="96" t="s">
        <v>9828</v>
      </c>
      <c r="E83" s="96" t="s">
        <v>291</v>
      </c>
      <c r="F83" s="97" t="s">
        <v>9837</v>
      </c>
      <c r="G83" s="97" t="s">
        <v>80</v>
      </c>
      <c r="H83" s="98">
        <v>220</v>
      </c>
      <c r="I83" s="99" t="s">
        <v>276</v>
      </c>
      <c r="J83" s="99" t="s">
        <v>281</v>
      </c>
      <c r="K83" s="100">
        <v>42736</v>
      </c>
      <c r="L83" s="99">
        <v>50040</v>
      </c>
      <c r="M83" s="98" t="s">
        <v>3065</v>
      </c>
      <c r="N83" s="98">
        <v>5721.0599999999995</v>
      </c>
      <c r="O83" s="98">
        <v>54.158000000000001</v>
      </c>
      <c r="P83" s="98">
        <v>0</v>
      </c>
      <c r="Q83" s="98">
        <v>2.9023775052934297E-3</v>
      </c>
      <c r="R83" s="98">
        <v>0.15718696093168158</v>
      </c>
      <c r="S83" s="98">
        <v>54.158000000000001</v>
      </c>
      <c r="T83" s="98"/>
      <c r="X83" s="83">
        <f t="shared" si="10"/>
        <v>0</v>
      </c>
      <c r="Z83" s="90">
        <f t="shared" si="11"/>
        <v>2424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 t="shared" si="13"/>
        <v>9.688.450-4</v>
      </c>
      <c r="AE83" s="94" t="str">
        <f>+VLOOKUP(G83,'Código Licitaciones'!$L$7:$L$50,1,0)</f>
        <v>RAPEL 220</v>
      </c>
      <c r="AF83" s="90">
        <f t="shared" si="1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BS4B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SIC-0879</v>
      </c>
      <c r="AL83" s="90">
        <f t="shared" si="9"/>
        <v>5721.0599999999995</v>
      </c>
      <c r="AM83" s="90">
        <f t="shared" si="9"/>
        <v>54.158000000000001</v>
      </c>
      <c r="AN83" s="90">
        <f t="shared" si="9"/>
        <v>0</v>
      </c>
      <c r="AO83" s="90">
        <f t="shared" si="9"/>
        <v>2.9023775052934297E-3</v>
      </c>
      <c r="AP83" s="90">
        <f t="shared" si="9"/>
        <v>0.15718696093168158</v>
      </c>
      <c r="AQ83" s="90">
        <f t="shared" si="9"/>
        <v>54.158000000000001</v>
      </c>
      <c r="AR83" s="90" t="str">
        <f>VLOOKUP(C83&amp;E83&amp;G83&amp;I83&amp;J83,'Código Licitaciones'!$I$8:$I$4158,1,0)</f>
        <v>Aela Generación S.A.LuzlinaresRAPEL 2202015/02BS4B</v>
      </c>
    </row>
    <row r="84" spans="2:44" ht="18.75" x14ac:dyDescent="0.3">
      <c r="B84" s="85">
        <v>2424</v>
      </c>
      <c r="C84" s="96" t="s">
        <v>9827</v>
      </c>
      <c r="D84" s="96" t="s">
        <v>9828</v>
      </c>
      <c r="E84" s="96" t="s">
        <v>291</v>
      </c>
      <c r="F84" s="97" t="s">
        <v>9837</v>
      </c>
      <c r="G84" s="97" t="s">
        <v>34</v>
      </c>
      <c r="H84" s="98">
        <v>220</v>
      </c>
      <c r="I84" s="99" t="s">
        <v>276</v>
      </c>
      <c r="J84" s="99" t="s">
        <v>281</v>
      </c>
      <c r="K84" s="100">
        <v>42736</v>
      </c>
      <c r="L84" s="99">
        <v>50040</v>
      </c>
      <c r="M84" s="98" t="s">
        <v>1411</v>
      </c>
      <c r="N84" s="98">
        <v>5558.4400000000005</v>
      </c>
      <c r="O84" s="98">
        <v>51.89</v>
      </c>
      <c r="P84" s="98">
        <v>0</v>
      </c>
      <c r="Q84" s="98">
        <v>0</v>
      </c>
      <c r="R84" s="98">
        <v>0</v>
      </c>
      <c r="S84" s="98">
        <v>0</v>
      </c>
      <c r="T84" s="98"/>
      <c r="X84" s="83">
        <f t="shared" si="10"/>
        <v>1</v>
      </c>
      <c r="Z84" s="90">
        <f t="shared" si="11"/>
        <v>2424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Luzlinares</v>
      </c>
      <c r="AD84" s="94" t="str">
        <f t="shared" si="13"/>
        <v>9.688.450-4</v>
      </c>
      <c r="AE84" s="94" t="str">
        <f>+VLOOKUP(G84,'Código Licitaciones'!$L$7:$L$50,1,0)</f>
        <v>Ancoa 220</v>
      </c>
      <c r="AF84" s="90">
        <f t="shared" si="1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BS4B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SIC-0040</v>
      </c>
      <c r="AL84" s="90">
        <f t="shared" si="9"/>
        <v>5558.4400000000005</v>
      </c>
      <c r="AM84" s="90">
        <f t="shared" si="9"/>
        <v>51.89</v>
      </c>
      <c r="AN84" s="90">
        <f t="shared" si="9"/>
        <v>0</v>
      </c>
      <c r="AO84" s="90">
        <f t="shared" si="9"/>
        <v>0</v>
      </c>
      <c r="AP84" s="90">
        <f t="shared" si="9"/>
        <v>0</v>
      </c>
      <c r="AQ84" s="90">
        <f t="shared" si="9"/>
        <v>0</v>
      </c>
      <c r="AR84" s="90" t="e">
        <f>VLOOKUP(C84&amp;E84&amp;G84&amp;I84&amp;J84,'Código Licitaciones'!$I$8:$I$4158,1,0)</f>
        <v>#N/A</v>
      </c>
    </row>
    <row r="85" spans="2:44" ht="18.75" x14ac:dyDescent="0.3">
      <c r="B85" s="85">
        <v>2424</v>
      </c>
      <c r="C85" s="96" t="s">
        <v>9827</v>
      </c>
      <c r="D85" s="96" t="s">
        <v>9828</v>
      </c>
      <c r="E85" s="96" t="s">
        <v>291</v>
      </c>
      <c r="F85" s="97" t="s">
        <v>9837</v>
      </c>
      <c r="G85" s="97" t="s">
        <v>35</v>
      </c>
      <c r="H85" s="98">
        <v>220</v>
      </c>
      <c r="I85" s="99" t="s">
        <v>276</v>
      </c>
      <c r="J85" s="99" t="s">
        <v>281</v>
      </c>
      <c r="K85" s="100">
        <v>42736</v>
      </c>
      <c r="L85" s="99">
        <v>50040</v>
      </c>
      <c r="M85" s="98" t="s">
        <v>2109</v>
      </c>
      <c r="N85" s="98">
        <v>5475.71</v>
      </c>
      <c r="O85" s="98">
        <v>51.555999999999997</v>
      </c>
      <c r="P85" s="98">
        <v>0</v>
      </c>
      <c r="Q85" s="98">
        <v>107.63852645782453</v>
      </c>
      <c r="R85" s="98">
        <v>5549.4118700596009</v>
      </c>
      <c r="S85" s="98">
        <v>51.555999999999997</v>
      </c>
      <c r="T85" s="98"/>
      <c r="X85" s="83">
        <f t="shared" si="10"/>
        <v>0</v>
      </c>
      <c r="Z85" s="90">
        <f t="shared" si="11"/>
        <v>2424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Luzlinares</v>
      </c>
      <c r="AD85" s="94" t="str">
        <f t="shared" si="13"/>
        <v>9.688.450-4</v>
      </c>
      <c r="AE85" s="94" t="str">
        <f>+VLOOKUP(G85,'Código Licitaciones'!$L$7:$L$50,1,0)</f>
        <v>Itahue 220</v>
      </c>
      <c r="AF85" s="90">
        <f t="shared" si="1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BS4B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SIC-0396</v>
      </c>
      <c r="AL85" s="90">
        <f t="shared" si="9"/>
        <v>5475.71</v>
      </c>
      <c r="AM85" s="90">
        <f t="shared" si="9"/>
        <v>51.555999999999997</v>
      </c>
      <c r="AN85" s="90">
        <f t="shared" si="9"/>
        <v>0</v>
      </c>
      <c r="AO85" s="90">
        <f t="shared" si="9"/>
        <v>107.63852645782453</v>
      </c>
      <c r="AP85" s="90">
        <f t="shared" si="9"/>
        <v>5549.4118700596009</v>
      </c>
      <c r="AQ85" s="90">
        <f t="shared" si="9"/>
        <v>51.555999999999997</v>
      </c>
      <c r="AR85" s="90" t="str">
        <f>VLOOKUP(C85&amp;E85&amp;G85&amp;I85&amp;J85,'Código Licitaciones'!$I$8:$I$4158,1,0)</f>
        <v>Aela Generación S.A.LuzlinaresItahue 2202015/02BS4B</v>
      </c>
    </row>
    <row r="86" spans="2:44" ht="18.75" x14ac:dyDescent="0.3">
      <c r="B86" s="85">
        <v>2424</v>
      </c>
      <c r="C86" s="96" t="s">
        <v>9827</v>
      </c>
      <c r="D86" s="96" t="s">
        <v>9828</v>
      </c>
      <c r="E86" s="96" t="s">
        <v>291</v>
      </c>
      <c r="F86" s="97" t="s">
        <v>9837</v>
      </c>
      <c r="G86" s="97" t="s">
        <v>46</v>
      </c>
      <c r="H86" s="98">
        <v>220</v>
      </c>
      <c r="I86" s="99" t="s">
        <v>276</v>
      </c>
      <c r="J86" s="99" t="s">
        <v>281</v>
      </c>
      <c r="K86" s="100">
        <v>42736</v>
      </c>
      <c r="L86" s="99">
        <v>50040</v>
      </c>
      <c r="M86" s="98" t="s">
        <v>1673</v>
      </c>
      <c r="N86" s="98">
        <v>5395.2600000000011</v>
      </c>
      <c r="O86" s="98">
        <v>50.449000000000005</v>
      </c>
      <c r="P86" s="98">
        <v>0</v>
      </c>
      <c r="Q86" s="98">
        <v>127.07418410229484</v>
      </c>
      <c r="R86" s="98">
        <v>6410.7655137766733</v>
      </c>
      <c r="S86" s="98">
        <v>50.449000000000005</v>
      </c>
      <c r="T86" s="98"/>
      <c r="X86" s="83">
        <f t="shared" si="10"/>
        <v>0</v>
      </c>
      <c r="Z86" s="90">
        <f t="shared" si="11"/>
        <v>2424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Luzlinares</v>
      </c>
      <c r="AD86" s="94" t="str">
        <f t="shared" si="13"/>
        <v>9.688.450-4</v>
      </c>
      <c r="AE86" s="94" t="str">
        <f>+VLOOKUP(G86,'Código Licitaciones'!$L$7:$L$50,1,0)</f>
        <v>Charrua 220</v>
      </c>
      <c r="AF86" s="90">
        <f t="shared" si="1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BS4B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SIC-0173</v>
      </c>
      <c r="AL86" s="90">
        <f t="shared" si="9"/>
        <v>5395.2600000000011</v>
      </c>
      <c r="AM86" s="90">
        <f t="shared" si="9"/>
        <v>50.449000000000005</v>
      </c>
      <c r="AN86" s="90">
        <f t="shared" si="9"/>
        <v>0</v>
      </c>
      <c r="AO86" s="90">
        <f t="shared" si="9"/>
        <v>127.07418410229484</v>
      </c>
      <c r="AP86" s="90">
        <f t="shared" si="9"/>
        <v>6410.7655137766733</v>
      </c>
      <c r="AQ86" s="90">
        <f t="shared" si="9"/>
        <v>50.449000000000005</v>
      </c>
      <c r="AR86" s="90" t="str">
        <f>VLOOKUP(C86&amp;E86&amp;G86&amp;I86&amp;J86,'Código Licitaciones'!$I$8:$I$4158,1,0)</f>
        <v>Aela Generación S.A.LuzlinaresCharrua 2202015/02BS4B</v>
      </c>
    </row>
    <row r="87" spans="2:44" ht="18.75" x14ac:dyDescent="0.3">
      <c r="B87" s="85">
        <v>2424</v>
      </c>
      <c r="C87" s="96" t="s">
        <v>9827</v>
      </c>
      <c r="D87" s="96" t="s">
        <v>9828</v>
      </c>
      <c r="E87" s="96" t="s">
        <v>291</v>
      </c>
      <c r="F87" s="97" t="s">
        <v>9837</v>
      </c>
      <c r="G87" s="97" t="s">
        <v>239</v>
      </c>
      <c r="H87" s="98">
        <v>220</v>
      </c>
      <c r="I87" s="99" t="s">
        <v>276</v>
      </c>
      <c r="J87" s="99" t="s">
        <v>282</v>
      </c>
      <c r="K87" s="100">
        <v>42736</v>
      </c>
      <c r="L87" s="99">
        <v>50040</v>
      </c>
      <c r="M87" s="98" t="s">
        <v>2557</v>
      </c>
      <c r="N87" s="98">
        <v>5764.6900000000005</v>
      </c>
      <c r="O87" s="98">
        <v>54.244000000000014</v>
      </c>
      <c r="P87" s="98">
        <v>0</v>
      </c>
      <c r="Q87" s="98">
        <v>0</v>
      </c>
      <c r="R87" s="98">
        <v>0</v>
      </c>
      <c r="S87" s="98">
        <v>0</v>
      </c>
      <c r="T87" s="98"/>
      <c r="X87" s="83">
        <f t="shared" si="10"/>
        <v>0</v>
      </c>
      <c r="Z87" s="90">
        <f t="shared" si="11"/>
        <v>2424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Luzlinares</v>
      </c>
      <c r="AD87" s="94" t="str">
        <f t="shared" si="13"/>
        <v>9.688.450-4</v>
      </c>
      <c r="AE87" s="94" t="str">
        <f>+VLOOKUP(G87,'Código Licitaciones'!$L$7:$L$50,1,0)</f>
        <v>MELIPILLA 220</v>
      </c>
      <c r="AF87" s="90">
        <f t="shared" si="1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BS4C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SIC-0622</v>
      </c>
      <c r="AL87" s="90">
        <f t="shared" si="9"/>
        <v>5764.6900000000005</v>
      </c>
      <c r="AM87" s="90">
        <f t="shared" si="9"/>
        <v>54.244000000000014</v>
      </c>
      <c r="AN87" s="90">
        <f t="shared" si="9"/>
        <v>0</v>
      </c>
      <c r="AO87" s="90">
        <f t="shared" si="9"/>
        <v>0</v>
      </c>
      <c r="AP87" s="90">
        <f t="shared" si="9"/>
        <v>0</v>
      </c>
      <c r="AQ87" s="90">
        <f t="shared" si="9"/>
        <v>0</v>
      </c>
      <c r="AR87" s="90" t="str">
        <f>VLOOKUP(C87&amp;E87&amp;G87&amp;I87&amp;J87,'Código Licitaciones'!$I$8:$I$4158,1,0)</f>
        <v>Aela Generación S.A.LuzlinaresMelipilla 2202015/02BS4C</v>
      </c>
    </row>
    <row r="88" spans="2:44" ht="18.75" x14ac:dyDescent="0.3">
      <c r="B88" s="85">
        <v>2424</v>
      </c>
      <c r="C88" s="96" t="s">
        <v>9827</v>
      </c>
      <c r="D88" s="96" t="s">
        <v>9828</v>
      </c>
      <c r="E88" s="96" t="s">
        <v>291</v>
      </c>
      <c r="F88" s="97" t="s">
        <v>9837</v>
      </c>
      <c r="G88" s="97" t="s">
        <v>25</v>
      </c>
      <c r="H88" s="98">
        <v>220</v>
      </c>
      <c r="I88" s="99" t="s">
        <v>276</v>
      </c>
      <c r="J88" s="99" t="s">
        <v>282</v>
      </c>
      <c r="K88" s="100">
        <v>42736</v>
      </c>
      <c r="L88" s="99">
        <v>50040</v>
      </c>
      <c r="M88" s="98" t="s">
        <v>1401</v>
      </c>
      <c r="N88" s="98">
        <v>5615.0999999999995</v>
      </c>
      <c r="O88" s="98">
        <v>53.286999999999992</v>
      </c>
      <c r="P88" s="98">
        <v>2.7741546836885428E-2</v>
      </c>
      <c r="Q88" s="98">
        <v>16.625396975662376</v>
      </c>
      <c r="R88" s="98">
        <v>1041.6890882859163</v>
      </c>
      <c r="S88" s="98">
        <v>62.656494146324839</v>
      </c>
      <c r="T88" s="98"/>
      <c r="X88" s="83">
        <f t="shared" si="10"/>
        <v>0</v>
      </c>
      <c r="Z88" s="90">
        <f t="shared" si="11"/>
        <v>2424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Luzlinares</v>
      </c>
      <c r="AD88" s="94" t="str">
        <f t="shared" si="13"/>
        <v>9.688.450-4</v>
      </c>
      <c r="AE88" s="94" t="str">
        <f>+VLOOKUP(G88,'Código Licitaciones'!$L$7:$L$50,1,0)</f>
        <v>ALTO JAHUEL 220</v>
      </c>
      <c r="AF88" s="90">
        <f t="shared" si="1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BS4C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SIC-0034</v>
      </c>
      <c r="AL88" s="90">
        <f t="shared" si="9"/>
        <v>5615.0999999999995</v>
      </c>
      <c r="AM88" s="90">
        <f t="shared" si="9"/>
        <v>53.286999999999992</v>
      </c>
      <c r="AN88" s="90">
        <f t="shared" si="9"/>
        <v>2.7741546836885428E-2</v>
      </c>
      <c r="AO88" s="90">
        <f t="shared" si="9"/>
        <v>16.625396975662376</v>
      </c>
      <c r="AP88" s="90">
        <f t="shared" si="9"/>
        <v>1041.6890882859163</v>
      </c>
      <c r="AQ88" s="90">
        <f t="shared" si="9"/>
        <v>62.656494146324839</v>
      </c>
      <c r="AR88" s="90" t="str">
        <f>VLOOKUP(C88&amp;E88&amp;G88&amp;I88&amp;J88,'Código Licitaciones'!$I$8:$I$4158,1,0)</f>
        <v>Aela Generación S.A.LuzlinaresAlto Jahuel 2202015/02BS4C</v>
      </c>
    </row>
    <row r="89" spans="2:44" ht="18.75" x14ac:dyDescent="0.3">
      <c r="B89" s="85">
        <v>2424</v>
      </c>
      <c r="C89" s="96" t="s">
        <v>9827</v>
      </c>
      <c r="D89" s="96" t="s">
        <v>9828</v>
      </c>
      <c r="E89" s="96" t="s">
        <v>291</v>
      </c>
      <c r="F89" s="97" t="s">
        <v>9837</v>
      </c>
      <c r="G89" s="97" t="s">
        <v>80</v>
      </c>
      <c r="H89" s="98">
        <v>220</v>
      </c>
      <c r="I89" s="99" t="s">
        <v>276</v>
      </c>
      <c r="J89" s="99" t="s">
        <v>282</v>
      </c>
      <c r="K89" s="100">
        <v>42736</v>
      </c>
      <c r="L89" s="99">
        <v>50040</v>
      </c>
      <c r="M89" s="98" t="s">
        <v>3065</v>
      </c>
      <c r="N89" s="98">
        <v>5721.0599999999995</v>
      </c>
      <c r="O89" s="98">
        <v>54.158000000000001</v>
      </c>
      <c r="P89" s="98">
        <v>1.4502081078295339E-6</v>
      </c>
      <c r="Q89" s="98">
        <v>8.6910386186299208E-4</v>
      </c>
      <c r="R89" s="98">
        <v>5.536565454815516E-2</v>
      </c>
      <c r="S89" s="98">
        <v>63.704301611863222</v>
      </c>
      <c r="T89" s="98"/>
      <c r="X89" s="83">
        <f t="shared" si="10"/>
        <v>0</v>
      </c>
      <c r="Z89" s="90">
        <f t="shared" si="11"/>
        <v>2424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Luzlinares</v>
      </c>
      <c r="AD89" s="94" t="str">
        <f t="shared" si="13"/>
        <v>9.688.450-4</v>
      </c>
      <c r="AE89" s="94" t="str">
        <f>+VLOOKUP(G89,'Código Licitaciones'!$L$7:$L$50,1,0)</f>
        <v>RAPEL 220</v>
      </c>
      <c r="AF89" s="90">
        <f t="shared" si="1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BS4C</v>
      </c>
      <c r="AI89" s="94">
        <f t="shared" ref="AI89:AJ152" si="15">+K89</f>
        <v>42736</v>
      </c>
      <c r="AJ89" s="94">
        <f t="shared" si="15"/>
        <v>50040</v>
      </c>
      <c r="AK89" s="95" t="str">
        <f>+VLOOKUP(M89,'Código Barras'!$C$3:$C$1694,1,0)</f>
        <v>SIC-0879</v>
      </c>
      <c r="AL89" s="90">
        <f t="shared" si="9"/>
        <v>5721.0599999999995</v>
      </c>
      <c r="AM89" s="90">
        <f t="shared" si="9"/>
        <v>54.158000000000001</v>
      </c>
      <c r="AN89" s="90">
        <f t="shared" si="9"/>
        <v>1.4502081078295339E-6</v>
      </c>
      <c r="AO89" s="90">
        <f t="shared" si="9"/>
        <v>8.6910386186299208E-4</v>
      </c>
      <c r="AP89" s="90">
        <f t="shared" si="9"/>
        <v>5.536565454815516E-2</v>
      </c>
      <c r="AQ89" s="90">
        <f t="shared" si="9"/>
        <v>63.704301611863222</v>
      </c>
      <c r="AR89" s="90" t="str">
        <f>VLOOKUP(C89&amp;E89&amp;G89&amp;I89&amp;J89,'Código Licitaciones'!$I$8:$I$4158,1,0)</f>
        <v>Aela Generación S.A.LuzlinaresRAPEL 2202015/02BS4C</v>
      </c>
    </row>
    <row r="90" spans="2:44" ht="18.75" x14ac:dyDescent="0.3">
      <c r="B90" s="85">
        <v>2424</v>
      </c>
      <c r="C90" s="96" t="s">
        <v>9827</v>
      </c>
      <c r="D90" s="96" t="s">
        <v>9828</v>
      </c>
      <c r="E90" s="96" t="s">
        <v>291</v>
      </c>
      <c r="F90" s="97" t="s">
        <v>9837</v>
      </c>
      <c r="G90" s="97" t="s">
        <v>34</v>
      </c>
      <c r="H90" s="98">
        <v>220</v>
      </c>
      <c r="I90" s="99" t="s">
        <v>276</v>
      </c>
      <c r="J90" s="99" t="s">
        <v>282</v>
      </c>
      <c r="K90" s="100">
        <v>42736</v>
      </c>
      <c r="L90" s="99">
        <v>50040</v>
      </c>
      <c r="M90" s="98" t="s">
        <v>1411</v>
      </c>
      <c r="N90" s="98">
        <v>5558.4400000000005</v>
      </c>
      <c r="O90" s="98">
        <v>51.89</v>
      </c>
      <c r="P90" s="98">
        <v>0</v>
      </c>
      <c r="Q90" s="98">
        <v>0</v>
      </c>
      <c r="R90" s="98">
        <v>0</v>
      </c>
      <c r="S90" s="98">
        <v>0</v>
      </c>
      <c r="T90" s="98"/>
      <c r="X90" s="83">
        <f t="shared" si="10"/>
        <v>1</v>
      </c>
      <c r="Z90" s="90">
        <f t="shared" si="11"/>
        <v>2424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Luzlinares</v>
      </c>
      <c r="AD90" s="94" t="str">
        <f t="shared" si="13"/>
        <v>9.688.450-4</v>
      </c>
      <c r="AE90" s="94" t="str">
        <f>+VLOOKUP(G90,'Código Licitaciones'!$L$7:$L$50,1,0)</f>
        <v>Ancoa 220</v>
      </c>
      <c r="AF90" s="90">
        <f t="shared" si="1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BS4C</v>
      </c>
      <c r="AI90" s="94">
        <f t="shared" si="15"/>
        <v>42736</v>
      </c>
      <c r="AJ90" s="94">
        <f t="shared" si="15"/>
        <v>50040</v>
      </c>
      <c r="AK90" s="95" t="str">
        <f>+VLOOKUP(M90,'Código Barras'!$C$3:$C$1694,1,0)</f>
        <v>SIC-0040</v>
      </c>
      <c r="AL90" s="90">
        <f t="shared" si="9"/>
        <v>5558.4400000000005</v>
      </c>
      <c r="AM90" s="90">
        <f t="shared" si="9"/>
        <v>51.89</v>
      </c>
      <c r="AN90" s="90">
        <f t="shared" si="9"/>
        <v>0</v>
      </c>
      <c r="AO90" s="90">
        <f t="shared" si="9"/>
        <v>0</v>
      </c>
      <c r="AP90" s="90">
        <f t="shared" si="9"/>
        <v>0</v>
      </c>
      <c r="AQ90" s="90">
        <f t="shared" si="9"/>
        <v>0</v>
      </c>
      <c r="AR90" s="90" t="e">
        <f>VLOOKUP(C90&amp;E90&amp;G90&amp;I90&amp;J90,'Código Licitaciones'!$I$8:$I$4158,1,0)</f>
        <v>#N/A</v>
      </c>
    </row>
    <row r="91" spans="2:44" ht="18.75" x14ac:dyDescent="0.3">
      <c r="B91" s="85">
        <v>2424</v>
      </c>
      <c r="C91" s="96" t="s">
        <v>9827</v>
      </c>
      <c r="D91" s="96" t="s">
        <v>9828</v>
      </c>
      <c r="E91" s="96" t="s">
        <v>291</v>
      </c>
      <c r="F91" s="97" t="s">
        <v>9837</v>
      </c>
      <c r="G91" s="97" t="s">
        <v>35</v>
      </c>
      <c r="H91" s="98">
        <v>220</v>
      </c>
      <c r="I91" s="99" t="s">
        <v>276</v>
      </c>
      <c r="J91" s="99" t="s">
        <v>282</v>
      </c>
      <c r="K91" s="100">
        <v>42736</v>
      </c>
      <c r="L91" s="99">
        <v>50040</v>
      </c>
      <c r="M91" s="98" t="s">
        <v>2109</v>
      </c>
      <c r="N91" s="98">
        <v>5475.71</v>
      </c>
      <c r="O91" s="98">
        <v>51.555999999999997</v>
      </c>
      <c r="P91" s="98">
        <v>7.2658681468094607E-2</v>
      </c>
      <c r="Q91" s="98">
        <v>43.544054347003289</v>
      </c>
      <c r="R91" s="98">
        <v>2642.8151346157615</v>
      </c>
      <c r="S91" s="98">
        <v>60.692904559486443</v>
      </c>
      <c r="T91" s="98"/>
      <c r="X91" s="83">
        <f t="shared" si="10"/>
        <v>0</v>
      </c>
      <c r="Z91" s="90">
        <f t="shared" si="11"/>
        <v>2424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Luzlinares</v>
      </c>
      <c r="AD91" s="94" t="str">
        <f t="shared" si="13"/>
        <v>9.688.450-4</v>
      </c>
      <c r="AE91" s="94" t="str">
        <f>+VLOOKUP(G91,'Código Licitaciones'!$L$7:$L$50,1,0)</f>
        <v>Itahue 220</v>
      </c>
      <c r="AF91" s="90">
        <f t="shared" si="1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BS4C</v>
      </c>
      <c r="AI91" s="94">
        <f t="shared" si="15"/>
        <v>42736</v>
      </c>
      <c r="AJ91" s="94">
        <f t="shared" si="15"/>
        <v>50040</v>
      </c>
      <c r="AK91" s="95" t="str">
        <f>+VLOOKUP(M91,'Código Barras'!$C$3:$C$1694,1,0)</f>
        <v>SIC-0396</v>
      </c>
      <c r="AL91" s="90">
        <f t="shared" si="9"/>
        <v>5475.71</v>
      </c>
      <c r="AM91" s="90">
        <f t="shared" si="9"/>
        <v>51.555999999999997</v>
      </c>
      <c r="AN91" s="90">
        <f t="shared" si="9"/>
        <v>7.2658681468094607E-2</v>
      </c>
      <c r="AO91" s="90">
        <f t="shared" si="9"/>
        <v>43.544054347003289</v>
      </c>
      <c r="AP91" s="90">
        <f t="shared" si="9"/>
        <v>2642.8151346157615</v>
      </c>
      <c r="AQ91" s="90">
        <f t="shared" si="9"/>
        <v>60.692904559486443</v>
      </c>
      <c r="AR91" s="90" t="str">
        <f>VLOOKUP(C91&amp;E91&amp;G91&amp;I91&amp;J91,'Código Licitaciones'!$I$8:$I$4158,1,0)</f>
        <v>Aela Generación S.A.LuzlinaresItahue 2202015/02BS4C</v>
      </c>
    </row>
    <row r="92" spans="2:44" ht="18.75" x14ac:dyDescent="0.3">
      <c r="B92" s="85">
        <v>2424</v>
      </c>
      <c r="C92" s="96" t="s">
        <v>9827</v>
      </c>
      <c r="D92" s="96" t="s">
        <v>9828</v>
      </c>
      <c r="E92" s="96" t="s">
        <v>291</v>
      </c>
      <c r="F92" s="97" t="s">
        <v>9837</v>
      </c>
      <c r="G92" s="97" t="s">
        <v>46</v>
      </c>
      <c r="H92" s="98">
        <v>220</v>
      </c>
      <c r="I92" s="99" t="s">
        <v>276</v>
      </c>
      <c r="J92" s="99" t="s">
        <v>282</v>
      </c>
      <c r="K92" s="100">
        <v>42736</v>
      </c>
      <c r="L92" s="99">
        <v>50040</v>
      </c>
      <c r="M92" s="98" t="s">
        <v>1673</v>
      </c>
      <c r="N92" s="98">
        <v>5395.2600000000011</v>
      </c>
      <c r="O92" s="98">
        <v>50.449000000000005</v>
      </c>
      <c r="P92" s="98">
        <v>8.8308405131191883E-2</v>
      </c>
      <c r="Q92" s="98">
        <v>52.92287053155966</v>
      </c>
      <c r="R92" s="98">
        <v>3146.3527013147682</v>
      </c>
      <c r="S92" s="98">
        <v>59.45166370819765</v>
      </c>
      <c r="T92" s="98"/>
      <c r="X92" s="83">
        <f t="shared" si="10"/>
        <v>0</v>
      </c>
      <c r="Z92" s="90">
        <f t="shared" si="11"/>
        <v>2424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Luzlinares</v>
      </c>
      <c r="AD92" s="94" t="str">
        <f t="shared" si="13"/>
        <v>9.688.450-4</v>
      </c>
      <c r="AE92" s="94" t="str">
        <f>+VLOOKUP(G92,'Código Licitaciones'!$L$7:$L$50,1,0)</f>
        <v>Charrua 220</v>
      </c>
      <c r="AF92" s="90">
        <f t="shared" si="1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BS4C</v>
      </c>
      <c r="AI92" s="94">
        <f t="shared" si="15"/>
        <v>42736</v>
      </c>
      <c r="AJ92" s="94">
        <f t="shared" si="15"/>
        <v>50040</v>
      </c>
      <c r="AK92" s="95" t="str">
        <f>+VLOOKUP(M92,'Código Barras'!$C$3:$C$1694,1,0)</f>
        <v>SIC-0173</v>
      </c>
      <c r="AL92" s="90">
        <f t="shared" si="9"/>
        <v>5395.2600000000011</v>
      </c>
      <c r="AM92" s="90">
        <f t="shared" si="9"/>
        <v>50.449000000000005</v>
      </c>
      <c r="AN92" s="90">
        <f t="shared" si="9"/>
        <v>8.8308405131191883E-2</v>
      </c>
      <c r="AO92" s="90">
        <f t="shared" si="9"/>
        <v>52.92287053155966</v>
      </c>
      <c r="AP92" s="90">
        <f t="shared" si="9"/>
        <v>3146.3527013147682</v>
      </c>
      <c r="AQ92" s="90">
        <f t="shared" si="9"/>
        <v>59.45166370819765</v>
      </c>
      <c r="AR92" s="90" t="str">
        <f>VLOOKUP(C92&amp;E92&amp;G92&amp;I92&amp;J92,'Código Licitaciones'!$I$8:$I$4158,1,0)</f>
        <v>Aela Generación S.A.LuzlinaresCharrua 2202015/02BS4C</v>
      </c>
    </row>
    <row r="93" spans="2:44" ht="18.75" x14ac:dyDescent="0.3">
      <c r="B93" s="85">
        <v>2423</v>
      </c>
      <c r="C93" s="96" t="s">
        <v>9827</v>
      </c>
      <c r="D93" s="96" t="s">
        <v>9828</v>
      </c>
      <c r="E93" s="96" t="s">
        <v>290</v>
      </c>
      <c r="F93" s="97" t="s">
        <v>9838</v>
      </c>
      <c r="G93" s="97" t="s">
        <v>25</v>
      </c>
      <c r="H93" s="98">
        <v>220</v>
      </c>
      <c r="I93" s="99" t="s">
        <v>276</v>
      </c>
      <c r="J93" s="99" t="s">
        <v>280</v>
      </c>
      <c r="K93" s="100">
        <v>42736</v>
      </c>
      <c r="L93" s="99">
        <v>50040</v>
      </c>
      <c r="M93" s="98" t="s">
        <v>1401</v>
      </c>
      <c r="N93" s="98">
        <v>5615.0999999999995</v>
      </c>
      <c r="O93" s="98">
        <v>53.286999999999992</v>
      </c>
      <c r="P93" s="98">
        <v>0</v>
      </c>
      <c r="Q93" s="98">
        <v>15.867077765201214</v>
      </c>
      <c r="R93" s="98">
        <v>845.50897287427699</v>
      </c>
      <c r="S93" s="98">
        <v>53.286999999999992</v>
      </c>
      <c r="T93" s="98"/>
      <c r="X93" s="83">
        <f t="shared" si="10"/>
        <v>0</v>
      </c>
      <c r="Z93" s="90">
        <f t="shared" si="11"/>
        <v>2423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 t="shared" si="13"/>
        <v>9.686.680-0</v>
      </c>
      <c r="AE93" s="94" t="str">
        <f>+VLOOKUP(G93,'Código Licitaciones'!$L$7:$L$50,1,0)</f>
        <v>ALTO JAHUEL 220</v>
      </c>
      <c r="AF93" s="90">
        <f t="shared" si="1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BS4A</v>
      </c>
      <c r="AI93" s="94">
        <f t="shared" si="15"/>
        <v>42736</v>
      </c>
      <c r="AJ93" s="94">
        <f t="shared" si="15"/>
        <v>50040</v>
      </c>
      <c r="AK93" s="95" t="str">
        <f>+VLOOKUP(M93,'Código Barras'!$C$3:$C$1694,1,0)</f>
        <v>SIC-0034</v>
      </c>
      <c r="AL93" s="90">
        <f t="shared" si="9"/>
        <v>5615.0999999999995</v>
      </c>
      <c r="AM93" s="90">
        <f t="shared" si="9"/>
        <v>53.286999999999992</v>
      </c>
      <c r="AN93" s="90">
        <f t="shared" si="9"/>
        <v>0</v>
      </c>
      <c r="AO93" s="90">
        <f t="shared" si="9"/>
        <v>15.867077765201214</v>
      </c>
      <c r="AP93" s="90">
        <f t="shared" si="9"/>
        <v>845.50897287427699</v>
      </c>
      <c r="AQ93" s="90">
        <f t="shared" si="9"/>
        <v>53.286999999999992</v>
      </c>
      <c r="AR93" s="90" t="str">
        <f>VLOOKUP(C93&amp;E93&amp;G93&amp;I93&amp;J93,'Código Licitaciones'!$I$8:$I$4158,1,0)</f>
        <v>Aela Generación S.A.LuzparralAlto Jahuel 2202015/02BS4A</v>
      </c>
    </row>
    <row r="94" spans="2:44" ht="18.75" x14ac:dyDescent="0.3">
      <c r="B94" s="85">
        <v>2423</v>
      </c>
      <c r="C94" s="96" t="s">
        <v>9827</v>
      </c>
      <c r="D94" s="96" t="s">
        <v>9828</v>
      </c>
      <c r="E94" s="96" t="s">
        <v>290</v>
      </c>
      <c r="F94" s="97" t="s">
        <v>9838</v>
      </c>
      <c r="G94" s="97" t="s">
        <v>80</v>
      </c>
      <c r="H94" s="98">
        <v>220</v>
      </c>
      <c r="I94" s="99" t="s">
        <v>276</v>
      </c>
      <c r="J94" s="99" t="s">
        <v>280</v>
      </c>
      <c r="K94" s="100">
        <v>42736</v>
      </c>
      <c r="L94" s="99">
        <v>50040</v>
      </c>
      <c r="M94" s="98" t="s">
        <v>3065</v>
      </c>
      <c r="N94" s="98">
        <v>5721.0599999999995</v>
      </c>
      <c r="O94" s="98">
        <v>54.158000000000001</v>
      </c>
      <c r="P94" s="98">
        <v>0</v>
      </c>
      <c r="Q94" s="98">
        <v>0</v>
      </c>
      <c r="R94" s="98">
        <v>0</v>
      </c>
      <c r="S94" s="98">
        <v>0</v>
      </c>
      <c r="T94" s="98"/>
      <c r="X94" s="83">
        <f t="shared" si="10"/>
        <v>0</v>
      </c>
      <c r="Z94" s="90">
        <f t="shared" si="11"/>
        <v>2423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 t="shared" si="13"/>
        <v>9.686.680-0</v>
      </c>
      <c r="AE94" s="94" t="str">
        <f>+VLOOKUP(G94,'Código Licitaciones'!$L$7:$L$50,1,0)</f>
        <v>RAPEL 220</v>
      </c>
      <c r="AF94" s="90">
        <f t="shared" si="1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BS4A</v>
      </c>
      <c r="AI94" s="94">
        <f t="shared" si="15"/>
        <v>42736</v>
      </c>
      <c r="AJ94" s="94">
        <f t="shared" si="15"/>
        <v>50040</v>
      </c>
      <c r="AK94" s="95" t="str">
        <f>+VLOOKUP(M94,'Código Barras'!$C$3:$C$1694,1,0)</f>
        <v>SIC-0879</v>
      </c>
      <c r="AL94" s="90">
        <f t="shared" si="9"/>
        <v>5721.0599999999995</v>
      </c>
      <c r="AM94" s="90">
        <f t="shared" si="9"/>
        <v>54.158000000000001</v>
      </c>
      <c r="AN94" s="90">
        <f t="shared" si="9"/>
        <v>0</v>
      </c>
      <c r="AO94" s="90">
        <f t="shared" si="9"/>
        <v>0</v>
      </c>
      <c r="AP94" s="90">
        <f t="shared" si="9"/>
        <v>0</v>
      </c>
      <c r="AQ94" s="90">
        <f t="shared" si="9"/>
        <v>0</v>
      </c>
      <c r="AR94" s="90" t="str">
        <f>VLOOKUP(C94&amp;E94&amp;G94&amp;I94&amp;J94,'Código Licitaciones'!$I$8:$I$4158,1,0)</f>
        <v>Aela Generación S.A.LuzparralRAPEL 2202015/02BS4A</v>
      </c>
    </row>
    <row r="95" spans="2:44" ht="18.75" x14ac:dyDescent="0.3">
      <c r="B95" s="85">
        <v>2423</v>
      </c>
      <c r="C95" s="96" t="s">
        <v>9827</v>
      </c>
      <c r="D95" s="96" t="s">
        <v>9828</v>
      </c>
      <c r="E95" s="96" t="s">
        <v>290</v>
      </c>
      <c r="F95" s="97" t="s">
        <v>9838</v>
      </c>
      <c r="G95" s="97" t="s">
        <v>34</v>
      </c>
      <c r="H95" s="98">
        <v>220</v>
      </c>
      <c r="I95" s="99" t="s">
        <v>276</v>
      </c>
      <c r="J95" s="99" t="s">
        <v>280</v>
      </c>
      <c r="K95" s="100">
        <v>42736</v>
      </c>
      <c r="L95" s="99">
        <v>50040</v>
      </c>
      <c r="M95" s="98" t="s">
        <v>1411</v>
      </c>
      <c r="N95" s="98">
        <v>5558.4400000000005</v>
      </c>
      <c r="O95" s="98">
        <v>51.89</v>
      </c>
      <c r="P95" s="98">
        <v>0</v>
      </c>
      <c r="Q95" s="98">
        <v>0</v>
      </c>
      <c r="R95" s="98">
        <v>0</v>
      </c>
      <c r="S95" s="98">
        <v>0</v>
      </c>
      <c r="T95" s="98"/>
      <c r="X95" s="83">
        <f t="shared" si="10"/>
        <v>1</v>
      </c>
      <c r="Z95" s="90">
        <f t="shared" si="11"/>
        <v>2423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 t="shared" si="13"/>
        <v>9.686.680-0</v>
      </c>
      <c r="AE95" s="94" t="str">
        <f>+VLOOKUP(G95,'Código Licitaciones'!$L$7:$L$50,1,0)</f>
        <v>Ancoa 220</v>
      </c>
      <c r="AF95" s="90">
        <f t="shared" si="1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BS4A</v>
      </c>
      <c r="AI95" s="94">
        <f t="shared" si="15"/>
        <v>42736</v>
      </c>
      <c r="AJ95" s="94">
        <f t="shared" si="15"/>
        <v>50040</v>
      </c>
      <c r="AK95" s="95" t="str">
        <f>+VLOOKUP(M95,'Código Barras'!$C$3:$C$1694,1,0)</f>
        <v>SIC-0040</v>
      </c>
      <c r="AL95" s="90">
        <f t="shared" si="9"/>
        <v>5558.4400000000005</v>
      </c>
      <c r="AM95" s="90">
        <f t="shared" si="9"/>
        <v>51.89</v>
      </c>
      <c r="AN95" s="90">
        <f t="shared" si="9"/>
        <v>0</v>
      </c>
      <c r="AO95" s="90">
        <f t="shared" si="9"/>
        <v>0</v>
      </c>
      <c r="AP95" s="90">
        <f t="shared" si="9"/>
        <v>0</v>
      </c>
      <c r="AQ95" s="90">
        <f t="shared" si="9"/>
        <v>0</v>
      </c>
      <c r="AR95" s="90" t="e">
        <f>VLOOKUP(C95&amp;E95&amp;G95&amp;I95&amp;J95,'Código Licitaciones'!$I$8:$I$4158,1,0)</f>
        <v>#N/A</v>
      </c>
    </row>
    <row r="96" spans="2:44" ht="18.75" x14ac:dyDescent="0.3">
      <c r="B96" s="85">
        <v>2423</v>
      </c>
      <c r="C96" s="96" t="s">
        <v>9827</v>
      </c>
      <c r="D96" s="96" t="s">
        <v>9828</v>
      </c>
      <c r="E96" s="96" t="s">
        <v>290</v>
      </c>
      <c r="F96" s="97" t="s">
        <v>9838</v>
      </c>
      <c r="G96" s="97" t="s">
        <v>35</v>
      </c>
      <c r="H96" s="98">
        <v>220</v>
      </c>
      <c r="I96" s="99" t="s">
        <v>276</v>
      </c>
      <c r="J96" s="99" t="s">
        <v>280</v>
      </c>
      <c r="K96" s="100">
        <v>42736</v>
      </c>
      <c r="L96" s="99">
        <v>50040</v>
      </c>
      <c r="M96" s="98" t="s">
        <v>2109</v>
      </c>
      <c r="N96" s="98">
        <v>5475.71</v>
      </c>
      <c r="O96" s="98">
        <v>51.555999999999997</v>
      </c>
      <c r="P96" s="98">
        <v>0</v>
      </c>
      <c r="Q96" s="98">
        <v>42.845359300654451</v>
      </c>
      <c r="R96" s="98">
        <v>2208.9353441045409</v>
      </c>
      <c r="S96" s="98">
        <v>51.556000000000004</v>
      </c>
      <c r="T96" s="98"/>
      <c r="X96" s="83">
        <f t="shared" si="10"/>
        <v>0</v>
      </c>
      <c r="Z96" s="90">
        <f t="shared" si="11"/>
        <v>2423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 t="shared" si="13"/>
        <v>9.686.680-0</v>
      </c>
      <c r="AE96" s="94" t="str">
        <f>+VLOOKUP(G96,'Código Licitaciones'!$L$7:$L$50,1,0)</f>
        <v>Itahue 220</v>
      </c>
      <c r="AF96" s="90">
        <f t="shared" si="1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BS4A</v>
      </c>
      <c r="AI96" s="94">
        <f t="shared" si="15"/>
        <v>42736</v>
      </c>
      <c r="AJ96" s="94">
        <f t="shared" si="15"/>
        <v>50040</v>
      </c>
      <c r="AK96" s="95" t="str">
        <f>+VLOOKUP(M96,'Código Barras'!$C$3:$C$1694,1,0)</f>
        <v>SIC-0396</v>
      </c>
      <c r="AL96" s="90">
        <f t="shared" si="9"/>
        <v>5475.71</v>
      </c>
      <c r="AM96" s="90">
        <f t="shared" si="9"/>
        <v>51.555999999999997</v>
      </c>
      <c r="AN96" s="90">
        <f t="shared" si="9"/>
        <v>0</v>
      </c>
      <c r="AO96" s="90">
        <f t="shared" si="9"/>
        <v>42.845359300654451</v>
      </c>
      <c r="AP96" s="90">
        <f t="shared" si="9"/>
        <v>2208.9353441045409</v>
      </c>
      <c r="AQ96" s="90">
        <f t="shared" si="9"/>
        <v>51.556000000000004</v>
      </c>
      <c r="AR96" s="90" t="str">
        <f>VLOOKUP(C96&amp;E96&amp;G96&amp;I96&amp;J96,'Código Licitaciones'!$I$8:$I$4158,1,0)</f>
        <v>Aela Generación S.A.LuzparralItahue 2202015/02BS4A</v>
      </c>
    </row>
    <row r="97" spans="2:44" ht="18.75" x14ac:dyDescent="0.3">
      <c r="B97" s="85">
        <v>2423</v>
      </c>
      <c r="C97" s="96" t="s">
        <v>9827</v>
      </c>
      <c r="D97" s="96" t="s">
        <v>9828</v>
      </c>
      <c r="E97" s="96" t="s">
        <v>290</v>
      </c>
      <c r="F97" s="97" t="s">
        <v>9838</v>
      </c>
      <c r="G97" s="97" t="s">
        <v>46</v>
      </c>
      <c r="H97" s="98">
        <v>220</v>
      </c>
      <c r="I97" s="99" t="s">
        <v>276</v>
      </c>
      <c r="J97" s="99" t="s">
        <v>280</v>
      </c>
      <c r="K97" s="100">
        <v>42736</v>
      </c>
      <c r="L97" s="99">
        <v>50040</v>
      </c>
      <c r="M97" s="98" t="s">
        <v>1673</v>
      </c>
      <c r="N97" s="98">
        <v>5395.2600000000011</v>
      </c>
      <c r="O97" s="98">
        <v>50.449000000000005</v>
      </c>
      <c r="P97" s="98">
        <v>0</v>
      </c>
      <c r="Q97" s="98">
        <v>96.553624332373502</v>
      </c>
      <c r="R97" s="98">
        <v>4871.0337939439114</v>
      </c>
      <c r="S97" s="98">
        <v>50.449000000000005</v>
      </c>
      <c r="T97" s="98"/>
      <c r="X97" s="83">
        <f t="shared" si="10"/>
        <v>0</v>
      </c>
      <c r="Z97" s="90">
        <f t="shared" si="11"/>
        <v>2423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 t="shared" si="13"/>
        <v>9.686.680-0</v>
      </c>
      <c r="AE97" s="94" t="str">
        <f>+VLOOKUP(G97,'Código Licitaciones'!$L$7:$L$50,1,0)</f>
        <v>Charrua 220</v>
      </c>
      <c r="AF97" s="90">
        <f t="shared" si="1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BS4A</v>
      </c>
      <c r="AI97" s="94">
        <f t="shared" si="15"/>
        <v>42736</v>
      </c>
      <c r="AJ97" s="94">
        <f t="shared" si="15"/>
        <v>50040</v>
      </c>
      <c r="AK97" s="95" t="str">
        <f>+VLOOKUP(M97,'Código Barras'!$C$3:$C$1694,1,0)</f>
        <v>SIC-0173</v>
      </c>
      <c r="AL97" s="90">
        <f t="shared" si="9"/>
        <v>5395.2600000000011</v>
      </c>
      <c r="AM97" s="90">
        <f t="shared" si="9"/>
        <v>50.449000000000005</v>
      </c>
      <c r="AN97" s="90">
        <f t="shared" si="9"/>
        <v>0</v>
      </c>
      <c r="AO97" s="90">
        <f t="shared" si="9"/>
        <v>96.553624332373502</v>
      </c>
      <c r="AP97" s="90">
        <f t="shared" si="9"/>
        <v>4871.0337939439114</v>
      </c>
      <c r="AQ97" s="90">
        <f t="shared" si="9"/>
        <v>50.449000000000005</v>
      </c>
      <c r="AR97" s="90" t="str">
        <f>VLOOKUP(C97&amp;E97&amp;G97&amp;I97&amp;J97,'Código Licitaciones'!$I$8:$I$4158,1,0)</f>
        <v>Aela Generación S.A.LuzparralCharrua 2202015/02BS4A</v>
      </c>
    </row>
    <row r="98" spans="2:44" ht="18.75" x14ac:dyDescent="0.3">
      <c r="B98" s="85">
        <v>2423</v>
      </c>
      <c r="C98" s="96" t="s">
        <v>9827</v>
      </c>
      <c r="D98" s="96" t="s">
        <v>9828</v>
      </c>
      <c r="E98" s="96" t="s">
        <v>290</v>
      </c>
      <c r="F98" s="97" t="s">
        <v>9838</v>
      </c>
      <c r="G98" s="97" t="s">
        <v>25</v>
      </c>
      <c r="H98" s="98">
        <v>220</v>
      </c>
      <c r="I98" s="99" t="s">
        <v>276</v>
      </c>
      <c r="J98" s="99" t="s">
        <v>281</v>
      </c>
      <c r="K98" s="100">
        <v>42736</v>
      </c>
      <c r="L98" s="99">
        <v>50040</v>
      </c>
      <c r="M98" s="98" t="s">
        <v>1401</v>
      </c>
      <c r="N98" s="98">
        <v>5615.0999999999995</v>
      </c>
      <c r="O98" s="98">
        <v>53.286999999999992</v>
      </c>
      <c r="P98" s="98">
        <v>0</v>
      </c>
      <c r="Q98" s="98">
        <v>27.805110653821764</v>
      </c>
      <c r="R98" s="98">
        <v>1481.6509314102002</v>
      </c>
      <c r="S98" s="98">
        <v>53.286999999999992</v>
      </c>
      <c r="T98" s="98"/>
      <c r="X98" s="83">
        <f t="shared" si="10"/>
        <v>0</v>
      </c>
      <c r="Z98" s="90">
        <f t="shared" si="11"/>
        <v>2423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 t="shared" si="13"/>
        <v>9.686.680-0</v>
      </c>
      <c r="AE98" s="94" t="str">
        <f>+VLOOKUP(G98,'Código Licitaciones'!$L$7:$L$50,1,0)</f>
        <v>ALTO JAHUEL 220</v>
      </c>
      <c r="AF98" s="90">
        <f t="shared" si="1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BS4B</v>
      </c>
      <c r="AI98" s="94">
        <f t="shared" si="15"/>
        <v>42736</v>
      </c>
      <c r="AJ98" s="94">
        <f t="shared" si="15"/>
        <v>50040</v>
      </c>
      <c r="AK98" s="95" t="str">
        <f>+VLOOKUP(M98,'Código Barras'!$C$3:$C$1694,1,0)</f>
        <v>SIC-0034</v>
      </c>
      <c r="AL98" s="90">
        <f t="shared" si="9"/>
        <v>5615.0999999999995</v>
      </c>
      <c r="AM98" s="90">
        <f t="shared" si="9"/>
        <v>53.286999999999992</v>
      </c>
      <c r="AN98" s="90">
        <f t="shared" si="9"/>
        <v>0</v>
      </c>
      <c r="AO98" s="90">
        <f t="shared" si="9"/>
        <v>27.805110653821764</v>
      </c>
      <c r="AP98" s="90">
        <f t="shared" si="9"/>
        <v>1481.6509314102002</v>
      </c>
      <c r="AQ98" s="90">
        <f t="shared" si="9"/>
        <v>53.286999999999992</v>
      </c>
      <c r="AR98" s="90" t="str">
        <f>VLOOKUP(C98&amp;E98&amp;G98&amp;I98&amp;J98,'Código Licitaciones'!$I$8:$I$4158,1,0)</f>
        <v>Aela Generación S.A.LuzparralAlto Jahuel 2202015/02BS4B</v>
      </c>
    </row>
    <row r="99" spans="2:44" ht="18.75" x14ac:dyDescent="0.3">
      <c r="B99" s="85">
        <v>2423</v>
      </c>
      <c r="C99" s="96" t="s">
        <v>9827</v>
      </c>
      <c r="D99" s="96" t="s">
        <v>9828</v>
      </c>
      <c r="E99" s="96" t="s">
        <v>290</v>
      </c>
      <c r="F99" s="97" t="s">
        <v>9838</v>
      </c>
      <c r="G99" s="97" t="s">
        <v>80</v>
      </c>
      <c r="H99" s="98">
        <v>220</v>
      </c>
      <c r="I99" s="99" t="s">
        <v>276</v>
      </c>
      <c r="J99" s="99" t="s">
        <v>281</v>
      </c>
      <c r="K99" s="100">
        <v>42736</v>
      </c>
      <c r="L99" s="99">
        <v>50040</v>
      </c>
      <c r="M99" s="98" t="s">
        <v>3065</v>
      </c>
      <c r="N99" s="98">
        <v>5721.0599999999995</v>
      </c>
      <c r="O99" s="98">
        <v>54.158000000000001</v>
      </c>
      <c r="P99" s="98">
        <v>0</v>
      </c>
      <c r="Q99" s="98">
        <v>0</v>
      </c>
      <c r="R99" s="98">
        <v>0</v>
      </c>
      <c r="S99" s="98">
        <v>0</v>
      </c>
      <c r="T99" s="98"/>
      <c r="X99" s="83">
        <f t="shared" si="10"/>
        <v>0</v>
      </c>
      <c r="Z99" s="90">
        <f t="shared" si="11"/>
        <v>2423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Luzparral</v>
      </c>
      <c r="AD99" s="94" t="str">
        <f t="shared" si="13"/>
        <v>9.686.680-0</v>
      </c>
      <c r="AE99" s="94" t="str">
        <f>+VLOOKUP(G99,'Código Licitaciones'!$L$7:$L$50,1,0)</f>
        <v>RAPEL 220</v>
      </c>
      <c r="AF99" s="90">
        <f t="shared" si="1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BS4B</v>
      </c>
      <c r="AI99" s="94">
        <f t="shared" si="15"/>
        <v>42736</v>
      </c>
      <c r="AJ99" s="94">
        <f t="shared" si="15"/>
        <v>50040</v>
      </c>
      <c r="AK99" s="95" t="str">
        <f>+VLOOKUP(M99,'Código Barras'!$C$3:$C$1694,1,0)</f>
        <v>SIC-0879</v>
      </c>
      <c r="AL99" s="90">
        <f t="shared" si="9"/>
        <v>5721.0599999999995</v>
      </c>
      <c r="AM99" s="90">
        <f t="shared" si="9"/>
        <v>54.158000000000001</v>
      </c>
      <c r="AN99" s="90">
        <f t="shared" si="9"/>
        <v>0</v>
      </c>
      <c r="AO99" s="90">
        <f t="shared" si="9"/>
        <v>0</v>
      </c>
      <c r="AP99" s="90">
        <f t="shared" si="9"/>
        <v>0</v>
      </c>
      <c r="AQ99" s="90">
        <f t="shared" si="9"/>
        <v>0</v>
      </c>
      <c r="AR99" s="90" t="str">
        <f>VLOOKUP(C99&amp;E99&amp;G99&amp;I99&amp;J99,'Código Licitaciones'!$I$8:$I$4158,1,0)</f>
        <v>Aela Generación S.A.LuzparralRAPEL 2202015/02BS4B</v>
      </c>
    </row>
    <row r="100" spans="2:44" ht="18.75" x14ac:dyDescent="0.3">
      <c r="B100" s="85">
        <v>2423</v>
      </c>
      <c r="C100" s="96" t="s">
        <v>9827</v>
      </c>
      <c r="D100" s="96" t="s">
        <v>9828</v>
      </c>
      <c r="E100" s="96" t="s">
        <v>290</v>
      </c>
      <c r="F100" s="97" t="s">
        <v>9838</v>
      </c>
      <c r="G100" s="97" t="s">
        <v>34</v>
      </c>
      <c r="H100" s="98">
        <v>220</v>
      </c>
      <c r="I100" s="99" t="s">
        <v>276</v>
      </c>
      <c r="J100" s="99" t="s">
        <v>281</v>
      </c>
      <c r="K100" s="100">
        <v>42736</v>
      </c>
      <c r="L100" s="99">
        <v>50040</v>
      </c>
      <c r="M100" s="98" t="s">
        <v>1411</v>
      </c>
      <c r="N100" s="98">
        <v>5558.4400000000005</v>
      </c>
      <c r="O100" s="98">
        <v>51.89</v>
      </c>
      <c r="P100" s="98">
        <v>0</v>
      </c>
      <c r="Q100" s="98">
        <v>0</v>
      </c>
      <c r="R100" s="98">
        <v>0</v>
      </c>
      <c r="S100" s="98">
        <v>0</v>
      </c>
      <c r="T100" s="98"/>
      <c r="X100" s="83">
        <f t="shared" si="10"/>
        <v>1</v>
      </c>
      <c r="Z100" s="90">
        <f t="shared" si="11"/>
        <v>2423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Luzparral</v>
      </c>
      <c r="AD100" s="94" t="str">
        <f t="shared" si="13"/>
        <v>9.686.680-0</v>
      </c>
      <c r="AE100" s="94" t="str">
        <f>+VLOOKUP(G100,'Código Licitaciones'!$L$7:$L$50,1,0)</f>
        <v>Ancoa 220</v>
      </c>
      <c r="AF100" s="90">
        <f t="shared" si="1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BS4B</v>
      </c>
      <c r="AI100" s="94">
        <f t="shared" si="15"/>
        <v>42736</v>
      </c>
      <c r="AJ100" s="94">
        <f t="shared" si="15"/>
        <v>50040</v>
      </c>
      <c r="AK100" s="95" t="str">
        <f>+VLOOKUP(M100,'Código Barras'!$C$3:$C$1694,1,0)</f>
        <v>SIC-0040</v>
      </c>
      <c r="AL100" s="90">
        <f t="shared" si="9"/>
        <v>5558.4400000000005</v>
      </c>
      <c r="AM100" s="90">
        <f t="shared" si="9"/>
        <v>51.89</v>
      </c>
      <c r="AN100" s="90">
        <f t="shared" si="9"/>
        <v>0</v>
      </c>
      <c r="AO100" s="90">
        <f t="shared" si="9"/>
        <v>0</v>
      </c>
      <c r="AP100" s="90">
        <f t="shared" si="9"/>
        <v>0</v>
      </c>
      <c r="AQ100" s="90">
        <f t="shared" si="9"/>
        <v>0</v>
      </c>
      <c r="AR100" s="90" t="e">
        <f>VLOOKUP(C100&amp;E100&amp;G100&amp;I100&amp;J100,'Código Licitaciones'!$I$8:$I$4158,1,0)</f>
        <v>#N/A</v>
      </c>
    </row>
    <row r="101" spans="2:44" ht="18.75" x14ac:dyDescent="0.3">
      <c r="B101" s="85">
        <v>2423</v>
      </c>
      <c r="C101" s="96" t="s">
        <v>9827</v>
      </c>
      <c r="D101" s="96" t="s">
        <v>9828</v>
      </c>
      <c r="E101" s="96" t="s">
        <v>290</v>
      </c>
      <c r="F101" s="97" t="s">
        <v>9838</v>
      </c>
      <c r="G101" s="97" t="s">
        <v>35</v>
      </c>
      <c r="H101" s="98">
        <v>220</v>
      </c>
      <c r="I101" s="99" t="s">
        <v>276</v>
      </c>
      <c r="J101" s="99" t="s">
        <v>281</v>
      </c>
      <c r="K101" s="100">
        <v>42736</v>
      </c>
      <c r="L101" s="99">
        <v>50040</v>
      </c>
      <c r="M101" s="98" t="s">
        <v>2109</v>
      </c>
      <c r="N101" s="98">
        <v>5475.71</v>
      </c>
      <c r="O101" s="98">
        <v>51.555999999999997</v>
      </c>
      <c r="P101" s="98">
        <v>0</v>
      </c>
      <c r="Q101" s="98">
        <v>74.742518029038465</v>
      </c>
      <c r="R101" s="98">
        <v>3853.4252595051071</v>
      </c>
      <c r="S101" s="98">
        <v>51.555999999999997</v>
      </c>
      <c r="T101" s="98"/>
      <c r="X101" s="83">
        <f t="shared" si="10"/>
        <v>0</v>
      </c>
      <c r="Z101" s="90">
        <f t="shared" si="11"/>
        <v>2423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Luzparral</v>
      </c>
      <c r="AD101" s="94" t="str">
        <f t="shared" si="13"/>
        <v>9.686.680-0</v>
      </c>
      <c r="AE101" s="94" t="str">
        <f>+VLOOKUP(G101,'Código Licitaciones'!$L$7:$L$50,1,0)</f>
        <v>Itahue 220</v>
      </c>
      <c r="AF101" s="90">
        <f t="shared" si="1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BS4B</v>
      </c>
      <c r="AI101" s="94">
        <f t="shared" si="15"/>
        <v>42736</v>
      </c>
      <c r="AJ101" s="94">
        <f t="shared" si="15"/>
        <v>50040</v>
      </c>
      <c r="AK101" s="95" t="str">
        <f>+VLOOKUP(M101,'Código Barras'!$C$3:$C$1694,1,0)</f>
        <v>SIC-0396</v>
      </c>
      <c r="AL101" s="90">
        <f t="shared" si="9"/>
        <v>5475.71</v>
      </c>
      <c r="AM101" s="90">
        <f t="shared" si="9"/>
        <v>51.555999999999997</v>
      </c>
      <c r="AN101" s="90">
        <f t="shared" si="9"/>
        <v>0</v>
      </c>
      <c r="AO101" s="90">
        <f t="shared" si="9"/>
        <v>74.742518029038465</v>
      </c>
      <c r="AP101" s="90">
        <f t="shared" si="9"/>
        <v>3853.4252595051071</v>
      </c>
      <c r="AQ101" s="90">
        <f t="shared" si="9"/>
        <v>51.555999999999997</v>
      </c>
      <c r="AR101" s="90" t="str">
        <f>VLOOKUP(C101&amp;E101&amp;G101&amp;I101&amp;J101,'Código Licitaciones'!$I$8:$I$4158,1,0)</f>
        <v>Aela Generación S.A.LuzparralItahue 2202015/02BS4B</v>
      </c>
    </row>
    <row r="102" spans="2:44" ht="18.75" x14ac:dyDescent="0.3">
      <c r="B102" s="85">
        <v>2423</v>
      </c>
      <c r="C102" s="96" t="s">
        <v>9827</v>
      </c>
      <c r="D102" s="96" t="s">
        <v>9828</v>
      </c>
      <c r="E102" s="96" t="s">
        <v>290</v>
      </c>
      <c r="F102" s="97" t="s">
        <v>9838</v>
      </c>
      <c r="G102" s="97" t="s">
        <v>46</v>
      </c>
      <c r="H102" s="98">
        <v>220</v>
      </c>
      <c r="I102" s="99" t="s">
        <v>276</v>
      </c>
      <c r="J102" s="99" t="s">
        <v>281</v>
      </c>
      <c r="K102" s="100">
        <v>42736</v>
      </c>
      <c r="L102" s="99">
        <v>50040</v>
      </c>
      <c r="M102" s="98" t="s">
        <v>1673</v>
      </c>
      <c r="N102" s="98">
        <v>5395.2600000000011</v>
      </c>
      <c r="O102" s="98">
        <v>50.449000000000005</v>
      </c>
      <c r="P102" s="98">
        <v>0</v>
      </c>
      <c r="Q102" s="98">
        <v>166.01935333256009</v>
      </c>
      <c r="R102" s="98">
        <v>8375.5103562743243</v>
      </c>
      <c r="S102" s="98">
        <v>50.449000000000005</v>
      </c>
      <c r="T102" s="98"/>
      <c r="X102" s="83">
        <f t="shared" si="10"/>
        <v>0</v>
      </c>
      <c r="Z102" s="90">
        <f t="shared" si="11"/>
        <v>2423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Luzparral</v>
      </c>
      <c r="AD102" s="94" t="str">
        <f t="shared" si="13"/>
        <v>9.686.680-0</v>
      </c>
      <c r="AE102" s="94" t="str">
        <f>+VLOOKUP(G102,'Código Licitaciones'!$L$7:$L$50,1,0)</f>
        <v>Charrua 220</v>
      </c>
      <c r="AF102" s="90">
        <f t="shared" si="1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15"/>
        <v>42736</v>
      </c>
      <c r="AJ102" s="94">
        <f t="shared" si="15"/>
        <v>50040</v>
      </c>
      <c r="AK102" s="95" t="str">
        <f>+VLOOKUP(M102,'Código Barras'!$C$3:$C$1694,1,0)</f>
        <v>SIC-0173</v>
      </c>
      <c r="AL102" s="90">
        <f t="shared" si="9"/>
        <v>5395.2600000000011</v>
      </c>
      <c r="AM102" s="90">
        <f t="shared" si="9"/>
        <v>50.449000000000005</v>
      </c>
      <c r="AN102" s="90">
        <f t="shared" si="9"/>
        <v>0</v>
      </c>
      <c r="AO102" s="90">
        <f t="shared" si="9"/>
        <v>166.01935333256009</v>
      </c>
      <c r="AP102" s="90">
        <f t="shared" si="9"/>
        <v>8375.5103562743243</v>
      </c>
      <c r="AQ102" s="90">
        <f t="shared" si="9"/>
        <v>50.449000000000005</v>
      </c>
      <c r="AR102" s="90" t="str">
        <f>VLOOKUP(C102&amp;E102&amp;G102&amp;I102&amp;J102,'Código Licitaciones'!$I$8:$I$4158,1,0)</f>
        <v>Aela Generación S.A.LuzparralCharrua 2202015/02BS4B</v>
      </c>
    </row>
    <row r="103" spans="2:44" ht="18.75" x14ac:dyDescent="0.3">
      <c r="B103" s="85">
        <v>2423</v>
      </c>
      <c r="C103" s="96" t="s">
        <v>9827</v>
      </c>
      <c r="D103" s="96" t="s">
        <v>9828</v>
      </c>
      <c r="E103" s="96" t="s">
        <v>290</v>
      </c>
      <c r="F103" s="97" t="s">
        <v>9838</v>
      </c>
      <c r="G103" s="97" t="s">
        <v>25</v>
      </c>
      <c r="H103" s="98">
        <v>220</v>
      </c>
      <c r="I103" s="99" t="s">
        <v>276</v>
      </c>
      <c r="J103" s="99" t="s">
        <v>282</v>
      </c>
      <c r="K103" s="100">
        <v>42736</v>
      </c>
      <c r="L103" s="99">
        <v>50040</v>
      </c>
      <c r="M103" s="98" t="s">
        <v>1401</v>
      </c>
      <c r="N103" s="98">
        <v>5615.0999999999995</v>
      </c>
      <c r="O103" s="98">
        <v>53.286999999999992</v>
      </c>
      <c r="P103" s="98">
        <v>1.7063558364147285E-2</v>
      </c>
      <c r="Q103" s="98">
        <v>10.830220671908574</v>
      </c>
      <c r="R103" s="98">
        <v>672.92355551451544</v>
      </c>
      <c r="S103" s="98">
        <v>62.133872974531769</v>
      </c>
      <c r="T103" s="98"/>
      <c r="X103" s="83">
        <f t="shared" si="10"/>
        <v>0</v>
      </c>
      <c r="Z103" s="90">
        <f t="shared" si="11"/>
        <v>2423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Luzparral</v>
      </c>
      <c r="AD103" s="94" t="str">
        <f t="shared" si="13"/>
        <v>9.686.680-0</v>
      </c>
      <c r="AE103" s="94" t="str">
        <f>+VLOOKUP(G103,'Código Licitaciones'!$L$7:$L$50,1,0)</f>
        <v>ALTO JAHUEL 220</v>
      </c>
      <c r="AF103" s="90">
        <f t="shared" si="1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BS4C</v>
      </c>
      <c r="AI103" s="94">
        <f t="shared" si="15"/>
        <v>42736</v>
      </c>
      <c r="AJ103" s="94">
        <f t="shared" si="15"/>
        <v>50040</v>
      </c>
      <c r="AK103" s="95" t="str">
        <f>+VLOOKUP(M103,'Código Barras'!$C$3:$C$1694,1,0)</f>
        <v>SIC-0034</v>
      </c>
      <c r="AL103" s="90">
        <f t="shared" si="9"/>
        <v>5615.0999999999995</v>
      </c>
      <c r="AM103" s="90">
        <f t="shared" si="9"/>
        <v>53.286999999999992</v>
      </c>
      <c r="AN103" s="90">
        <f t="shared" si="9"/>
        <v>1.7063558364147285E-2</v>
      </c>
      <c r="AO103" s="90">
        <f t="shared" si="9"/>
        <v>10.830220671908574</v>
      </c>
      <c r="AP103" s="90">
        <f t="shared" si="9"/>
        <v>672.92355551451544</v>
      </c>
      <c r="AQ103" s="90">
        <f t="shared" si="9"/>
        <v>62.133872974531769</v>
      </c>
      <c r="AR103" s="90" t="str">
        <f>VLOOKUP(C103&amp;E103&amp;G103&amp;I103&amp;J103,'Código Licitaciones'!$I$8:$I$4158,1,0)</f>
        <v>Aela Generación S.A.LuzparralAlto Jahuel 2202015/02BS4C</v>
      </c>
    </row>
    <row r="104" spans="2:44" ht="18.75" x14ac:dyDescent="0.3">
      <c r="B104" s="85">
        <v>2423</v>
      </c>
      <c r="C104" s="96" t="s">
        <v>9827</v>
      </c>
      <c r="D104" s="96" t="s">
        <v>9828</v>
      </c>
      <c r="E104" s="96" t="s">
        <v>290</v>
      </c>
      <c r="F104" s="97" t="s">
        <v>9838</v>
      </c>
      <c r="G104" s="97" t="s">
        <v>80</v>
      </c>
      <c r="H104" s="98">
        <v>220</v>
      </c>
      <c r="I104" s="99" t="s">
        <v>276</v>
      </c>
      <c r="J104" s="99" t="s">
        <v>282</v>
      </c>
      <c r="K104" s="100">
        <v>42736</v>
      </c>
      <c r="L104" s="99">
        <v>50040</v>
      </c>
      <c r="M104" s="98" t="s">
        <v>3065</v>
      </c>
      <c r="N104" s="98">
        <v>5721.0599999999995</v>
      </c>
      <c r="O104" s="98">
        <v>54.158000000000001</v>
      </c>
      <c r="P104" s="98">
        <v>0</v>
      </c>
      <c r="Q104" s="98">
        <v>0</v>
      </c>
      <c r="R104" s="98">
        <v>0</v>
      </c>
      <c r="S104" s="98">
        <v>0</v>
      </c>
      <c r="T104" s="98"/>
      <c r="X104" s="83">
        <f t="shared" si="10"/>
        <v>0</v>
      </c>
      <c r="Z104" s="90">
        <f t="shared" si="11"/>
        <v>2423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Luzparral</v>
      </c>
      <c r="AD104" s="94" t="str">
        <f t="shared" si="13"/>
        <v>9.686.680-0</v>
      </c>
      <c r="AE104" s="94" t="str">
        <f>+VLOOKUP(G104,'Código Licitaciones'!$L$7:$L$50,1,0)</f>
        <v>RAPEL 220</v>
      </c>
      <c r="AF104" s="90">
        <f t="shared" si="1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BS4C</v>
      </c>
      <c r="AI104" s="94">
        <f t="shared" si="15"/>
        <v>42736</v>
      </c>
      <c r="AJ104" s="94">
        <f t="shared" si="15"/>
        <v>50040</v>
      </c>
      <c r="AK104" s="95" t="str">
        <f>+VLOOKUP(M104,'Código Barras'!$C$3:$C$1694,1,0)</f>
        <v>SIC-0879</v>
      </c>
      <c r="AL104" s="90">
        <f t="shared" si="9"/>
        <v>5721.0599999999995</v>
      </c>
      <c r="AM104" s="90">
        <f t="shared" si="9"/>
        <v>54.158000000000001</v>
      </c>
      <c r="AN104" s="90">
        <f t="shared" si="9"/>
        <v>0</v>
      </c>
      <c r="AO104" s="90">
        <f t="shared" si="9"/>
        <v>0</v>
      </c>
      <c r="AP104" s="90">
        <f t="shared" si="9"/>
        <v>0</v>
      </c>
      <c r="AQ104" s="90">
        <f t="shared" si="9"/>
        <v>0</v>
      </c>
      <c r="AR104" s="90" t="str">
        <f>VLOOKUP(C104&amp;E104&amp;G104&amp;I104&amp;J104,'Código Licitaciones'!$I$8:$I$4158,1,0)</f>
        <v>Aela Generación S.A.LuzparralRAPEL 2202015/02BS4C</v>
      </c>
    </row>
    <row r="105" spans="2:44" ht="18.75" x14ac:dyDescent="0.3">
      <c r="B105" s="85">
        <v>2423</v>
      </c>
      <c r="C105" s="96" t="s">
        <v>9827</v>
      </c>
      <c r="D105" s="96" t="s">
        <v>9828</v>
      </c>
      <c r="E105" s="96" t="s">
        <v>290</v>
      </c>
      <c r="F105" s="97" t="s">
        <v>9838</v>
      </c>
      <c r="G105" s="97" t="s">
        <v>34</v>
      </c>
      <c r="H105" s="98">
        <v>220</v>
      </c>
      <c r="I105" s="99" t="s">
        <v>276</v>
      </c>
      <c r="J105" s="99" t="s">
        <v>282</v>
      </c>
      <c r="K105" s="100">
        <v>42736</v>
      </c>
      <c r="L105" s="99">
        <v>50040</v>
      </c>
      <c r="M105" s="98" t="s">
        <v>1411</v>
      </c>
      <c r="N105" s="98">
        <v>5558.4400000000005</v>
      </c>
      <c r="O105" s="98">
        <v>51.89</v>
      </c>
      <c r="P105" s="98">
        <v>0</v>
      </c>
      <c r="Q105" s="98">
        <v>0</v>
      </c>
      <c r="R105" s="98">
        <v>0</v>
      </c>
      <c r="S105" s="98">
        <v>0</v>
      </c>
      <c r="T105" s="98"/>
      <c r="X105" s="83">
        <f t="shared" si="10"/>
        <v>1</v>
      </c>
      <c r="Z105" s="90">
        <f t="shared" si="11"/>
        <v>2423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Luzparral</v>
      </c>
      <c r="AD105" s="94" t="str">
        <f t="shared" si="13"/>
        <v>9.686.680-0</v>
      </c>
      <c r="AE105" s="94" t="str">
        <f>+VLOOKUP(G105,'Código Licitaciones'!$L$7:$L$50,1,0)</f>
        <v>Ancoa 220</v>
      </c>
      <c r="AF105" s="90">
        <f t="shared" si="1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15"/>
        <v>42736</v>
      </c>
      <c r="AJ105" s="94">
        <f t="shared" si="15"/>
        <v>50040</v>
      </c>
      <c r="AK105" s="95" t="str">
        <f>+VLOOKUP(M105,'Código Barras'!$C$3:$C$1694,1,0)</f>
        <v>SIC-0040</v>
      </c>
      <c r="AL105" s="90">
        <f t="shared" si="9"/>
        <v>5558.4400000000005</v>
      </c>
      <c r="AM105" s="90">
        <f t="shared" si="9"/>
        <v>51.89</v>
      </c>
      <c r="AN105" s="90">
        <f t="shared" si="9"/>
        <v>0</v>
      </c>
      <c r="AO105" s="90">
        <f t="shared" si="9"/>
        <v>0</v>
      </c>
      <c r="AP105" s="90">
        <f t="shared" si="9"/>
        <v>0</v>
      </c>
      <c r="AQ105" s="90">
        <f t="shared" si="9"/>
        <v>0</v>
      </c>
      <c r="AR105" s="90" t="e">
        <f>VLOOKUP(C105&amp;E105&amp;G105&amp;I105&amp;J105,'Código Licitaciones'!$I$8:$I$4158,1,0)</f>
        <v>#N/A</v>
      </c>
    </row>
    <row r="106" spans="2:44" ht="18.75" x14ac:dyDescent="0.3">
      <c r="B106" s="85">
        <v>2423</v>
      </c>
      <c r="C106" s="96" t="s">
        <v>9827</v>
      </c>
      <c r="D106" s="96" t="s">
        <v>9828</v>
      </c>
      <c r="E106" s="96" t="s">
        <v>290</v>
      </c>
      <c r="F106" s="97" t="s">
        <v>9838</v>
      </c>
      <c r="G106" s="97" t="s">
        <v>35</v>
      </c>
      <c r="H106" s="98">
        <v>220</v>
      </c>
      <c r="I106" s="99" t="s">
        <v>276</v>
      </c>
      <c r="J106" s="99" t="s">
        <v>282</v>
      </c>
      <c r="K106" s="100">
        <v>42736</v>
      </c>
      <c r="L106" s="99">
        <v>50040</v>
      </c>
      <c r="M106" s="98" t="s">
        <v>2109</v>
      </c>
      <c r="N106" s="98">
        <v>5475.71</v>
      </c>
      <c r="O106" s="98">
        <v>51.555999999999997</v>
      </c>
      <c r="P106" s="98">
        <v>4.5848875388759938E-2</v>
      </c>
      <c r="Q106" s="98">
        <v>29.100227949079503</v>
      </c>
      <c r="R106" s="98">
        <v>1751.3464975977295</v>
      </c>
      <c r="S106" s="98">
        <v>60.183257006175033</v>
      </c>
      <c r="T106" s="98"/>
      <c r="X106" s="83">
        <f t="shared" si="10"/>
        <v>0</v>
      </c>
      <c r="Z106" s="90">
        <f t="shared" si="11"/>
        <v>2423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Luzparral</v>
      </c>
      <c r="AD106" s="94" t="str">
        <f t="shared" si="13"/>
        <v>9.686.680-0</v>
      </c>
      <c r="AE106" s="94" t="str">
        <f>+VLOOKUP(G106,'Código Licitaciones'!$L$7:$L$50,1,0)</f>
        <v>Itahue 220</v>
      </c>
      <c r="AF106" s="90">
        <f t="shared" si="1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15"/>
        <v>42736</v>
      </c>
      <c r="AJ106" s="94">
        <f t="shared" si="15"/>
        <v>50040</v>
      </c>
      <c r="AK106" s="95" t="str">
        <f>+VLOOKUP(M106,'Código Barras'!$C$3:$C$1694,1,0)</f>
        <v>SIC-0396</v>
      </c>
      <c r="AL106" s="90">
        <f t="shared" si="9"/>
        <v>5475.71</v>
      </c>
      <c r="AM106" s="90">
        <f t="shared" si="9"/>
        <v>51.555999999999997</v>
      </c>
      <c r="AN106" s="90">
        <f t="shared" si="9"/>
        <v>4.5848875388759938E-2</v>
      </c>
      <c r="AO106" s="90">
        <f t="shared" si="9"/>
        <v>29.100227949079503</v>
      </c>
      <c r="AP106" s="90">
        <f t="shared" si="9"/>
        <v>1751.3464975977295</v>
      </c>
      <c r="AQ106" s="90">
        <f t="shared" si="9"/>
        <v>60.183257006175033</v>
      </c>
      <c r="AR106" s="90" t="str">
        <f>VLOOKUP(C106&amp;E106&amp;G106&amp;I106&amp;J106,'Código Licitaciones'!$I$8:$I$4158,1,0)</f>
        <v>Aela Generación S.A.LuzparralItahue 2202015/02BS4C</v>
      </c>
    </row>
    <row r="107" spans="2:44" ht="18.75" x14ac:dyDescent="0.3">
      <c r="B107" s="85">
        <v>2423</v>
      </c>
      <c r="C107" s="96" t="s">
        <v>9827</v>
      </c>
      <c r="D107" s="96" t="s">
        <v>9828</v>
      </c>
      <c r="E107" s="96" t="s">
        <v>290</v>
      </c>
      <c r="F107" s="97" t="s">
        <v>9838</v>
      </c>
      <c r="G107" s="97" t="s">
        <v>46</v>
      </c>
      <c r="H107" s="98">
        <v>220</v>
      </c>
      <c r="I107" s="99" t="s">
        <v>276</v>
      </c>
      <c r="J107" s="99" t="s">
        <v>282</v>
      </c>
      <c r="K107" s="100">
        <v>42736</v>
      </c>
      <c r="L107" s="99">
        <v>50040</v>
      </c>
      <c r="M107" s="98" t="s">
        <v>1673</v>
      </c>
      <c r="N107" s="98">
        <v>5395.2600000000011</v>
      </c>
      <c r="O107" s="98">
        <v>50.449000000000005</v>
      </c>
      <c r="P107" s="98">
        <v>0.10252365117169478</v>
      </c>
      <c r="Q107" s="98">
        <v>65.071642302477045</v>
      </c>
      <c r="R107" s="98">
        <v>3835.9410367382629</v>
      </c>
      <c r="S107" s="98">
        <v>58.949503977591206</v>
      </c>
      <c r="T107" s="98"/>
      <c r="X107" s="83">
        <f t="shared" si="10"/>
        <v>0</v>
      </c>
      <c r="Z107" s="90">
        <f t="shared" si="11"/>
        <v>2423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Luzparral</v>
      </c>
      <c r="AD107" s="94" t="str">
        <f t="shared" si="13"/>
        <v>9.686.680-0</v>
      </c>
      <c r="AE107" s="94" t="str">
        <f>+VLOOKUP(G107,'Código Licitaciones'!$L$7:$L$50,1,0)</f>
        <v>Charrua 220</v>
      </c>
      <c r="AF107" s="90">
        <f t="shared" si="1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15"/>
        <v>42736</v>
      </c>
      <c r="AJ107" s="94">
        <f t="shared" si="15"/>
        <v>50040</v>
      </c>
      <c r="AK107" s="95" t="str">
        <f>+VLOOKUP(M107,'Código Barras'!$C$3:$C$1694,1,0)</f>
        <v>SIC-0173</v>
      </c>
      <c r="AL107" s="90">
        <f t="shared" si="9"/>
        <v>5395.2600000000011</v>
      </c>
      <c r="AM107" s="90">
        <f t="shared" si="9"/>
        <v>50.449000000000005</v>
      </c>
      <c r="AN107" s="90">
        <f t="shared" si="9"/>
        <v>0.10252365117169478</v>
      </c>
      <c r="AO107" s="90">
        <f t="shared" ref="AO107:AQ170" si="16">IF(OR(ISNUMBER(Q107),Q107=0),Q107,1/0)</f>
        <v>65.071642302477045</v>
      </c>
      <c r="AP107" s="90">
        <f t="shared" si="16"/>
        <v>3835.9410367382629</v>
      </c>
      <c r="AQ107" s="90">
        <f t="shared" si="16"/>
        <v>58.949503977591206</v>
      </c>
      <c r="AR107" s="90" t="str">
        <f>VLOOKUP(C107&amp;E107&amp;G107&amp;I107&amp;J107,'Código Licitaciones'!$I$8:$I$4158,1,0)</f>
        <v>Aela Generación S.A.LuzparralCharrua 2202015/02BS4C</v>
      </c>
    </row>
    <row r="108" spans="2:44" ht="18.75" x14ac:dyDescent="0.3">
      <c r="B108" s="85">
        <v>2420</v>
      </c>
      <c r="C108" s="96" t="s">
        <v>9827</v>
      </c>
      <c r="D108" s="96" t="s">
        <v>9828</v>
      </c>
      <c r="E108" s="96" t="s">
        <v>294</v>
      </c>
      <c r="F108" s="97" t="s">
        <v>9839</v>
      </c>
      <c r="G108" s="97" t="s">
        <v>46</v>
      </c>
      <c r="H108" s="98">
        <v>220</v>
      </c>
      <c r="I108" s="99" t="s">
        <v>276</v>
      </c>
      <c r="J108" s="99" t="s">
        <v>280</v>
      </c>
      <c r="K108" s="100">
        <v>42736</v>
      </c>
      <c r="L108" s="99">
        <v>50040</v>
      </c>
      <c r="M108" s="98" t="s">
        <v>1673</v>
      </c>
      <c r="N108" s="98">
        <v>4795.4597400000002</v>
      </c>
      <c r="O108" s="98">
        <v>45.31521</v>
      </c>
      <c r="P108" s="98">
        <v>0</v>
      </c>
      <c r="Q108" s="98">
        <v>182.2150245822061</v>
      </c>
      <c r="R108" s="98">
        <v>8257.1121040978323</v>
      </c>
      <c r="S108" s="98">
        <v>45.315210000000008</v>
      </c>
      <c r="T108" s="98"/>
      <c r="X108" s="83">
        <f t="shared" si="10"/>
        <v>0</v>
      </c>
      <c r="Z108" s="90">
        <f t="shared" si="11"/>
        <v>2420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Copelec</v>
      </c>
      <c r="AD108" s="94" t="str">
        <f t="shared" si="13"/>
        <v>8.023.700-2</v>
      </c>
      <c r="AE108" s="94" t="str">
        <f>+VLOOKUP(G108,'Código Licitaciones'!$L$7:$L$50,1,0)</f>
        <v>Charrua 220</v>
      </c>
      <c r="AF108" s="90">
        <f t="shared" si="1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15"/>
        <v>42736</v>
      </c>
      <c r="AJ108" s="94">
        <f t="shared" si="15"/>
        <v>50040</v>
      </c>
      <c r="AK108" s="95" t="str">
        <f>+VLOOKUP(M108,'Código Barras'!$C$3:$C$1694,1,0)</f>
        <v>SIC-0173</v>
      </c>
      <c r="AL108" s="90">
        <f t="shared" ref="AL108:AQ171" si="17">IF(OR(ISNUMBER(N108),N108=0),N108,1/0)</f>
        <v>4795.4597400000002</v>
      </c>
      <c r="AM108" s="90">
        <f t="shared" si="17"/>
        <v>45.31521</v>
      </c>
      <c r="AN108" s="90">
        <f t="shared" si="17"/>
        <v>0</v>
      </c>
      <c r="AO108" s="90">
        <f t="shared" si="16"/>
        <v>182.2150245822061</v>
      </c>
      <c r="AP108" s="90">
        <f t="shared" si="16"/>
        <v>8257.1121040978323</v>
      </c>
      <c r="AQ108" s="90">
        <f t="shared" si="16"/>
        <v>45.315210000000008</v>
      </c>
      <c r="AR108" s="90" t="str">
        <f>VLOOKUP(C108&amp;E108&amp;G108&amp;I108&amp;J108,'Código Licitaciones'!$I$8:$I$4158,1,0)</f>
        <v>Aela Generación S.A.CopelecCharrua 2202015/02BS4A</v>
      </c>
    </row>
    <row r="109" spans="2:44" ht="18.75" x14ac:dyDescent="0.3">
      <c r="B109" s="85">
        <v>2420</v>
      </c>
      <c r="C109" s="96" t="s">
        <v>9827</v>
      </c>
      <c r="D109" s="96" t="s">
        <v>9828</v>
      </c>
      <c r="E109" s="96" t="s">
        <v>294</v>
      </c>
      <c r="F109" s="97" t="s">
        <v>9839</v>
      </c>
      <c r="G109" s="97" t="s">
        <v>35</v>
      </c>
      <c r="H109" s="98">
        <v>220</v>
      </c>
      <c r="I109" s="99" t="s">
        <v>276</v>
      </c>
      <c r="J109" s="99" t="s">
        <v>280</v>
      </c>
      <c r="K109" s="100">
        <v>42736</v>
      </c>
      <c r="L109" s="99">
        <v>50040</v>
      </c>
      <c r="M109" s="98" t="s">
        <v>2109</v>
      </c>
      <c r="N109" s="98">
        <v>4886.7818399999996</v>
      </c>
      <c r="O109" s="98">
        <v>46.804310000000001</v>
      </c>
      <c r="P109" s="98">
        <v>0</v>
      </c>
      <c r="Q109" s="98">
        <v>29.697996663361202</v>
      </c>
      <c r="R109" s="98">
        <v>1389.9942422109234</v>
      </c>
      <c r="S109" s="98">
        <v>46.804310000000001</v>
      </c>
      <c r="T109" s="98"/>
      <c r="X109" s="83">
        <f t="shared" si="10"/>
        <v>0</v>
      </c>
      <c r="Z109" s="90">
        <f t="shared" si="11"/>
        <v>2420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Copelec</v>
      </c>
      <c r="AD109" s="94" t="str">
        <f t="shared" si="13"/>
        <v>8.023.700-2</v>
      </c>
      <c r="AE109" s="94" t="str">
        <f>+VLOOKUP(G109,'Código Licitaciones'!$L$7:$L$50,1,0)</f>
        <v>Itahue 220</v>
      </c>
      <c r="AF109" s="90">
        <f t="shared" si="1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15"/>
        <v>42736</v>
      </c>
      <c r="AJ109" s="94">
        <f t="shared" si="15"/>
        <v>50040</v>
      </c>
      <c r="AK109" s="95" t="str">
        <f>+VLOOKUP(M109,'Código Barras'!$C$3:$C$1694,1,0)</f>
        <v>SIC-0396</v>
      </c>
      <c r="AL109" s="90">
        <f t="shared" si="17"/>
        <v>4886.7818399999996</v>
      </c>
      <c r="AM109" s="90">
        <f t="shared" si="17"/>
        <v>46.804310000000001</v>
      </c>
      <c r="AN109" s="90">
        <f t="shared" si="17"/>
        <v>0</v>
      </c>
      <c r="AO109" s="90">
        <f t="shared" si="16"/>
        <v>29.697996663361202</v>
      </c>
      <c r="AP109" s="90">
        <f t="shared" si="16"/>
        <v>1389.9942422109234</v>
      </c>
      <c r="AQ109" s="90">
        <f t="shared" si="16"/>
        <v>46.804310000000001</v>
      </c>
      <c r="AR109" s="90" t="str">
        <f>VLOOKUP(C109&amp;E109&amp;G109&amp;I109&amp;J109,'Código Licitaciones'!$I$8:$I$4158,1,0)</f>
        <v>Aela Generación S.A.CopelecItahue 2202015/02BS4A</v>
      </c>
    </row>
    <row r="110" spans="2:44" ht="18.75" x14ac:dyDescent="0.3">
      <c r="B110" s="85">
        <v>2420</v>
      </c>
      <c r="C110" s="96" t="s">
        <v>9827</v>
      </c>
      <c r="D110" s="96" t="s">
        <v>9828</v>
      </c>
      <c r="E110" s="96" t="s">
        <v>294</v>
      </c>
      <c r="F110" s="97" t="s">
        <v>9839</v>
      </c>
      <c r="G110" s="97" t="s">
        <v>25</v>
      </c>
      <c r="H110" s="98">
        <v>220</v>
      </c>
      <c r="I110" s="99" t="s">
        <v>276</v>
      </c>
      <c r="J110" s="99" t="s">
        <v>280</v>
      </c>
      <c r="K110" s="100">
        <v>42736</v>
      </c>
      <c r="L110" s="99">
        <v>50040</v>
      </c>
      <c r="M110" s="98" t="s">
        <v>1401</v>
      </c>
      <c r="N110" s="98">
        <v>5078.8731500000004</v>
      </c>
      <c r="O110" s="98">
        <v>47.914900000000003</v>
      </c>
      <c r="P110" s="98">
        <v>0</v>
      </c>
      <c r="Q110" s="98">
        <v>11.96822589606281</v>
      </c>
      <c r="R110" s="98">
        <v>573.45634698725996</v>
      </c>
      <c r="S110" s="98">
        <v>47.914900000000003</v>
      </c>
      <c r="T110" s="98"/>
      <c r="X110" s="83">
        <f t="shared" si="10"/>
        <v>0</v>
      </c>
      <c r="Z110" s="90">
        <f t="shared" si="11"/>
        <v>2420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Copelec</v>
      </c>
      <c r="AD110" s="94" t="str">
        <f t="shared" si="13"/>
        <v>8.023.700-2</v>
      </c>
      <c r="AE110" s="94" t="str">
        <f>+VLOOKUP(G110,'Código Licitaciones'!$L$7:$L$50,1,0)</f>
        <v>ALTO JAHUEL 220</v>
      </c>
      <c r="AF110" s="90">
        <f t="shared" si="1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15"/>
        <v>42736</v>
      </c>
      <c r="AJ110" s="94">
        <f t="shared" si="15"/>
        <v>50040</v>
      </c>
      <c r="AK110" s="95" t="str">
        <f>+VLOOKUP(M110,'Código Barras'!$C$3:$C$1694,1,0)</f>
        <v>SIC-0034</v>
      </c>
      <c r="AL110" s="90">
        <f t="shared" si="17"/>
        <v>5078.8731500000004</v>
      </c>
      <c r="AM110" s="90">
        <f t="shared" si="17"/>
        <v>47.914900000000003</v>
      </c>
      <c r="AN110" s="90">
        <f t="shared" si="17"/>
        <v>0</v>
      </c>
      <c r="AO110" s="90">
        <f t="shared" si="16"/>
        <v>11.96822589606281</v>
      </c>
      <c r="AP110" s="90">
        <f t="shared" si="16"/>
        <v>573.45634698725996</v>
      </c>
      <c r="AQ110" s="90">
        <f t="shared" si="16"/>
        <v>47.914900000000003</v>
      </c>
      <c r="AR110" s="90" t="str">
        <f>VLOOKUP(C110&amp;E110&amp;G110&amp;I110&amp;J110,'Código Licitaciones'!$I$8:$I$4158,1,0)</f>
        <v>Aela Generación S.A.CopelecAlto Jahuel 2202015/02BS4A</v>
      </c>
    </row>
    <row r="111" spans="2:44" ht="18.75" x14ac:dyDescent="0.3">
      <c r="B111" s="85">
        <v>2420</v>
      </c>
      <c r="C111" s="96" t="s">
        <v>9827</v>
      </c>
      <c r="D111" s="96" t="s">
        <v>9828</v>
      </c>
      <c r="E111" s="96" t="s">
        <v>294</v>
      </c>
      <c r="F111" s="97" t="s">
        <v>9839</v>
      </c>
      <c r="G111" s="97" t="s">
        <v>46</v>
      </c>
      <c r="H111" s="98">
        <v>220</v>
      </c>
      <c r="I111" s="99" t="s">
        <v>276</v>
      </c>
      <c r="J111" s="99" t="s">
        <v>281</v>
      </c>
      <c r="K111" s="100">
        <v>42736</v>
      </c>
      <c r="L111" s="99">
        <v>50040</v>
      </c>
      <c r="M111" s="98" t="s">
        <v>1673</v>
      </c>
      <c r="N111" s="98">
        <v>4795.4597400000002</v>
      </c>
      <c r="O111" s="98">
        <v>45.31521</v>
      </c>
      <c r="P111" s="98">
        <v>0</v>
      </c>
      <c r="Q111" s="98">
        <v>280.04177974239701</v>
      </c>
      <c r="R111" s="98">
        <v>12690.152057800467</v>
      </c>
      <c r="S111" s="98">
        <v>45.31521</v>
      </c>
      <c r="T111" s="98"/>
      <c r="X111" s="83">
        <f t="shared" si="10"/>
        <v>0</v>
      </c>
      <c r="Z111" s="90">
        <f t="shared" si="11"/>
        <v>2420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Copelec</v>
      </c>
      <c r="AD111" s="94" t="str">
        <f t="shared" si="13"/>
        <v>8.023.700-2</v>
      </c>
      <c r="AE111" s="94" t="str">
        <f>+VLOOKUP(G111,'Código Licitaciones'!$L$7:$L$50,1,0)</f>
        <v>Charrua 220</v>
      </c>
      <c r="AF111" s="90">
        <f t="shared" si="1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15"/>
        <v>42736</v>
      </c>
      <c r="AJ111" s="94">
        <f t="shared" si="15"/>
        <v>50040</v>
      </c>
      <c r="AK111" s="95" t="str">
        <f>+VLOOKUP(M111,'Código Barras'!$C$3:$C$1694,1,0)</f>
        <v>SIC-0173</v>
      </c>
      <c r="AL111" s="90">
        <f t="shared" si="17"/>
        <v>4795.4597400000002</v>
      </c>
      <c r="AM111" s="90">
        <f t="shared" si="17"/>
        <v>45.31521</v>
      </c>
      <c r="AN111" s="90">
        <f t="shared" si="17"/>
        <v>0</v>
      </c>
      <c r="AO111" s="90">
        <f t="shared" si="16"/>
        <v>280.04177974239701</v>
      </c>
      <c r="AP111" s="90">
        <f t="shared" si="16"/>
        <v>12690.152057800467</v>
      </c>
      <c r="AQ111" s="90">
        <f t="shared" si="16"/>
        <v>45.31521</v>
      </c>
      <c r="AR111" s="90" t="str">
        <f>VLOOKUP(C111&amp;E111&amp;G111&amp;I111&amp;J111,'Código Licitaciones'!$I$8:$I$4158,1,0)</f>
        <v>Aela Generación S.A.CopelecCharrua 2202015/02BS4B</v>
      </c>
    </row>
    <row r="112" spans="2:44" ht="18.75" x14ac:dyDescent="0.3">
      <c r="B112" s="85">
        <v>2420</v>
      </c>
      <c r="C112" s="96" t="s">
        <v>9827</v>
      </c>
      <c r="D112" s="96" t="s">
        <v>9828</v>
      </c>
      <c r="E112" s="96" t="s">
        <v>294</v>
      </c>
      <c r="F112" s="97" t="s">
        <v>9839</v>
      </c>
      <c r="G112" s="97" t="s">
        <v>35</v>
      </c>
      <c r="H112" s="98">
        <v>220</v>
      </c>
      <c r="I112" s="99" t="s">
        <v>276</v>
      </c>
      <c r="J112" s="99" t="s">
        <v>281</v>
      </c>
      <c r="K112" s="100">
        <v>42736</v>
      </c>
      <c r="L112" s="99">
        <v>50040</v>
      </c>
      <c r="M112" s="98" t="s">
        <v>2109</v>
      </c>
      <c r="N112" s="98">
        <v>4886.7818399999996</v>
      </c>
      <c r="O112" s="98">
        <v>46.804310000000001</v>
      </c>
      <c r="P112" s="98">
        <v>0</v>
      </c>
      <c r="Q112" s="98">
        <v>45.305265625662237</v>
      </c>
      <c r="R112" s="98">
        <v>2120.4816969758394</v>
      </c>
      <c r="S112" s="98">
        <v>46.804310000000001</v>
      </c>
      <c r="T112" s="98"/>
      <c r="X112" s="83">
        <f t="shared" si="10"/>
        <v>0</v>
      </c>
      <c r="Z112" s="90">
        <f t="shared" si="11"/>
        <v>2420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Copelec</v>
      </c>
      <c r="AD112" s="94" t="str">
        <f t="shared" si="13"/>
        <v>8.023.700-2</v>
      </c>
      <c r="AE112" s="94" t="str">
        <f>+VLOOKUP(G112,'Código Licitaciones'!$L$7:$L$50,1,0)</f>
        <v>Itahue 220</v>
      </c>
      <c r="AF112" s="90">
        <f t="shared" si="1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15"/>
        <v>42736</v>
      </c>
      <c r="AJ112" s="94">
        <f t="shared" si="15"/>
        <v>50040</v>
      </c>
      <c r="AK112" s="95" t="str">
        <f>+VLOOKUP(M112,'Código Barras'!$C$3:$C$1694,1,0)</f>
        <v>SIC-0396</v>
      </c>
      <c r="AL112" s="90">
        <f t="shared" si="17"/>
        <v>4886.7818399999996</v>
      </c>
      <c r="AM112" s="90">
        <f t="shared" si="17"/>
        <v>46.804310000000001</v>
      </c>
      <c r="AN112" s="90">
        <f t="shared" si="17"/>
        <v>0</v>
      </c>
      <c r="AO112" s="90">
        <f t="shared" si="16"/>
        <v>45.305265625662237</v>
      </c>
      <c r="AP112" s="90">
        <f t="shared" si="16"/>
        <v>2120.4816969758394</v>
      </c>
      <c r="AQ112" s="90">
        <f t="shared" si="16"/>
        <v>46.804310000000001</v>
      </c>
      <c r="AR112" s="90" t="str">
        <f>VLOOKUP(C112&amp;E112&amp;G112&amp;I112&amp;J112,'Código Licitaciones'!$I$8:$I$4158,1,0)</f>
        <v>Aela Generación S.A.CopelecItahue 2202015/02BS4B</v>
      </c>
    </row>
    <row r="113" spans="2:44" ht="18.75" x14ac:dyDescent="0.3">
      <c r="B113" s="85">
        <v>2420</v>
      </c>
      <c r="C113" s="96" t="s">
        <v>9827</v>
      </c>
      <c r="D113" s="96" t="s">
        <v>9828</v>
      </c>
      <c r="E113" s="96" t="s">
        <v>294</v>
      </c>
      <c r="F113" s="97" t="s">
        <v>9839</v>
      </c>
      <c r="G113" s="97" t="s">
        <v>25</v>
      </c>
      <c r="H113" s="98">
        <v>220</v>
      </c>
      <c r="I113" s="99" t="s">
        <v>276</v>
      </c>
      <c r="J113" s="99" t="s">
        <v>281</v>
      </c>
      <c r="K113" s="100">
        <v>42736</v>
      </c>
      <c r="L113" s="99">
        <v>50040</v>
      </c>
      <c r="M113" s="98" t="s">
        <v>1401</v>
      </c>
      <c r="N113" s="98">
        <v>5078.8731500000004</v>
      </c>
      <c r="O113" s="98">
        <v>47.914900000000003</v>
      </c>
      <c r="P113" s="98">
        <v>0</v>
      </c>
      <c r="Q113" s="98">
        <v>18.302849958119186</v>
      </c>
      <c r="R113" s="98">
        <v>876.97922545828499</v>
      </c>
      <c r="S113" s="98">
        <v>47.914900000000003</v>
      </c>
      <c r="T113" s="98"/>
      <c r="X113" s="83">
        <f t="shared" si="10"/>
        <v>0</v>
      </c>
      <c r="Z113" s="90">
        <f t="shared" si="11"/>
        <v>2420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Copelec</v>
      </c>
      <c r="AD113" s="94" t="str">
        <f t="shared" si="13"/>
        <v>8.023.700-2</v>
      </c>
      <c r="AE113" s="94" t="str">
        <f>+VLOOKUP(G113,'Código Licitaciones'!$L$7:$L$50,1,0)</f>
        <v>ALTO JAHUEL 220</v>
      </c>
      <c r="AF113" s="90">
        <f t="shared" si="1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15"/>
        <v>42736</v>
      </c>
      <c r="AJ113" s="94">
        <f t="shared" si="15"/>
        <v>50040</v>
      </c>
      <c r="AK113" s="95" t="str">
        <f>+VLOOKUP(M113,'Código Barras'!$C$3:$C$1694,1,0)</f>
        <v>SIC-0034</v>
      </c>
      <c r="AL113" s="90">
        <f t="shared" si="17"/>
        <v>5078.8731500000004</v>
      </c>
      <c r="AM113" s="90">
        <f t="shared" si="17"/>
        <v>47.914900000000003</v>
      </c>
      <c r="AN113" s="90">
        <f t="shared" si="17"/>
        <v>0</v>
      </c>
      <c r="AO113" s="90">
        <f t="shared" si="16"/>
        <v>18.302849958119186</v>
      </c>
      <c r="AP113" s="90">
        <f t="shared" si="16"/>
        <v>876.97922545828499</v>
      </c>
      <c r="AQ113" s="90">
        <f t="shared" si="16"/>
        <v>47.914900000000003</v>
      </c>
      <c r="AR113" s="90" t="str">
        <f>VLOOKUP(C113&amp;E113&amp;G113&amp;I113&amp;J113,'Código Licitaciones'!$I$8:$I$4158,1,0)</f>
        <v>Aela Generación S.A.CopelecAlto Jahuel 2202015/02BS4B</v>
      </c>
    </row>
    <row r="114" spans="2:44" ht="18.75" x14ac:dyDescent="0.3">
      <c r="B114" s="85">
        <v>2420</v>
      </c>
      <c r="C114" s="96" t="s">
        <v>9827</v>
      </c>
      <c r="D114" s="96" t="s">
        <v>9828</v>
      </c>
      <c r="E114" s="96" t="s">
        <v>294</v>
      </c>
      <c r="F114" s="97" t="s">
        <v>9839</v>
      </c>
      <c r="G114" s="97" t="s">
        <v>46</v>
      </c>
      <c r="H114" s="98">
        <v>220</v>
      </c>
      <c r="I114" s="99" t="s">
        <v>276</v>
      </c>
      <c r="J114" s="99" t="s">
        <v>282</v>
      </c>
      <c r="K114" s="100">
        <v>42736</v>
      </c>
      <c r="L114" s="99">
        <v>50040</v>
      </c>
      <c r="M114" s="98" t="s">
        <v>1673</v>
      </c>
      <c r="N114" s="98">
        <v>4795.4597400000002</v>
      </c>
      <c r="O114" s="98">
        <v>45.31521</v>
      </c>
      <c r="P114" s="98">
        <v>1.038</v>
      </c>
      <c r="Q114" s="98">
        <v>138.3029477882545</v>
      </c>
      <c r="R114" s="98">
        <v>11244.914332763788</v>
      </c>
      <c r="S114" s="98">
        <v>81.306396664661492</v>
      </c>
      <c r="T114" s="98"/>
      <c r="X114" s="83">
        <f t="shared" si="10"/>
        <v>0</v>
      </c>
      <c r="Z114" s="90">
        <f t="shared" si="11"/>
        <v>2420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Copelec</v>
      </c>
      <c r="AD114" s="94" t="str">
        <f t="shared" si="13"/>
        <v>8.023.700-2</v>
      </c>
      <c r="AE114" s="94" t="str">
        <f>+VLOOKUP(G114,'Código Licitaciones'!$L$7:$L$50,1,0)</f>
        <v>Charrua 220</v>
      </c>
      <c r="AF114" s="90">
        <f t="shared" si="1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15"/>
        <v>42736</v>
      </c>
      <c r="AJ114" s="94">
        <f t="shared" si="15"/>
        <v>50040</v>
      </c>
      <c r="AK114" s="95" t="str">
        <f>+VLOOKUP(M114,'Código Barras'!$C$3:$C$1694,1,0)</f>
        <v>SIC-0173</v>
      </c>
      <c r="AL114" s="90">
        <f t="shared" si="17"/>
        <v>4795.4597400000002</v>
      </c>
      <c r="AM114" s="90">
        <f t="shared" si="17"/>
        <v>45.31521</v>
      </c>
      <c r="AN114" s="90">
        <f t="shared" si="17"/>
        <v>1.038</v>
      </c>
      <c r="AO114" s="90">
        <f t="shared" si="16"/>
        <v>138.3029477882545</v>
      </c>
      <c r="AP114" s="90">
        <f t="shared" si="16"/>
        <v>11244.914332763788</v>
      </c>
      <c r="AQ114" s="90">
        <f t="shared" si="16"/>
        <v>81.306396664661492</v>
      </c>
      <c r="AR114" s="90" t="str">
        <f>VLOOKUP(C114&amp;E114&amp;G114&amp;I114&amp;J114,'Código Licitaciones'!$I$8:$I$4158,1,0)</f>
        <v>Aela Generación S.A.CopelecCharrua 2202015/02BS4C</v>
      </c>
    </row>
    <row r="115" spans="2:44" ht="18.75" x14ac:dyDescent="0.3">
      <c r="B115" s="85">
        <v>2420</v>
      </c>
      <c r="C115" s="96" t="s">
        <v>9827</v>
      </c>
      <c r="D115" s="96" t="s">
        <v>9828</v>
      </c>
      <c r="E115" s="96" t="s">
        <v>294</v>
      </c>
      <c r="F115" s="97" t="s">
        <v>9839</v>
      </c>
      <c r="G115" s="97" t="s">
        <v>35</v>
      </c>
      <c r="H115" s="98">
        <v>220</v>
      </c>
      <c r="I115" s="99" t="s">
        <v>276</v>
      </c>
      <c r="J115" s="99" t="s">
        <v>282</v>
      </c>
      <c r="K115" s="100">
        <v>42736</v>
      </c>
      <c r="L115" s="99">
        <v>50040</v>
      </c>
      <c r="M115" s="98" t="s">
        <v>2109</v>
      </c>
      <c r="N115" s="98">
        <v>4886.7818399999996</v>
      </c>
      <c r="O115" s="98">
        <v>46.804310000000001</v>
      </c>
      <c r="P115" s="98">
        <v>0.17</v>
      </c>
      <c r="Q115" s="98">
        <v>22.631453522794644</v>
      </c>
      <c r="R115" s="98">
        <v>1890.0024792314725</v>
      </c>
      <c r="S115" s="98">
        <v>83.512200280368276</v>
      </c>
      <c r="T115" s="98"/>
      <c r="X115" s="83">
        <f t="shared" si="10"/>
        <v>0</v>
      </c>
      <c r="Z115" s="90">
        <f t="shared" si="11"/>
        <v>2420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Copelec</v>
      </c>
      <c r="AD115" s="94" t="str">
        <f t="shared" si="13"/>
        <v>8.023.700-2</v>
      </c>
      <c r="AE115" s="94" t="str">
        <f>+VLOOKUP(G115,'Código Licitaciones'!$L$7:$L$50,1,0)</f>
        <v>Itahue 220</v>
      </c>
      <c r="AF115" s="90">
        <f t="shared" si="1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15"/>
        <v>42736</v>
      </c>
      <c r="AJ115" s="94">
        <f t="shared" si="15"/>
        <v>50040</v>
      </c>
      <c r="AK115" s="95" t="str">
        <f>+VLOOKUP(M115,'Código Barras'!$C$3:$C$1694,1,0)</f>
        <v>SIC-0396</v>
      </c>
      <c r="AL115" s="90">
        <f t="shared" si="17"/>
        <v>4886.7818399999996</v>
      </c>
      <c r="AM115" s="90">
        <f t="shared" si="17"/>
        <v>46.804310000000001</v>
      </c>
      <c r="AN115" s="90">
        <f t="shared" si="17"/>
        <v>0.17</v>
      </c>
      <c r="AO115" s="90">
        <f t="shared" si="16"/>
        <v>22.631453522794644</v>
      </c>
      <c r="AP115" s="90">
        <f t="shared" si="16"/>
        <v>1890.0024792314725</v>
      </c>
      <c r="AQ115" s="90">
        <f t="shared" si="16"/>
        <v>83.512200280368276</v>
      </c>
      <c r="AR115" s="90" t="str">
        <f>VLOOKUP(C115&amp;E115&amp;G115&amp;I115&amp;J115,'Código Licitaciones'!$I$8:$I$4158,1,0)</f>
        <v>Aela Generación S.A.CopelecItahue 2202015/02BS4C</v>
      </c>
    </row>
    <row r="116" spans="2:44" ht="18.75" x14ac:dyDescent="0.3">
      <c r="B116" s="85">
        <v>2420</v>
      </c>
      <c r="C116" s="96" t="s">
        <v>9827</v>
      </c>
      <c r="D116" s="96" t="s">
        <v>9828</v>
      </c>
      <c r="E116" s="96" t="s">
        <v>294</v>
      </c>
      <c r="F116" s="97" t="s">
        <v>9839</v>
      </c>
      <c r="G116" s="97" t="s">
        <v>25</v>
      </c>
      <c r="H116" s="98">
        <v>220</v>
      </c>
      <c r="I116" s="99" t="s">
        <v>276</v>
      </c>
      <c r="J116" s="99" t="s">
        <v>282</v>
      </c>
      <c r="K116" s="100">
        <v>42736</v>
      </c>
      <c r="L116" s="99">
        <v>50040</v>
      </c>
      <c r="M116" s="98" t="s">
        <v>1401</v>
      </c>
      <c r="N116" s="98">
        <v>5078.8731500000004</v>
      </c>
      <c r="O116" s="98">
        <v>47.914900000000003</v>
      </c>
      <c r="P116" s="98">
        <v>6.9000000000000006E-2</v>
      </c>
      <c r="Q116" s="98">
        <v>9.1313279938028806</v>
      </c>
      <c r="R116" s="98">
        <v>787.96891504026576</v>
      </c>
      <c r="S116" s="98">
        <v>86.292915507474191</v>
      </c>
      <c r="T116" s="98"/>
      <c r="X116" s="83">
        <f t="shared" si="10"/>
        <v>0</v>
      </c>
      <c r="Z116" s="90">
        <f t="shared" si="11"/>
        <v>2420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Copelec</v>
      </c>
      <c r="AD116" s="94" t="str">
        <f t="shared" si="13"/>
        <v>8.023.700-2</v>
      </c>
      <c r="AE116" s="94" t="str">
        <f>+VLOOKUP(G116,'Código Licitaciones'!$L$7:$L$50,1,0)</f>
        <v>ALTO JAHUEL 220</v>
      </c>
      <c r="AF116" s="90">
        <f t="shared" si="1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15"/>
        <v>42736</v>
      </c>
      <c r="AJ116" s="94">
        <f t="shared" si="15"/>
        <v>50040</v>
      </c>
      <c r="AK116" s="95" t="str">
        <f>+VLOOKUP(M116,'Código Barras'!$C$3:$C$1694,1,0)</f>
        <v>SIC-0034</v>
      </c>
      <c r="AL116" s="90">
        <f t="shared" si="17"/>
        <v>5078.8731500000004</v>
      </c>
      <c r="AM116" s="90">
        <f t="shared" si="17"/>
        <v>47.914900000000003</v>
      </c>
      <c r="AN116" s="90">
        <f t="shared" si="17"/>
        <v>6.9000000000000006E-2</v>
      </c>
      <c r="AO116" s="90">
        <f t="shared" si="16"/>
        <v>9.1313279938028806</v>
      </c>
      <c r="AP116" s="90">
        <f t="shared" si="16"/>
        <v>787.96891504026576</v>
      </c>
      <c r="AQ116" s="90">
        <f t="shared" si="16"/>
        <v>86.292915507474191</v>
      </c>
      <c r="AR116" s="90" t="str">
        <f>VLOOKUP(C116&amp;E116&amp;G116&amp;I116&amp;J116,'Código Licitaciones'!$I$8:$I$4158,1,0)</f>
        <v>Aela Generación S.A.CopelecAlto Jahuel 2202015/02BS4C</v>
      </c>
    </row>
    <row r="117" spans="2:44" ht="18.75" x14ac:dyDescent="0.3">
      <c r="B117" s="85">
        <v>2422</v>
      </c>
      <c r="C117" s="96" t="s">
        <v>9827</v>
      </c>
      <c r="D117" s="96" t="s">
        <v>9828</v>
      </c>
      <c r="E117" s="96" t="s">
        <v>303</v>
      </c>
      <c r="F117" s="97" t="s">
        <v>9840</v>
      </c>
      <c r="G117" s="97" t="s">
        <v>70</v>
      </c>
      <c r="H117" s="98">
        <v>220</v>
      </c>
      <c r="I117" s="99" t="s">
        <v>276</v>
      </c>
      <c r="J117" s="99" t="s">
        <v>280</v>
      </c>
      <c r="K117" s="100">
        <v>42736</v>
      </c>
      <c r="L117" s="99">
        <v>50040</v>
      </c>
      <c r="M117" s="98" t="s">
        <v>3685</v>
      </c>
      <c r="N117" s="98">
        <v>0</v>
      </c>
      <c r="O117" s="98">
        <v>49.544999999999995</v>
      </c>
      <c r="P117" s="98">
        <v>0</v>
      </c>
      <c r="Q117" s="98">
        <v>0.192</v>
      </c>
      <c r="R117" s="98">
        <v>9.5126399999999993</v>
      </c>
      <c r="S117" s="98">
        <v>49.58145833333333</v>
      </c>
      <c r="T117" s="98"/>
      <c r="X117" s="83">
        <f t="shared" si="10"/>
        <v>0</v>
      </c>
      <c r="Z117" s="90">
        <f t="shared" si="11"/>
        <v>2422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Luz Osorno</v>
      </c>
      <c r="AD117" s="94" t="str">
        <f t="shared" si="13"/>
        <v>9.653.500-4</v>
      </c>
      <c r="AE117" s="94" t="str">
        <f>+VLOOKUP(G117,'Código Licitaciones'!$L$7:$L$50,1,0)</f>
        <v>Valdivia 220</v>
      </c>
      <c r="AF117" s="90">
        <f t="shared" si="1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15"/>
        <v>42736</v>
      </c>
      <c r="AJ117" s="94">
        <f t="shared" si="15"/>
        <v>50040</v>
      </c>
      <c r="AK117" s="95" t="str">
        <f>+VLOOKUP(M117,'Código Barras'!$C$3:$C$1694,1,0)</f>
        <v>SIC-1191</v>
      </c>
      <c r="AL117" s="90">
        <f t="shared" si="17"/>
        <v>0</v>
      </c>
      <c r="AM117" s="90">
        <f t="shared" si="17"/>
        <v>49.544999999999995</v>
      </c>
      <c r="AN117" s="90">
        <f t="shared" si="17"/>
        <v>0</v>
      </c>
      <c r="AO117" s="90">
        <f t="shared" si="16"/>
        <v>0.192</v>
      </c>
      <c r="AP117" s="90">
        <f t="shared" si="16"/>
        <v>9.5126399999999993</v>
      </c>
      <c r="AQ117" s="90">
        <f t="shared" si="16"/>
        <v>49.58145833333333</v>
      </c>
      <c r="AR117" s="90" t="str">
        <f>VLOOKUP(C117&amp;E117&amp;G117&amp;I117&amp;J117,'Código Licitaciones'!$I$8:$I$4158,1,0)</f>
        <v>Aela Generación S.A.Luz OsornoValdivia 2202015/02BS4A</v>
      </c>
    </row>
    <row r="118" spans="2:44" ht="18.75" x14ac:dyDescent="0.3">
      <c r="B118" s="85">
        <v>2422</v>
      </c>
      <c r="C118" s="96" t="s">
        <v>9827</v>
      </c>
      <c r="D118" s="96" t="s">
        <v>9828</v>
      </c>
      <c r="E118" s="96" t="s">
        <v>303</v>
      </c>
      <c r="F118" s="97" t="s">
        <v>9840</v>
      </c>
      <c r="G118" s="97" t="s">
        <v>64</v>
      </c>
      <c r="H118" s="98">
        <v>220</v>
      </c>
      <c r="I118" s="99" t="s">
        <v>276</v>
      </c>
      <c r="J118" s="99" t="s">
        <v>280</v>
      </c>
      <c r="K118" s="100">
        <v>42736</v>
      </c>
      <c r="L118" s="99">
        <v>50040</v>
      </c>
      <c r="M118" s="98" t="s">
        <v>1464</v>
      </c>
      <c r="N118" s="98">
        <v>0</v>
      </c>
      <c r="O118" s="98">
        <v>52.47</v>
      </c>
      <c r="P118" s="98">
        <v>0</v>
      </c>
      <c r="Q118" s="98">
        <v>46.682000000000002</v>
      </c>
      <c r="R118" s="101">
        <v>2449.40454</v>
      </c>
      <c r="S118" s="98">
        <v>52.512693115119312</v>
      </c>
      <c r="T118" s="98"/>
      <c r="X118" s="83">
        <f t="shared" si="10"/>
        <v>0</v>
      </c>
      <c r="Z118" s="90">
        <f t="shared" si="11"/>
        <v>2422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Luz Osorno</v>
      </c>
      <c r="AD118" s="94" t="str">
        <f t="shared" si="13"/>
        <v>9.653.500-4</v>
      </c>
      <c r="AE118" s="94" t="str">
        <f>+VLOOKUP(G118,'Código Licitaciones'!$L$7:$L$50,1,0)</f>
        <v>Barro Blanco 220</v>
      </c>
      <c r="AF118" s="90">
        <f t="shared" si="1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15"/>
        <v>42736</v>
      </c>
      <c r="AJ118" s="94">
        <f t="shared" si="15"/>
        <v>50040</v>
      </c>
      <c r="AK118" s="95" t="str">
        <f>+VLOOKUP(M118,'Código Barras'!$C$3:$C$1694,1,0)</f>
        <v>SIC-0067</v>
      </c>
      <c r="AL118" s="90">
        <f t="shared" si="17"/>
        <v>0</v>
      </c>
      <c r="AM118" s="90">
        <f t="shared" si="17"/>
        <v>52.47</v>
      </c>
      <c r="AN118" s="90">
        <f t="shared" si="17"/>
        <v>0</v>
      </c>
      <c r="AO118" s="90">
        <f t="shared" si="16"/>
        <v>46.682000000000002</v>
      </c>
      <c r="AP118" s="90">
        <f t="shared" si="16"/>
        <v>2449.40454</v>
      </c>
      <c r="AQ118" s="90">
        <f t="shared" si="16"/>
        <v>52.512693115119312</v>
      </c>
      <c r="AR118" s="90" t="str">
        <f>VLOOKUP(C118&amp;E118&amp;G118&amp;I118&amp;J118,'Código Licitaciones'!$I$8:$I$4158,1,0)</f>
        <v>Aela Generación S.A.Luz OsornoBarro Blanco 2202015/02BS4A</v>
      </c>
    </row>
    <row r="119" spans="2:44" ht="18.75" x14ac:dyDescent="0.3">
      <c r="B119" s="85">
        <v>2422</v>
      </c>
      <c r="C119" s="96" t="s">
        <v>9827</v>
      </c>
      <c r="D119" s="96" t="s">
        <v>9828</v>
      </c>
      <c r="E119" s="96" t="s">
        <v>303</v>
      </c>
      <c r="F119" s="97" t="s">
        <v>9840</v>
      </c>
      <c r="G119" s="97" t="s">
        <v>2568</v>
      </c>
      <c r="H119" s="98">
        <v>220</v>
      </c>
      <c r="I119" s="99" t="s">
        <v>276</v>
      </c>
      <c r="J119" s="99" t="s">
        <v>280</v>
      </c>
      <c r="K119" s="100">
        <v>42736</v>
      </c>
      <c r="L119" s="99">
        <v>50040</v>
      </c>
      <c r="M119" s="98" t="s">
        <v>2567</v>
      </c>
      <c r="N119" s="98">
        <v>0</v>
      </c>
      <c r="O119" s="98">
        <v>53.271000000000001</v>
      </c>
      <c r="P119" s="98">
        <v>0</v>
      </c>
      <c r="Q119" s="98">
        <v>7.2210000000000001</v>
      </c>
      <c r="R119" s="98">
        <v>384.66989100000001</v>
      </c>
      <c r="S119" s="98">
        <v>53.496315053316714</v>
      </c>
      <c r="T119" s="98"/>
      <c r="X119" s="83">
        <f t="shared" si="10"/>
        <v>0</v>
      </c>
      <c r="Z119" s="90">
        <f t="shared" si="11"/>
        <v>2422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Luz Osorno</v>
      </c>
      <c r="AD119" s="94" t="str">
        <f t="shared" si="13"/>
        <v>9.653.500-4</v>
      </c>
      <c r="AE119" s="94" t="str">
        <f>+VLOOKUP(G119,'Código Licitaciones'!$L$7:$L$50,1,0)</f>
        <v>melipulli 220</v>
      </c>
      <c r="AF119" s="90">
        <f t="shared" si="1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15"/>
        <v>42736</v>
      </c>
      <c r="AJ119" s="94">
        <f t="shared" si="15"/>
        <v>50040</v>
      </c>
      <c r="AK119" s="95" t="str">
        <f>+VLOOKUP(M119,'Código Barras'!$C$3:$C$1694,1,0)</f>
        <v>SIC-0627</v>
      </c>
      <c r="AL119" s="90">
        <f t="shared" si="17"/>
        <v>0</v>
      </c>
      <c r="AM119" s="90">
        <f t="shared" si="17"/>
        <v>53.271000000000001</v>
      </c>
      <c r="AN119" s="90">
        <f t="shared" si="17"/>
        <v>0</v>
      </c>
      <c r="AO119" s="90">
        <f t="shared" si="16"/>
        <v>7.2210000000000001</v>
      </c>
      <c r="AP119" s="90">
        <f t="shared" si="16"/>
        <v>384.66989100000001</v>
      </c>
      <c r="AQ119" s="90">
        <f t="shared" si="16"/>
        <v>53.496315053316714</v>
      </c>
      <c r="AR119" s="90" t="str">
        <f>VLOOKUP(C119&amp;E119&amp;G119&amp;I119&amp;J119,'Código Licitaciones'!$I$8:$I$4158,1,0)</f>
        <v>Aela Generación S.A.Luz Osornomelipulli 2202015/02BS4A</v>
      </c>
    </row>
    <row r="120" spans="2:44" ht="18.75" x14ac:dyDescent="0.3">
      <c r="B120" s="85">
        <v>2422</v>
      </c>
      <c r="C120" s="96" t="s">
        <v>9827</v>
      </c>
      <c r="D120" s="96" t="s">
        <v>9828</v>
      </c>
      <c r="E120" s="96" t="s">
        <v>303</v>
      </c>
      <c r="F120" s="97" t="s">
        <v>9840</v>
      </c>
      <c r="G120" s="97" t="s">
        <v>70</v>
      </c>
      <c r="H120" s="98">
        <v>220</v>
      </c>
      <c r="I120" s="99" t="s">
        <v>276</v>
      </c>
      <c r="J120" s="99" t="s">
        <v>281</v>
      </c>
      <c r="K120" s="100">
        <v>42736</v>
      </c>
      <c r="L120" s="99">
        <v>50040</v>
      </c>
      <c r="M120" s="98" t="s">
        <v>3685</v>
      </c>
      <c r="N120" s="98">
        <v>0</v>
      </c>
      <c r="O120" s="98">
        <v>49.545000000000002</v>
      </c>
      <c r="P120" s="98">
        <v>0</v>
      </c>
      <c r="Q120" s="101">
        <v>0.26500000000000001</v>
      </c>
      <c r="R120" s="101">
        <v>13.129425000000001</v>
      </c>
      <c r="S120" s="98">
        <v>49.578962264150945</v>
      </c>
      <c r="T120" s="98"/>
      <c r="X120" s="83">
        <f t="shared" si="10"/>
        <v>0</v>
      </c>
      <c r="Z120" s="90">
        <f t="shared" si="11"/>
        <v>2422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Luz Osorno</v>
      </c>
      <c r="AD120" s="94" t="str">
        <f t="shared" si="13"/>
        <v>9.653.500-4</v>
      </c>
      <c r="AE120" s="94" t="str">
        <f>+VLOOKUP(G120,'Código Licitaciones'!$L$7:$L$50,1,0)</f>
        <v>Valdivia 220</v>
      </c>
      <c r="AF120" s="90">
        <f t="shared" si="1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BS4B</v>
      </c>
      <c r="AI120" s="94">
        <f t="shared" si="15"/>
        <v>42736</v>
      </c>
      <c r="AJ120" s="94">
        <f t="shared" si="15"/>
        <v>50040</v>
      </c>
      <c r="AK120" s="95" t="str">
        <f>+VLOOKUP(M120,'Código Barras'!$C$3:$C$1694,1,0)</f>
        <v>SIC-1191</v>
      </c>
      <c r="AL120" s="90">
        <f t="shared" si="17"/>
        <v>0</v>
      </c>
      <c r="AM120" s="90">
        <f t="shared" si="17"/>
        <v>49.545000000000002</v>
      </c>
      <c r="AN120" s="90">
        <f t="shared" si="17"/>
        <v>0</v>
      </c>
      <c r="AO120" s="90">
        <f t="shared" si="16"/>
        <v>0.26500000000000001</v>
      </c>
      <c r="AP120" s="90">
        <f t="shared" si="16"/>
        <v>13.129425000000001</v>
      </c>
      <c r="AQ120" s="90">
        <f t="shared" si="16"/>
        <v>49.578962264150945</v>
      </c>
      <c r="AR120" s="90" t="str">
        <f>VLOOKUP(C120&amp;E120&amp;G120&amp;I120&amp;J120,'Código Licitaciones'!$I$8:$I$4158,1,0)</f>
        <v>Aela Generación S.A.Luz OsornoValdivia 2202015/02BS4B</v>
      </c>
    </row>
    <row r="121" spans="2:44" ht="18.75" x14ac:dyDescent="0.3">
      <c r="B121" s="85">
        <v>2422</v>
      </c>
      <c r="C121" s="96" t="s">
        <v>9827</v>
      </c>
      <c r="D121" s="96" t="s">
        <v>9828</v>
      </c>
      <c r="E121" s="96" t="s">
        <v>303</v>
      </c>
      <c r="F121" s="97" t="s">
        <v>9840</v>
      </c>
      <c r="G121" s="97" t="s">
        <v>64</v>
      </c>
      <c r="H121" s="98">
        <v>220</v>
      </c>
      <c r="I121" s="99" t="s">
        <v>276</v>
      </c>
      <c r="J121" s="99" t="s">
        <v>281</v>
      </c>
      <c r="K121" s="100">
        <v>42736</v>
      </c>
      <c r="L121" s="99">
        <v>50040</v>
      </c>
      <c r="M121" s="98" t="s">
        <v>1464</v>
      </c>
      <c r="N121" s="98">
        <v>0</v>
      </c>
      <c r="O121" s="98">
        <v>52.47</v>
      </c>
      <c r="P121" s="98">
        <v>0</v>
      </c>
      <c r="Q121" s="98">
        <v>63.036999999999999</v>
      </c>
      <c r="R121" s="101">
        <v>3307.5513900000001</v>
      </c>
      <c r="S121" s="98">
        <v>52.512879578660154</v>
      </c>
      <c r="T121" s="98"/>
      <c r="X121" s="83">
        <f t="shared" si="10"/>
        <v>0</v>
      </c>
      <c r="Z121" s="90">
        <f t="shared" si="11"/>
        <v>2422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Luz Osorno</v>
      </c>
      <c r="AD121" s="94" t="str">
        <f t="shared" si="13"/>
        <v>9.653.500-4</v>
      </c>
      <c r="AE121" s="94" t="str">
        <f>+VLOOKUP(G121,'Código Licitaciones'!$L$7:$L$50,1,0)</f>
        <v>Barro Blanco 220</v>
      </c>
      <c r="AF121" s="90">
        <f t="shared" si="1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15"/>
        <v>42736</v>
      </c>
      <c r="AJ121" s="94">
        <f t="shared" si="15"/>
        <v>50040</v>
      </c>
      <c r="AK121" s="95" t="str">
        <f>+VLOOKUP(M121,'Código Barras'!$C$3:$C$1694,1,0)</f>
        <v>SIC-0067</v>
      </c>
      <c r="AL121" s="90">
        <f t="shared" si="17"/>
        <v>0</v>
      </c>
      <c r="AM121" s="90">
        <f t="shared" si="17"/>
        <v>52.47</v>
      </c>
      <c r="AN121" s="90">
        <f t="shared" si="17"/>
        <v>0</v>
      </c>
      <c r="AO121" s="90">
        <f t="shared" si="16"/>
        <v>63.036999999999999</v>
      </c>
      <c r="AP121" s="90">
        <f t="shared" si="16"/>
        <v>3307.5513900000001</v>
      </c>
      <c r="AQ121" s="90">
        <f t="shared" si="16"/>
        <v>52.512879578660154</v>
      </c>
      <c r="AR121" s="90" t="str">
        <f>VLOOKUP(C121&amp;E121&amp;G121&amp;I121&amp;J121,'Código Licitaciones'!$I$8:$I$4158,1,0)</f>
        <v>Aela Generación S.A.Luz OsornoBarro Blanco 2202015/02BS4B</v>
      </c>
    </row>
    <row r="122" spans="2:44" ht="18.75" x14ac:dyDescent="0.3">
      <c r="B122" s="85">
        <v>2422</v>
      </c>
      <c r="C122" s="96" t="s">
        <v>9827</v>
      </c>
      <c r="D122" s="96" t="s">
        <v>9828</v>
      </c>
      <c r="E122" s="96" t="s">
        <v>303</v>
      </c>
      <c r="F122" s="97" t="s">
        <v>9840</v>
      </c>
      <c r="G122" s="97" t="s">
        <v>2568</v>
      </c>
      <c r="H122" s="98">
        <v>220</v>
      </c>
      <c r="I122" s="99" t="s">
        <v>276</v>
      </c>
      <c r="J122" s="99" t="s">
        <v>281</v>
      </c>
      <c r="K122" s="100">
        <v>42736</v>
      </c>
      <c r="L122" s="99">
        <v>50040</v>
      </c>
      <c r="M122" s="98" t="s">
        <v>2567</v>
      </c>
      <c r="N122" s="98">
        <v>0</v>
      </c>
      <c r="O122" s="98">
        <v>53.271000000000008</v>
      </c>
      <c r="P122" s="98">
        <v>0</v>
      </c>
      <c r="Q122" s="98">
        <v>9.7929999999999993</v>
      </c>
      <c r="R122" s="101">
        <v>521.68290300000001</v>
      </c>
      <c r="S122" s="98">
        <v>53.495343919125915</v>
      </c>
      <c r="T122" s="98"/>
      <c r="X122" s="83">
        <f t="shared" si="10"/>
        <v>0</v>
      </c>
      <c r="Z122" s="90">
        <f t="shared" si="11"/>
        <v>2422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Luz Osorno</v>
      </c>
      <c r="AD122" s="94" t="str">
        <f t="shared" si="13"/>
        <v>9.653.500-4</v>
      </c>
      <c r="AE122" s="94" t="str">
        <f>+VLOOKUP(G122,'Código Licitaciones'!$L$7:$L$50,1,0)</f>
        <v>melipulli 220</v>
      </c>
      <c r="AF122" s="90">
        <f t="shared" si="1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15"/>
        <v>42736</v>
      </c>
      <c r="AJ122" s="94">
        <f t="shared" si="15"/>
        <v>50040</v>
      </c>
      <c r="AK122" s="95" t="str">
        <f>+VLOOKUP(M122,'Código Barras'!$C$3:$C$1694,1,0)</f>
        <v>SIC-0627</v>
      </c>
      <c r="AL122" s="90">
        <f t="shared" si="17"/>
        <v>0</v>
      </c>
      <c r="AM122" s="90">
        <f t="shared" si="17"/>
        <v>53.271000000000008</v>
      </c>
      <c r="AN122" s="90">
        <f t="shared" si="17"/>
        <v>0</v>
      </c>
      <c r="AO122" s="90">
        <f t="shared" si="16"/>
        <v>9.7929999999999993</v>
      </c>
      <c r="AP122" s="90">
        <f t="shared" si="16"/>
        <v>521.68290300000001</v>
      </c>
      <c r="AQ122" s="90">
        <f t="shared" si="16"/>
        <v>53.495343919125915</v>
      </c>
      <c r="AR122" s="90" t="str">
        <f>VLOOKUP(C122&amp;E122&amp;G122&amp;I122&amp;J122,'Código Licitaciones'!$I$8:$I$4158,1,0)</f>
        <v>Aela Generación S.A.Luz Osornomelipulli 2202015/02BS4B</v>
      </c>
    </row>
    <row r="123" spans="2:44" ht="18.75" x14ac:dyDescent="0.3">
      <c r="B123" s="85">
        <v>2422</v>
      </c>
      <c r="C123" s="96" t="s">
        <v>9827</v>
      </c>
      <c r="D123" s="96" t="s">
        <v>9828</v>
      </c>
      <c r="E123" s="96" t="s">
        <v>303</v>
      </c>
      <c r="F123" s="97" t="s">
        <v>9840</v>
      </c>
      <c r="G123" s="97" t="s">
        <v>70</v>
      </c>
      <c r="H123" s="98">
        <v>220</v>
      </c>
      <c r="I123" s="99" t="s">
        <v>276</v>
      </c>
      <c r="J123" s="99" t="s">
        <v>282</v>
      </c>
      <c r="K123" s="100">
        <v>42736</v>
      </c>
      <c r="L123" s="99">
        <v>50040</v>
      </c>
      <c r="M123" s="98" t="s">
        <v>3685</v>
      </c>
      <c r="N123" s="98">
        <v>5156.71</v>
      </c>
      <c r="O123" s="98">
        <v>49.545000000000002</v>
      </c>
      <c r="P123" s="98">
        <v>1E-3</v>
      </c>
      <c r="Q123" s="98">
        <v>0.13200000000000001</v>
      </c>
      <c r="R123" s="101">
        <v>11.696650000000002</v>
      </c>
      <c r="S123" s="98">
        <v>88.648863636363643</v>
      </c>
      <c r="T123" s="98"/>
      <c r="X123" s="83">
        <f t="shared" si="10"/>
        <v>0</v>
      </c>
      <c r="Z123" s="90">
        <f t="shared" si="11"/>
        <v>2422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Luz Osorno</v>
      </c>
      <c r="AD123" s="94" t="str">
        <f t="shared" si="13"/>
        <v>9.653.500-4</v>
      </c>
      <c r="AE123" s="94" t="str">
        <f>+VLOOKUP(G123,'Código Licitaciones'!$L$7:$L$50,1,0)</f>
        <v>Valdivia 220</v>
      </c>
      <c r="AF123" s="90">
        <f t="shared" si="1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BS4C</v>
      </c>
      <c r="AI123" s="94">
        <f t="shared" si="15"/>
        <v>42736</v>
      </c>
      <c r="AJ123" s="94">
        <f t="shared" si="15"/>
        <v>50040</v>
      </c>
      <c r="AK123" s="95" t="str">
        <f>+VLOOKUP(M123,'Código Barras'!$C$3:$C$1694,1,0)</f>
        <v>SIC-1191</v>
      </c>
      <c r="AL123" s="90">
        <f t="shared" si="17"/>
        <v>5156.71</v>
      </c>
      <c r="AM123" s="90">
        <f t="shared" si="17"/>
        <v>49.545000000000002</v>
      </c>
      <c r="AN123" s="90">
        <f t="shared" si="17"/>
        <v>1E-3</v>
      </c>
      <c r="AO123" s="90">
        <f t="shared" si="16"/>
        <v>0.13200000000000001</v>
      </c>
      <c r="AP123" s="90">
        <f t="shared" si="16"/>
        <v>11.696650000000002</v>
      </c>
      <c r="AQ123" s="90">
        <f t="shared" si="16"/>
        <v>88.648863636363643</v>
      </c>
      <c r="AR123" s="90" t="str">
        <f>VLOOKUP(C123&amp;E123&amp;G123&amp;I123&amp;J123,'Código Licitaciones'!$I$8:$I$4158,1,0)</f>
        <v>Aela Generación S.A.Luz OsornoValdivia 2202015/02BS4C</v>
      </c>
    </row>
    <row r="124" spans="2:44" ht="18.75" x14ac:dyDescent="0.3">
      <c r="B124" s="85">
        <v>2422</v>
      </c>
      <c r="C124" s="96" t="s">
        <v>9827</v>
      </c>
      <c r="D124" s="96" t="s">
        <v>9828</v>
      </c>
      <c r="E124" s="96" t="s">
        <v>303</v>
      </c>
      <c r="F124" s="97" t="s">
        <v>9840</v>
      </c>
      <c r="G124" s="97" t="s">
        <v>64</v>
      </c>
      <c r="H124" s="98">
        <v>220</v>
      </c>
      <c r="I124" s="99" t="s">
        <v>276</v>
      </c>
      <c r="J124" s="99" t="s">
        <v>282</v>
      </c>
      <c r="K124" s="100">
        <v>42736</v>
      </c>
      <c r="L124" s="99">
        <v>50040</v>
      </c>
      <c r="M124" s="98" t="s">
        <v>1464</v>
      </c>
      <c r="N124" s="98">
        <v>4833.1799999999994</v>
      </c>
      <c r="O124" s="98">
        <v>52.470000000000006</v>
      </c>
      <c r="P124" s="98">
        <v>0.26800000000000002</v>
      </c>
      <c r="Q124" s="98">
        <v>31.956</v>
      </c>
      <c r="R124" s="101">
        <v>2972.0235600000001</v>
      </c>
      <c r="S124" s="98">
        <v>93.04498560520716</v>
      </c>
      <c r="T124" s="98"/>
      <c r="X124" s="83">
        <f t="shared" si="10"/>
        <v>0</v>
      </c>
      <c r="Z124" s="90">
        <f t="shared" si="11"/>
        <v>2422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Luz Osorno</v>
      </c>
      <c r="AD124" s="94" t="str">
        <f t="shared" si="13"/>
        <v>9.653.500-4</v>
      </c>
      <c r="AE124" s="94" t="str">
        <f>+VLOOKUP(G124,'Código Licitaciones'!$L$7:$L$50,1,0)</f>
        <v>Barro Blanco 220</v>
      </c>
      <c r="AF124" s="90">
        <f t="shared" si="1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BS4C</v>
      </c>
      <c r="AI124" s="94">
        <f t="shared" si="15"/>
        <v>42736</v>
      </c>
      <c r="AJ124" s="94">
        <f t="shared" si="15"/>
        <v>50040</v>
      </c>
      <c r="AK124" s="95" t="str">
        <f>+VLOOKUP(M124,'Código Barras'!$C$3:$C$1694,1,0)</f>
        <v>SIC-0067</v>
      </c>
      <c r="AL124" s="90">
        <f t="shared" si="17"/>
        <v>4833.1799999999994</v>
      </c>
      <c r="AM124" s="90">
        <f t="shared" si="17"/>
        <v>52.470000000000006</v>
      </c>
      <c r="AN124" s="90">
        <f t="shared" si="17"/>
        <v>0.26800000000000002</v>
      </c>
      <c r="AO124" s="90">
        <f t="shared" si="16"/>
        <v>31.956</v>
      </c>
      <c r="AP124" s="90">
        <f t="shared" si="16"/>
        <v>2972.0235600000001</v>
      </c>
      <c r="AQ124" s="90">
        <f t="shared" si="16"/>
        <v>93.04498560520716</v>
      </c>
      <c r="AR124" s="90" t="str">
        <f>VLOOKUP(C124&amp;E124&amp;G124&amp;I124&amp;J124,'Código Licitaciones'!$I$8:$I$4158,1,0)</f>
        <v>Aela Generación S.A.Luz OsornoBarro Blanco 2202015/02BS4C</v>
      </c>
    </row>
    <row r="125" spans="2:44" ht="18.75" x14ac:dyDescent="0.3">
      <c r="B125" s="85">
        <v>2422</v>
      </c>
      <c r="C125" s="96" t="s">
        <v>9827</v>
      </c>
      <c r="D125" s="96" t="s">
        <v>9828</v>
      </c>
      <c r="E125" s="96" t="s">
        <v>303</v>
      </c>
      <c r="F125" s="97" t="s">
        <v>9840</v>
      </c>
      <c r="G125" s="97" t="s">
        <v>2568</v>
      </c>
      <c r="H125" s="98">
        <v>220</v>
      </c>
      <c r="I125" s="99" t="s">
        <v>276</v>
      </c>
      <c r="J125" s="99" t="s">
        <v>282</v>
      </c>
      <c r="K125" s="100">
        <v>42736</v>
      </c>
      <c r="L125" s="99">
        <v>50040</v>
      </c>
      <c r="M125" s="98" t="s">
        <v>2567</v>
      </c>
      <c r="N125" s="98">
        <v>5030.93</v>
      </c>
      <c r="O125" s="98">
        <v>53.270999999999994</v>
      </c>
      <c r="P125" s="98">
        <v>3.9E-2</v>
      </c>
      <c r="Q125" s="98">
        <v>4.7910000000000004</v>
      </c>
      <c r="R125" s="101">
        <v>451.42763100000002</v>
      </c>
      <c r="S125" s="98">
        <v>94.45661260697139</v>
      </c>
      <c r="T125" s="98"/>
      <c r="X125" s="83">
        <f t="shared" si="10"/>
        <v>0</v>
      </c>
      <c r="Z125" s="90">
        <f t="shared" si="11"/>
        <v>2422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Luz Osorno</v>
      </c>
      <c r="AD125" s="94" t="str">
        <f t="shared" si="13"/>
        <v>9.653.500-4</v>
      </c>
      <c r="AE125" s="94" t="str">
        <f>+VLOOKUP(G125,'Código Licitaciones'!$L$7:$L$50,1,0)</f>
        <v>melipulli 220</v>
      </c>
      <c r="AF125" s="90">
        <f t="shared" si="1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15"/>
        <v>42736</v>
      </c>
      <c r="AJ125" s="94">
        <f t="shared" si="15"/>
        <v>50040</v>
      </c>
      <c r="AK125" s="95" t="str">
        <f>+VLOOKUP(M125,'Código Barras'!$C$3:$C$1694,1,0)</f>
        <v>SIC-0627</v>
      </c>
      <c r="AL125" s="90">
        <f t="shared" si="17"/>
        <v>5030.93</v>
      </c>
      <c r="AM125" s="90">
        <f t="shared" si="17"/>
        <v>53.270999999999994</v>
      </c>
      <c r="AN125" s="90">
        <f t="shared" si="17"/>
        <v>3.9E-2</v>
      </c>
      <c r="AO125" s="90">
        <f t="shared" si="16"/>
        <v>4.7910000000000004</v>
      </c>
      <c r="AP125" s="90">
        <f t="shared" si="16"/>
        <v>451.42763100000002</v>
      </c>
      <c r="AQ125" s="90">
        <f t="shared" si="16"/>
        <v>94.45661260697139</v>
      </c>
      <c r="AR125" s="90" t="str">
        <f>VLOOKUP(C125&amp;E125&amp;G125&amp;I125&amp;J125,'Código Licitaciones'!$I$8:$I$4158,1,0)</f>
        <v>Aela Generación S.A.Luz Osornomelipulli 2202015/02BS4C</v>
      </c>
    </row>
    <row r="126" spans="2:44" ht="18.75" x14ac:dyDescent="0.3">
      <c r="B126" s="85">
        <v>2427</v>
      </c>
      <c r="C126" s="96" t="s">
        <v>9827</v>
      </c>
      <c r="D126" s="96" t="s">
        <v>9828</v>
      </c>
      <c r="E126" s="96" t="s">
        <v>292</v>
      </c>
      <c r="F126" s="97" t="s">
        <v>9841</v>
      </c>
      <c r="G126" s="97" t="s">
        <v>30</v>
      </c>
      <c r="H126" s="98">
        <v>220</v>
      </c>
      <c r="I126" s="99" t="s">
        <v>276</v>
      </c>
      <c r="J126" s="99" t="s">
        <v>280</v>
      </c>
      <c r="K126" s="100">
        <v>42736</v>
      </c>
      <c r="L126" s="99">
        <v>50040</v>
      </c>
      <c r="M126" s="98" t="s">
        <v>3008</v>
      </c>
      <c r="N126" s="98">
        <v>5743.1500000000005</v>
      </c>
      <c r="O126" s="98">
        <v>54.024000000000001</v>
      </c>
      <c r="P126" s="98">
        <v>0</v>
      </c>
      <c r="Q126" s="98">
        <v>2.4769338777979946</v>
      </c>
      <c r="R126" s="101">
        <v>133.81387581415885</v>
      </c>
      <c r="S126" s="98">
        <v>54.023999999999994</v>
      </c>
      <c r="T126" s="98"/>
      <c r="X126" s="83">
        <f t="shared" si="10"/>
        <v>0</v>
      </c>
      <c r="Z126" s="90">
        <f t="shared" si="11"/>
        <v>2427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 t="shared" si="13"/>
        <v>9.134.000-5</v>
      </c>
      <c r="AE126" s="94" t="str">
        <f>+VLOOKUP(G126,'Código Licitaciones'!$L$7:$L$50,1,0)</f>
        <v>Quillota 220</v>
      </c>
      <c r="AF126" s="90">
        <f t="shared" si="1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BS4A</v>
      </c>
      <c r="AI126" s="94">
        <f t="shared" si="15"/>
        <v>42736</v>
      </c>
      <c r="AJ126" s="94">
        <f t="shared" si="15"/>
        <v>50040</v>
      </c>
      <c r="AK126" s="95" t="str">
        <f>+VLOOKUP(M126,'Código Barras'!$C$3:$C$1694,1,0)</f>
        <v>SIC-0850</v>
      </c>
      <c r="AL126" s="90">
        <f t="shared" si="17"/>
        <v>5743.1500000000005</v>
      </c>
      <c r="AM126" s="90">
        <f t="shared" si="17"/>
        <v>54.024000000000001</v>
      </c>
      <c r="AN126" s="90">
        <f t="shared" si="17"/>
        <v>0</v>
      </c>
      <c r="AO126" s="90">
        <f t="shared" si="16"/>
        <v>2.4769338777979946</v>
      </c>
      <c r="AP126" s="90">
        <f t="shared" si="16"/>
        <v>133.81387581415885</v>
      </c>
      <c r="AQ126" s="90">
        <f t="shared" si="16"/>
        <v>54.023999999999994</v>
      </c>
      <c r="AR126" s="90" t="str">
        <f>VLOOKUP(C126&amp;E126&amp;G126&amp;I126&amp;J126,'Código Licitaciones'!$I$8:$I$4158,1,0)</f>
        <v>Aela Generación S.A.LitoralQuillota 2202015/02BS4A</v>
      </c>
    </row>
    <row r="127" spans="2:44" ht="18.75" x14ac:dyDescent="0.3">
      <c r="B127" s="85">
        <v>2427</v>
      </c>
      <c r="C127" s="96" t="s">
        <v>9827</v>
      </c>
      <c r="D127" s="96" t="s">
        <v>9828</v>
      </c>
      <c r="E127" s="96" t="s">
        <v>292</v>
      </c>
      <c r="F127" s="97" t="s">
        <v>9841</v>
      </c>
      <c r="G127" s="97" t="s">
        <v>78</v>
      </c>
      <c r="H127" s="98">
        <v>220</v>
      </c>
      <c r="I127" s="99" t="s">
        <v>276</v>
      </c>
      <c r="J127" s="99" t="s">
        <v>280</v>
      </c>
      <c r="K127" s="100">
        <v>42736</v>
      </c>
      <c r="L127" s="99">
        <v>50040</v>
      </c>
      <c r="M127" s="98" t="s">
        <v>2644</v>
      </c>
      <c r="N127" s="98">
        <v>5483.0800000000008</v>
      </c>
      <c r="O127" s="98">
        <v>53.448999999999998</v>
      </c>
      <c r="P127" s="98">
        <v>0</v>
      </c>
      <c r="Q127" s="98">
        <v>2.1148162438960144E-2</v>
      </c>
      <c r="R127" s="98">
        <v>1.1303481341999808</v>
      </c>
      <c r="S127" s="98">
        <v>53.449000000000005</v>
      </c>
      <c r="T127" s="98"/>
      <c r="X127" s="83">
        <f t="shared" si="10"/>
        <v>0</v>
      </c>
      <c r="Z127" s="90">
        <f t="shared" si="11"/>
        <v>2427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 t="shared" si="13"/>
        <v>9.134.000-5</v>
      </c>
      <c r="AE127" s="94" t="str">
        <f>+VLOOKUP(G127,'Código Licitaciones'!$L$7:$L$50,1,0)</f>
        <v>Nogales 220</v>
      </c>
      <c r="AF127" s="90">
        <f t="shared" si="1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BS4A</v>
      </c>
      <c r="AI127" s="94">
        <f t="shared" si="15"/>
        <v>42736</v>
      </c>
      <c r="AJ127" s="94">
        <f t="shared" si="15"/>
        <v>50040</v>
      </c>
      <c r="AK127" s="95" t="str">
        <f>+VLOOKUP(M127,'Código Barras'!$C$3:$C$1694,1,0)</f>
        <v>SIC-0666</v>
      </c>
      <c r="AL127" s="90">
        <f t="shared" si="17"/>
        <v>5483.0800000000008</v>
      </c>
      <c r="AM127" s="90">
        <f t="shared" si="17"/>
        <v>53.448999999999998</v>
      </c>
      <c r="AN127" s="90">
        <f t="shared" si="17"/>
        <v>0</v>
      </c>
      <c r="AO127" s="90">
        <f t="shared" si="16"/>
        <v>2.1148162438960144E-2</v>
      </c>
      <c r="AP127" s="90">
        <f t="shared" si="16"/>
        <v>1.1303481341999808</v>
      </c>
      <c r="AQ127" s="90">
        <f t="shared" si="16"/>
        <v>53.449000000000005</v>
      </c>
      <c r="AR127" s="90" t="str">
        <f>VLOOKUP(C127&amp;E127&amp;G127&amp;I127&amp;J127,'Código Licitaciones'!$I$8:$I$4158,1,0)</f>
        <v>Aela Generación S.A.LitoralNogales 2202015/02BS4A</v>
      </c>
    </row>
    <row r="128" spans="2:44" ht="18.75" x14ac:dyDescent="0.3">
      <c r="B128" s="85">
        <v>2427</v>
      </c>
      <c r="C128" s="96" t="s">
        <v>9827</v>
      </c>
      <c r="D128" s="96" t="s">
        <v>9828</v>
      </c>
      <c r="E128" s="96" t="s">
        <v>292</v>
      </c>
      <c r="F128" s="97" t="s">
        <v>9841</v>
      </c>
      <c r="G128" s="97" t="s">
        <v>2408</v>
      </c>
      <c r="H128" s="98">
        <v>220</v>
      </c>
      <c r="I128" s="99" t="s">
        <v>276</v>
      </c>
      <c r="J128" s="99" t="s">
        <v>280</v>
      </c>
      <c r="K128" s="100">
        <v>42736</v>
      </c>
      <c r="L128" s="99">
        <v>50040</v>
      </c>
      <c r="M128" s="98" t="s">
        <v>2407</v>
      </c>
      <c r="N128" s="98">
        <v>5733.5200000000013</v>
      </c>
      <c r="O128" s="98">
        <v>54.933000000000007</v>
      </c>
      <c r="P128" s="98">
        <v>0</v>
      </c>
      <c r="Q128" s="98">
        <v>0.61981404915363192</v>
      </c>
      <c r="R128" s="101">
        <v>34.048245162156469</v>
      </c>
      <c r="S128" s="98">
        <v>54.933000000000014</v>
      </c>
      <c r="T128" s="98"/>
      <c r="X128" s="83">
        <f t="shared" si="10"/>
        <v>0</v>
      </c>
      <c r="Z128" s="90">
        <f t="shared" si="11"/>
        <v>2427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 t="shared" si="13"/>
        <v>9.134.000-5</v>
      </c>
      <c r="AE128" s="94" t="str">
        <f>+VLOOKUP(G128,'Código Licitaciones'!$L$7:$L$50,1,0)</f>
        <v>los maquis 220</v>
      </c>
      <c r="AF128" s="90">
        <f t="shared" si="1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BS4A</v>
      </c>
      <c r="AI128" s="94">
        <f t="shared" si="15"/>
        <v>42736</v>
      </c>
      <c r="AJ128" s="94">
        <f t="shared" si="15"/>
        <v>50040</v>
      </c>
      <c r="AK128" s="95" t="str">
        <f>+VLOOKUP(M128,'Código Barras'!$C$3:$C$1694,1,0)</f>
        <v>SIC-0546</v>
      </c>
      <c r="AL128" s="90">
        <f t="shared" si="17"/>
        <v>5733.5200000000013</v>
      </c>
      <c r="AM128" s="90">
        <f t="shared" si="17"/>
        <v>54.933000000000007</v>
      </c>
      <c r="AN128" s="90">
        <f t="shared" si="17"/>
        <v>0</v>
      </c>
      <c r="AO128" s="90">
        <f t="shared" si="16"/>
        <v>0.61981404915363192</v>
      </c>
      <c r="AP128" s="90">
        <f t="shared" si="16"/>
        <v>34.048245162156469</v>
      </c>
      <c r="AQ128" s="90">
        <f t="shared" si="16"/>
        <v>54.933000000000014</v>
      </c>
      <c r="AR128" s="90" t="str">
        <f>VLOOKUP(C128&amp;E128&amp;G128&amp;I128&amp;J128,'Código Licitaciones'!$I$8:$I$4158,1,0)</f>
        <v>Aela Generación S.A.Litorallos maquis 2202015/02BS4A</v>
      </c>
    </row>
    <row r="129" spans="2:44" ht="18.75" x14ac:dyDescent="0.3">
      <c r="B129" s="85">
        <v>2427</v>
      </c>
      <c r="C129" s="96" t="s">
        <v>9827</v>
      </c>
      <c r="D129" s="96" t="s">
        <v>9828</v>
      </c>
      <c r="E129" s="96" t="s">
        <v>292</v>
      </c>
      <c r="F129" s="97" t="s">
        <v>9841</v>
      </c>
      <c r="G129" s="97" t="s">
        <v>239</v>
      </c>
      <c r="H129" s="98">
        <v>220</v>
      </c>
      <c r="I129" s="99" t="s">
        <v>276</v>
      </c>
      <c r="J129" s="99" t="s">
        <v>280</v>
      </c>
      <c r="K129" s="100">
        <v>42736</v>
      </c>
      <c r="L129" s="99">
        <v>50040</v>
      </c>
      <c r="M129" s="98" t="s">
        <v>2557</v>
      </c>
      <c r="N129" s="98">
        <v>5764.6900000000005</v>
      </c>
      <c r="O129" s="98">
        <v>54.244000000000014</v>
      </c>
      <c r="P129" s="98">
        <v>0</v>
      </c>
      <c r="Q129" s="98">
        <v>78.645318538708878</v>
      </c>
      <c r="R129" s="101">
        <v>4266.0366588137258</v>
      </c>
      <c r="S129" s="98">
        <v>54.244000000000021</v>
      </c>
      <c r="T129" s="98"/>
      <c r="X129" s="83">
        <f t="shared" si="10"/>
        <v>0</v>
      </c>
      <c r="Z129" s="90">
        <f t="shared" si="11"/>
        <v>2427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Litoral</v>
      </c>
      <c r="AD129" s="94" t="str">
        <f t="shared" si="13"/>
        <v>9.134.000-5</v>
      </c>
      <c r="AE129" s="94" t="str">
        <f>+VLOOKUP(G129,'Código Licitaciones'!$L$7:$L$50,1,0)</f>
        <v>MELIPILLA 220</v>
      </c>
      <c r="AF129" s="90">
        <f t="shared" si="1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15"/>
        <v>42736</v>
      </c>
      <c r="AJ129" s="94">
        <f t="shared" si="15"/>
        <v>50040</v>
      </c>
      <c r="AK129" s="95" t="str">
        <f>+VLOOKUP(M129,'Código Barras'!$C$3:$C$1694,1,0)</f>
        <v>SIC-0622</v>
      </c>
      <c r="AL129" s="90">
        <f t="shared" si="17"/>
        <v>5764.6900000000005</v>
      </c>
      <c r="AM129" s="90">
        <f t="shared" si="17"/>
        <v>54.244000000000014</v>
      </c>
      <c r="AN129" s="90">
        <f t="shared" si="17"/>
        <v>0</v>
      </c>
      <c r="AO129" s="90">
        <f t="shared" si="16"/>
        <v>78.645318538708878</v>
      </c>
      <c r="AP129" s="90">
        <f t="shared" si="16"/>
        <v>4266.0366588137258</v>
      </c>
      <c r="AQ129" s="90">
        <f t="shared" si="16"/>
        <v>54.244000000000021</v>
      </c>
      <c r="AR129" s="90" t="str">
        <f>VLOOKUP(C129&amp;E129&amp;G129&amp;I129&amp;J129,'Código Licitaciones'!$I$8:$I$4158,1,0)</f>
        <v>Aela Generación S.A.LitoralMelipilla 2202015/02BS4A</v>
      </c>
    </row>
    <row r="130" spans="2:44" ht="18.75" x14ac:dyDescent="0.3">
      <c r="B130" s="85">
        <v>2427</v>
      </c>
      <c r="C130" s="96" t="s">
        <v>9827</v>
      </c>
      <c r="D130" s="96" t="s">
        <v>9828</v>
      </c>
      <c r="E130" s="96" t="s">
        <v>292</v>
      </c>
      <c r="F130" s="97" t="s">
        <v>9841</v>
      </c>
      <c r="G130" s="97" t="s">
        <v>30</v>
      </c>
      <c r="H130" s="98">
        <v>220</v>
      </c>
      <c r="I130" s="99" t="s">
        <v>276</v>
      </c>
      <c r="J130" s="99" t="s">
        <v>281</v>
      </c>
      <c r="K130" s="100">
        <v>42736</v>
      </c>
      <c r="L130" s="99">
        <v>50040</v>
      </c>
      <c r="M130" s="98" t="s">
        <v>3008</v>
      </c>
      <c r="N130" s="98">
        <v>5743.1500000000005</v>
      </c>
      <c r="O130" s="98">
        <v>54.024000000000001</v>
      </c>
      <c r="P130" s="98">
        <v>0</v>
      </c>
      <c r="Q130" s="98">
        <v>2.8585827466491698</v>
      </c>
      <c r="R130" s="98">
        <v>154.43207430497475</v>
      </c>
      <c r="S130" s="98">
        <v>54.024000000000001</v>
      </c>
      <c r="T130" s="98"/>
      <c r="X130" s="83">
        <f t="shared" si="10"/>
        <v>0</v>
      </c>
      <c r="Z130" s="90">
        <f t="shared" si="11"/>
        <v>2427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Litoral</v>
      </c>
      <c r="AD130" s="94" t="str">
        <f t="shared" si="13"/>
        <v>9.134.000-5</v>
      </c>
      <c r="AE130" s="94" t="str">
        <f>+VLOOKUP(G130,'Código Licitaciones'!$L$7:$L$50,1,0)</f>
        <v>Quillota 220</v>
      </c>
      <c r="AF130" s="90">
        <f t="shared" si="1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BS4B</v>
      </c>
      <c r="AI130" s="94">
        <f t="shared" si="15"/>
        <v>42736</v>
      </c>
      <c r="AJ130" s="94">
        <f t="shared" si="15"/>
        <v>50040</v>
      </c>
      <c r="AK130" s="95" t="str">
        <f>+VLOOKUP(M130,'Código Barras'!$C$3:$C$1694,1,0)</f>
        <v>SIC-0850</v>
      </c>
      <c r="AL130" s="90">
        <f t="shared" si="17"/>
        <v>5743.1500000000005</v>
      </c>
      <c r="AM130" s="90">
        <f t="shared" si="17"/>
        <v>54.024000000000001</v>
      </c>
      <c r="AN130" s="90">
        <f t="shared" si="17"/>
        <v>0</v>
      </c>
      <c r="AO130" s="90">
        <f t="shared" si="16"/>
        <v>2.8585827466491698</v>
      </c>
      <c r="AP130" s="90">
        <f t="shared" si="16"/>
        <v>154.43207430497475</v>
      </c>
      <c r="AQ130" s="90">
        <f t="shared" si="16"/>
        <v>54.024000000000001</v>
      </c>
      <c r="AR130" s="90" t="str">
        <f>VLOOKUP(C130&amp;E130&amp;G130&amp;I130&amp;J130,'Código Licitaciones'!$I$8:$I$4158,1,0)</f>
        <v>Aela Generación S.A.LitoralQuillota 2202015/02BS4B</v>
      </c>
    </row>
    <row r="131" spans="2:44" ht="18.75" x14ac:dyDescent="0.3">
      <c r="B131" s="85">
        <v>2427</v>
      </c>
      <c r="C131" s="96" t="s">
        <v>9827</v>
      </c>
      <c r="D131" s="96" t="s">
        <v>9828</v>
      </c>
      <c r="E131" s="96" t="s">
        <v>292</v>
      </c>
      <c r="F131" s="97" t="s">
        <v>9841</v>
      </c>
      <c r="G131" s="97" t="s">
        <v>78</v>
      </c>
      <c r="H131" s="98">
        <v>220</v>
      </c>
      <c r="I131" s="99" t="s">
        <v>276</v>
      </c>
      <c r="J131" s="99" t="s">
        <v>281</v>
      </c>
      <c r="K131" s="100">
        <v>42736</v>
      </c>
      <c r="L131" s="99">
        <v>50040</v>
      </c>
      <c r="M131" s="98" t="s">
        <v>2644</v>
      </c>
      <c r="N131" s="98">
        <v>5483.0800000000008</v>
      </c>
      <c r="O131" s="98">
        <v>53.448999999999998</v>
      </c>
      <c r="P131" s="98">
        <v>0</v>
      </c>
      <c r="Q131" s="98">
        <v>2.4431677871910331E-2</v>
      </c>
      <c r="R131" s="101">
        <v>1.3058487505757352</v>
      </c>
      <c r="S131" s="98">
        <v>53.448999999999998</v>
      </c>
      <c r="T131" s="98"/>
      <c r="X131" s="83">
        <f t="shared" si="10"/>
        <v>0</v>
      </c>
      <c r="Z131" s="90">
        <f t="shared" si="11"/>
        <v>2427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Litoral</v>
      </c>
      <c r="AD131" s="94" t="str">
        <f t="shared" si="13"/>
        <v>9.134.000-5</v>
      </c>
      <c r="AE131" s="94" t="str">
        <f>+VLOOKUP(G131,'Código Licitaciones'!$L$7:$L$50,1,0)</f>
        <v>Nogales 220</v>
      </c>
      <c r="AF131" s="90">
        <f t="shared" si="1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BS4B</v>
      </c>
      <c r="AI131" s="94">
        <f t="shared" si="15"/>
        <v>42736</v>
      </c>
      <c r="AJ131" s="94">
        <f t="shared" si="15"/>
        <v>50040</v>
      </c>
      <c r="AK131" s="95" t="str">
        <f>+VLOOKUP(M131,'Código Barras'!$C$3:$C$1694,1,0)</f>
        <v>SIC-0666</v>
      </c>
      <c r="AL131" s="90">
        <f t="shared" si="17"/>
        <v>5483.0800000000008</v>
      </c>
      <c r="AM131" s="90">
        <f t="shared" si="17"/>
        <v>53.448999999999998</v>
      </c>
      <c r="AN131" s="90">
        <f t="shared" si="17"/>
        <v>0</v>
      </c>
      <c r="AO131" s="90">
        <f t="shared" si="16"/>
        <v>2.4431677871910331E-2</v>
      </c>
      <c r="AP131" s="90">
        <f t="shared" si="16"/>
        <v>1.3058487505757352</v>
      </c>
      <c r="AQ131" s="90">
        <f t="shared" si="16"/>
        <v>53.448999999999998</v>
      </c>
      <c r="AR131" s="90" t="str">
        <f>VLOOKUP(C131&amp;E131&amp;G131&amp;I131&amp;J131,'Código Licitaciones'!$I$8:$I$4158,1,0)</f>
        <v>Aela Generación S.A.LitoralNogales 2202015/02BS4B</v>
      </c>
    </row>
    <row r="132" spans="2:44" ht="18.75" x14ac:dyDescent="0.3">
      <c r="B132" s="85">
        <v>2427</v>
      </c>
      <c r="C132" s="96" t="s">
        <v>9827</v>
      </c>
      <c r="D132" s="96" t="s">
        <v>9828</v>
      </c>
      <c r="E132" s="96" t="s">
        <v>292</v>
      </c>
      <c r="F132" s="97" t="s">
        <v>9841</v>
      </c>
      <c r="G132" s="97" t="s">
        <v>2408</v>
      </c>
      <c r="H132" s="98">
        <v>220</v>
      </c>
      <c r="I132" s="99" t="s">
        <v>276</v>
      </c>
      <c r="J132" s="99" t="s">
        <v>281</v>
      </c>
      <c r="K132" s="100">
        <v>42736</v>
      </c>
      <c r="L132" s="99">
        <v>50040</v>
      </c>
      <c r="M132" s="98" t="s">
        <v>2407</v>
      </c>
      <c r="N132" s="98">
        <v>5733.5200000000013</v>
      </c>
      <c r="O132" s="98">
        <v>54.933000000000007</v>
      </c>
      <c r="P132" s="98">
        <v>0</v>
      </c>
      <c r="Q132" s="98">
        <v>0.71438046456384363</v>
      </c>
      <c r="R132" s="101">
        <v>39.243062059885624</v>
      </c>
      <c r="S132" s="98">
        <v>54.933</v>
      </c>
      <c r="T132" s="98"/>
      <c r="X132" s="83">
        <f t="shared" si="10"/>
        <v>0</v>
      </c>
      <c r="Z132" s="90">
        <f t="shared" si="11"/>
        <v>2427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Litoral</v>
      </c>
      <c r="AD132" s="94" t="str">
        <f t="shared" si="13"/>
        <v>9.134.000-5</v>
      </c>
      <c r="AE132" s="94" t="str">
        <f>+VLOOKUP(G132,'Código Licitaciones'!$L$7:$L$50,1,0)</f>
        <v>los maquis 220</v>
      </c>
      <c r="AF132" s="90">
        <f t="shared" si="1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BS4B</v>
      </c>
      <c r="AI132" s="94">
        <f t="shared" si="15"/>
        <v>42736</v>
      </c>
      <c r="AJ132" s="94">
        <f t="shared" si="15"/>
        <v>50040</v>
      </c>
      <c r="AK132" s="95" t="str">
        <f>+VLOOKUP(M132,'Código Barras'!$C$3:$C$1694,1,0)</f>
        <v>SIC-0546</v>
      </c>
      <c r="AL132" s="90">
        <f t="shared" si="17"/>
        <v>5733.5200000000013</v>
      </c>
      <c r="AM132" s="90">
        <f t="shared" si="17"/>
        <v>54.933000000000007</v>
      </c>
      <c r="AN132" s="90">
        <f t="shared" si="17"/>
        <v>0</v>
      </c>
      <c r="AO132" s="90">
        <f t="shared" si="16"/>
        <v>0.71438046456384363</v>
      </c>
      <c r="AP132" s="90">
        <f t="shared" si="16"/>
        <v>39.243062059885624</v>
      </c>
      <c r="AQ132" s="90">
        <f t="shared" si="16"/>
        <v>54.933</v>
      </c>
      <c r="AR132" s="90" t="str">
        <f>VLOOKUP(C132&amp;E132&amp;G132&amp;I132&amp;J132,'Código Licitaciones'!$I$8:$I$4158,1,0)</f>
        <v>Aela Generación S.A.Litorallos maquis 2202015/02BS4B</v>
      </c>
    </row>
    <row r="133" spans="2:44" ht="18.75" x14ac:dyDescent="0.3">
      <c r="B133" s="85">
        <v>2427</v>
      </c>
      <c r="C133" s="96" t="s">
        <v>9827</v>
      </c>
      <c r="D133" s="96" t="s">
        <v>9828</v>
      </c>
      <c r="E133" s="96" t="s">
        <v>292</v>
      </c>
      <c r="F133" s="97" t="s">
        <v>9841</v>
      </c>
      <c r="G133" s="97" t="s">
        <v>239</v>
      </c>
      <c r="H133" s="98">
        <v>220</v>
      </c>
      <c r="I133" s="99" t="s">
        <v>276</v>
      </c>
      <c r="J133" s="99" t="s">
        <v>281</v>
      </c>
      <c r="K133" s="100">
        <v>42736</v>
      </c>
      <c r="L133" s="99">
        <v>50040</v>
      </c>
      <c r="M133" s="98" t="s">
        <v>2557</v>
      </c>
      <c r="N133" s="98">
        <v>5764.6900000000005</v>
      </c>
      <c r="O133" s="98">
        <v>54.244000000000014</v>
      </c>
      <c r="P133" s="98">
        <v>0</v>
      </c>
      <c r="Q133" s="98">
        <v>90.077209859504364</v>
      </c>
      <c r="R133" s="101">
        <v>4886.1481716189564</v>
      </c>
      <c r="S133" s="98">
        <v>54.244000000000021</v>
      </c>
      <c r="T133" s="98"/>
      <c r="X133" s="83">
        <f t="shared" si="10"/>
        <v>0</v>
      </c>
      <c r="Z133" s="90">
        <f t="shared" si="11"/>
        <v>2427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Litoral</v>
      </c>
      <c r="AD133" s="94" t="str">
        <f t="shared" si="13"/>
        <v>9.134.000-5</v>
      </c>
      <c r="AE133" s="94" t="str">
        <f>+VLOOKUP(G133,'Código Licitaciones'!$L$7:$L$50,1,0)</f>
        <v>MELIPILLA 220</v>
      </c>
      <c r="AF133" s="90">
        <f t="shared" si="1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15"/>
        <v>42736</v>
      </c>
      <c r="AJ133" s="94">
        <f t="shared" si="15"/>
        <v>50040</v>
      </c>
      <c r="AK133" s="95" t="str">
        <f>+VLOOKUP(M133,'Código Barras'!$C$3:$C$1694,1,0)</f>
        <v>SIC-0622</v>
      </c>
      <c r="AL133" s="90">
        <f t="shared" si="17"/>
        <v>5764.6900000000005</v>
      </c>
      <c r="AM133" s="90">
        <f t="shared" si="17"/>
        <v>54.244000000000014</v>
      </c>
      <c r="AN133" s="90">
        <f t="shared" si="17"/>
        <v>0</v>
      </c>
      <c r="AO133" s="90">
        <f t="shared" si="16"/>
        <v>90.077209859504364</v>
      </c>
      <c r="AP133" s="90">
        <f t="shared" si="16"/>
        <v>4886.1481716189564</v>
      </c>
      <c r="AQ133" s="90">
        <f t="shared" si="16"/>
        <v>54.244000000000021</v>
      </c>
      <c r="AR133" s="90" t="str">
        <f>VLOOKUP(C133&amp;E133&amp;G133&amp;I133&amp;J133,'Código Licitaciones'!$I$8:$I$4158,1,0)</f>
        <v>Aela Generación S.A.LitoralMelipilla 2202015/02BS4B</v>
      </c>
    </row>
    <row r="134" spans="2:44" ht="18.75" x14ac:dyDescent="0.3">
      <c r="B134" s="85">
        <v>2427</v>
      </c>
      <c r="C134" s="96" t="s">
        <v>9827</v>
      </c>
      <c r="D134" s="96" t="s">
        <v>9828</v>
      </c>
      <c r="E134" s="96" t="s">
        <v>292</v>
      </c>
      <c r="F134" s="97" t="s">
        <v>9841</v>
      </c>
      <c r="G134" s="97" t="s">
        <v>30</v>
      </c>
      <c r="H134" s="98">
        <v>220</v>
      </c>
      <c r="I134" s="99" t="s">
        <v>276</v>
      </c>
      <c r="J134" s="99" t="s">
        <v>282</v>
      </c>
      <c r="K134" s="100">
        <v>42736</v>
      </c>
      <c r="L134" s="99">
        <v>50040</v>
      </c>
      <c r="M134" s="98" t="s">
        <v>3008</v>
      </c>
      <c r="N134" s="98">
        <v>5743.1500000000005</v>
      </c>
      <c r="O134" s="98">
        <v>54.024000000000001</v>
      </c>
      <c r="P134" s="98">
        <v>4.8403244609137681E-3</v>
      </c>
      <c r="Q134" s="98">
        <v>1.9457370194227002</v>
      </c>
      <c r="R134" s="101">
        <v>132.91520616498886</v>
      </c>
      <c r="S134" s="98">
        <v>68.310981822417489</v>
      </c>
      <c r="T134" s="98"/>
      <c r="X134" s="83">
        <f t="shared" si="10"/>
        <v>0</v>
      </c>
      <c r="Z134" s="90">
        <f t="shared" si="11"/>
        <v>2427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Litoral</v>
      </c>
      <c r="AD134" s="94" t="str">
        <f t="shared" si="13"/>
        <v>9.134.000-5</v>
      </c>
      <c r="AE134" s="94" t="str">
        <f>+VLOOKUP(G134,'Código Licitaciones'!$L$7:$L$50,1,0)</f>
        <v>Quillota 220</v>
      </c>
      <c r="AF134" s="90">
        <f t="shared" si="1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BS4C</v>
      </c>
      <c r="AI134" s="94">
        <f t="shared" si="15"/>
        <v>42736</v>
      </c>
      <c r="AJ134" s="94">
        <f t="shared" si="15"/>
        <v>50040</v>
      </c>
      <c r="AK134" s="95" t="str">
        <f>+VLOOKUP(M134,'Código Barras'!$C$3:$C$1694,1,0)</f>
        <v>SIC-0850</v>
      </c>
      <c r="AL134" s="90">
        <f t="shared" si="17"/>
        <v>5743.1500000000005</v>
      </c>
      <c r="AM134" s="90">
        <f t="shared" si="17"/>
        <v>54.024000000000001</v>
      </c>
      <c r="AN134" s="90">
        <f t="shared" si="17"/>
        <v>4.8403244609137681E-3</v>
      </c>
      <c r="AO134" s="90">
        <f t="shared" si="16"/>
        <v>1.9457370194227002</v>
      </c>
      <c r="AP134" s="90">
        <f t="shared" si="16"/>
        <v>132.91520616498886</v>
      </c>
      <c r="AQ134" s="90">
        <f t="shared" si="16"/>
        <v>68.310981822417489</v>
      </c>
      <c r="AR134" s="90" t="str">
        <f>VLOOKUP(C134&amp;E134&amp;G134&amp;I134&amp;J134,'Código Licitaciones'!$I$8:$I$4158,1,0)</f>
        <v>Aela Generación S.A.LitoralQuillota 2202015/02BS4C</v>
      </c>
    </row>
    <row r="135" spans="2:44" ht="18.75" x14ac:dyDescent="0.3">
      <c r="B135" s="85">
        <v>2427</v>
      </c>
      <c r="C135" s="96" t="s">
        <v>9827</v>
      </c>
      <c r="D135" s="96" t="s">
        <v>9828</v>
      </c>
      <c r="E135" s="96" t="s">
        <v>292</v>
      </c>
      <c r="F135" s="97" t="s">
        <v>9841</v>
      </c>
      <c r="G135" s="97" t="s">
        <v>78</v>
      </c>
      <c r="H135" s="98">
        <v>220</v>
      </c>
      <c r="I135" s="99" t="s">
        <v>276</v>
      </c>
      <c r="J135" s="99" t="s">
        <v>282</v>
      </c>
      <c r="K135" s="100">
        <v>42736</v>
      </c>
      <c r="L135" s="99">
        <v>50040</v>
      </c>
      <c r="M135" s="98" t="s">
        <v>2644</v>
      </c>
      <c r="N135" s="98">
        <v>5483.0800000000008</v>
      </c>
      <c r="O135" s="98">
        <v>53.448999999999998</v>
      </c>
      <c r="P135" s="98">
        <v>4.1327677978223305E-5</v>
      </c>
      <c r="Q135" s="98">
        <v>1.6613099724688472E-2</v>
      </c>
      <c r="R135" s="98">
        <v>1.1145565317537107</v>
      </c>
      <c r="S135" s="98">
        <v>67.089017114451281</v>
      </c>
      <c r="T135" s="98"/>
      <c r="X135" s="83">
        <f t="shared" si="10"/>
        <v>0</v>
      </c>
      <c r="Z135" s="90">
        <f t="shared" si="11"/>
        <v>2427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Litoral</v>
      </c>
      <c r="AD135" s="94" t="str">
        <f t="shared" si="13"/>
        <v>9.134.000-5</v>
      </c>
      <c r="AE135" s="94" t="str">
        <f>+VLOOKUP(G135,'Código Licitaciones'!$L$7:$L$50,1,0)</f>
        <v>Nogales 220</v>
      </c>
      <c r="AF135" s="90">
        <f t="shared" si="1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BS4C</v>
      </c>
      <c r="AI135" s="94">
        <f t="shared" si="15"/>
        <v>42736</v>
      </c>
      <c r="AJ135" s="94">
        <f t="shared" si="15"/>
        <v>50040</v>
      </c>
      <c r="AK135" s="95" t="str">
        <f>+VLOOKUP(M135,'Código Barras'!$C$3:$C$1694,1,0)</f>
        <v>SIC-0666</v>
      </c>
      <c r="AL135" s="90">
        <f t="shared" si="17"/>
        <v>5483.0800000000008</v>
      </c>
      <c r="AM135" s="90">
        <f t="shared" si="17"/>
        <v>53.448999999999998</v>
      </c>
      <c r="AN135" s="90">
        <f t="shared" si="17"/>
        <v>4.1327677978223305E-5</v>
      </c>
      <c r="AO135" s="90">
        <f t="shared" si="16"/>
        <v>1.6613099724688472E-2</v>
      </c>
      <c r="AP135" s="90">
        <f t="shared" si="16"/>
        <v>1.1145565317537107</v>
      </c>
      <c r="AQ135" s="90">
        <f t="shared" si="16"/>
        <v>67.089017114451281</v>
      </c>
      <c r="AR135" s="90" t="str">
        <f>VLOOKUP(C135&amp;E135&amp;G135&amp;I135&amp;J135,'Código Licitaciones'!$I$8:$I$4158,1,0)</f>
        <v>Aela Generación S.A.LitoralNogales 2202015/02BS4C</v>
      </c>
    </row>
    <row r="136" spans="2:44" ht="18.75" x14ac:dyDescent="0.3">
      <c r="B136" s="85">
        <v>2427</v>
      </c>
      <c r="C136" s="96" t="s">
        <v>9827</v>
      </c>
      <c r="D136" s="96" t="s">
        <v>9828</v>
      </c>
      <c r="E136" s="96" t="s">
        <v>292</v>
      </c>
      <c r="F136" s="97" t="s">
        <v>9841</v>
      </c>
      <c r="G136" s="97" t="s">
        <v>2408</v>
      </c>
      <c r="H136" s="98">
        <v>220</v>
      </c>
      <c r="I136" s="99" t="s">
        <v>276</v>
      </c>
      <c r="J136" s="99" t="s">
        <v>282</v>
      </c>
      <c r="K136" s="100">
        <v>42736</v>
      </c>
      <c r="L136" s="99">
        <v>50040</v>
      </c>
      <c r="M136" s="98" t="s">
        <v>2407</v>
      </c>
      <c r="N136" s="98">
        <v>5733.5200000000013</v>
      </c>
      <c r="O136" s="98">
        <v>54.933000000000007</v>
      </c>
      <c r="P136" s="98">
        <v>1.2068399658022016E-3</v>
      </c>
      <c r="Q136" s="98">
        <v>0.48513136194528411</v>
      </c>
      <c r="R136" s="101">
        <v>33.569162186466535</v>
      </c>
      <c r="S136" s="98">
        <v>69.196025694691443</v>
      </c>
      <c r="T136" s="98"/>
      <c r="X136" s="83">
        <f t="shared" si="10"/>
        <v>0</v>
      </c>
      <c r="Z136" s="90">
        <f t="shared" si="11"/>
        <v>2427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Litoral</v>
      </c>
      <c r="AD136" s="94" t="str">
        <f t="shared" si="13"/>
        <v>9.134.000-5</v>
      </c>
      <c r="AE136" s="94" t="str">
        <f>+VLOOKUP(G136,'Código Licitaciones'!$L$7:$L$50,1,0)</f>
        <v>los maquis 220</v>
      </c>
      <c r="AF136" s="90">
        <f t="shared" si="1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BS4C</v>
      </c>
      <c r="AI136" s="94">
        <f t="shared" si="15"/>
        <v>42736</v>
      </c>
      <c r="AJ136" s="94">
        <f t="shared" si="15"/>
        <v>50040</v>
      </c>
      <c r="AK136" s="95" t="str">
        <f>+VLOOKUP(M136,'Código Barras'!$C$3:$C$1694,1,0)</f>
        <v>SIC-0546</v>
      </c>
      <c r="AL136" s="90">
        <f t="shared" si="17"/>
        <v>5733.5200000000013</v>
      </c>
      <c r="AM136" s="90">
        <f t="shared" si="17"/>
        <v>54.933000000000007</v>
      </c>
      <c r="AN136" s="90">
        <f t="shared" si="17"/>
        <v>1.2068399658022016E-3</v>
      </c>
      <c r="AO136" s="90">
        <f t="shared" si="16"/>
        <v>0.48513136194528411</v>
      </c>
      <c r="AP136" s="90">
        <f t="shared" si="16"/>
        <v>33.569162186466535</v>
      </c>
      <c r="AQ136" s="90">
        <f t="shared" si="16"/>
        <v>69.196025694691443</v>
      </c>
      <c r="AR136" s="90" t="str">
        <f>VLOOKUP(C136&amp;E136&amp;G136&amp;I136&amp;J136,'Código Licitaciones'!$I$8:$I$4158,1,0)</f>
        <v>Aela Generación S.A.Litorallos maquis 2202015/02BS4C</v>
      </c>
    </row>
    <row r="137" spans="2:44" ht="18.75" x14ac:dyDescent="0.3">
      <c r="B137" s="85">
        <v>2427</v>
      </c>
      <c r="C137" s="96" t="s">
        <v>9827</v>
      </c>
      <c r="D137" s="96" t="s">
        <v>9828</v>
      </c>
      <c r="E137" s="96" t="s">
        <v>292</v>
      </c>
      <c r="F137" s="97" t="s">
        <v>9841</v>
      </c>
      <c r="G137" s="97" t="s">
        <v>239</v>
      </c>
      <c r="H137" s="98">
        <v>220</v>
      </c>
      <c r="I137" s="99" t="s">
        <v>276</v>
      </c>
      <c r="J137" s="99" t="s">
        <v>282</v>
      </c>
      <c r="K137" s="100">
        <v>42736</v>
      </c>
      <c r="L137" s="99">
        <v>50040</v>
      </c>
      <c r="M137" s="98" t="s">
        <v>2557</v>
      </c>
      <c r="N137" s="98">
        <v>5764.6900000000005</v>
      </c>
      <c r="O137" s="98">
        <v>54.244000000000014</v>
      </c>
      <c r="P137" s="98">
        <v>0.15383765123791096</v>
      </c>
      <c r="Q137" s="98">
        <v>61.84040252089504</v>
      </c>
      <c r="R137" s="98">
        <v>4241.2971640581045</v>
      </c>
      <c r="S137" s="98">
        <v>68.584565933655227</v>
      </c>
      <c r="T137" s="98"/>
      <c r="X137" s="83">
        <f t="shared" si="10"/>
        <v>0</v>
      </c>
      <c r="Z137" s="90">
        <f t="shared" si="11"/>
        <v>2427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Litoral</v>
      </c>
      <c r="AD137" s="94" t="str">
        <f t="shared" si="13"/>
        <v>9.134.000-5</v>
      </c>
      <c r="AE137" s="94" t="str">
        <f>+VLOOKUP(G137,'Código Licitaciones'!$L$7:$L$50,1,0)</f>
        <v>MELIPILLA 220</v>
      </c>
      <c r="AF137" s="90">
        <f t="shared" si="1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15"/>
        <v>42736</v>
      </c>
      <c r="AJ137" s="94">
        <f t="shared" si="15"/>
        <v>50040</v>
      </c>
      <c r="AK137" s="95" t="str">
        <f>+VLOOKUP(M137,'Código Barras'!$C$3:$C$1694,1,0)</f>
        <v>SIC-0622</v>
      </c>
      <c r="AL137" s="90">
        <f t="shared" si="17"/>
        <v>5764.6900000000005</v>
      </c>
      <c r="AM137" s="90">
        <f t="shared" si="17"/>
        <v>54.244000000000014</v>
      </c>
      <c r="AN137" s="90">
        <f t="shared" si="17"/>
        <v>0.15383765123791096</v>
      </c>
      <c r="AO137" s="90">
        <f t="shared" si="16"/>
        <v>61.84040252089504</v>
      </c>
      <c r="AP137" s="90">
        <f t="shared" si="16"/>
        <v>4241.2971640581045</v>
      </c>
      <c r="AQ137" s="90">
        <f t="shared" si="16"/>
        <v>68.584565933655227</v>
      </c>
      <c r="AR137" s="90" t="str">
        <f>VLOOKUP(C137&amp;E137&amp;G137&amp;I137&amp;J137,'Código Licitaciones'!$I$8:$I$4158,1,0)</f>
        <v>Aela Generación S.A.LitoralMelipilla 2202015/02BS4C</v>
      </c>
    </row>
    <row r="138" spans="2:44" ht="18.75" x14ac:dyDescent="0.3">
      <c r="B138" s="85">
        <v>2428</v>
      </c>
      <c r="C138" s="96" t="s">
        <v>9827</v>
      </c>
      <c r="D138" s="96" t="s">
        <v>9828</v>
      </c>
      <c r="E138" s="96" t="s">
        <v>293</v>
      </c>
      <c r="F138" s="97" t="s">
        <v>9842</v>
      </c>
      <c r="G138" s="97" t="s">
        <v>30</v>
      </c>
      <c r="H138" s="98">
        <v>220</v>
      </c>
      <c r="I138" s="99" t="s">
        <v>276</v>
      </c>
      <c r="J138" s="99" t="s">
        <v>280</v>
      </c>
      <c r="K138" s="100">
        <v>42736</v>
      </c>
      <c r="L138" s="99">
        <v>50040</v>
      </c>
      <c r="M138" s="98" t="s">
        <v>3008</v>
      </c>
      <c r="N138" s="98">
        <v>5743.1499999999969</v>
      </c>
      <c r="O138" s="98">
        <v>54.023999999999965</v>
      </c>
      <c r="P138" s="98">
        <v>0</v>
      </c>
      <c r="Q138" s="98">
        <v>473.70876610712338</v>
      </c>
      <c r="R138" s="101">
        <v>25591.642380171215</v>
      </c>
      <c r="S138" s="98">
        <v>54.023999999999958</v>
      </c>
      <c r="T138" s="98"/>
      <c r="X138" s="83">
        <f t="shared" ref="X138:X201" si="18">SUMPRODUCT(--(ISERROR(Z138:BN138)))</f>
        <v>0</v>
      </c>
      <c r="Z138" s="90">
        <f t="shared" ref="Z138:Z201" si="19">IF(ISNUMBER(B138),B138,1/0)</f>
        <v>2428</v>
      </c>
      <c r="AA138" s="94" t="str">
        <f>+VLOOKUP(C138,'Código Licitaciones'!$J$7:$J$31,1,0)</f>
        <v>Aela Generación S.A.</v>
      </c>
      <c r="AB138" s="94" t="str">
        <f t="shared" ref="AB138:AB201" si="20">+D138</f>
        <v>76.489.426-K</v>
      </c>
      <c r="AC138" s="94" t="str">
        <f>+VLOOKUP(E138,'Código Licitaciones'!$K$7:$K$50,1,0)</f>
        <v>Chilquinta</v>
      </c>
      <c r="AD138" s="94" t="str">
        <f t="shared" ref="AD138:AD201" si="21">+F138</f>
        <v>9.681.520-1</v>
      </c>
      <c r="AE138" s="94" t="str">
        <f>+VLOOKUP(G138,'Código Licitaciones'!$L$7:$L$50,1,0)</f>
        <v>Quillota 220</v>
      </c>
      <c r="AF138" s="90">
        <f t="shared" ref="AF138:AF201" si="22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BS4A</v>
      </c>
      <c r="AI138" s="94">
        <f t="shared" si="15"/>
        <v>42736</v>
      </c>
      <c r="AJ138" s="94">
        <f t="shared" si="15"/>
        <v>50040</v>
      </c>
      <c r="AK138" s="95" t="str">
        <f>+VLOOKUP(M138,'Código Barras'!$C$3:$C$1694,1,0)</f>
        <v>SIC-0850</v>
      </c>
      <c r="AL138" s="90">
        <f t="shared" si="17"/>
        <v>5743.1499999999969</v>
      </c>
      <c r="AM138" s="90">
        <f t="shared" si="17"/>
        <v>54.023999999999965</v>
      </c>
      <c r="AN138" s="90">
        <f t="shared" si="17"/>
        <v>0</v>
      </c>
      <c r="AO138" s="90">
        <f t="shared" si="16"/>
        <v>473.70876610712338</v>
      </c>
      <c r="AP138" s="90">
        <f t="shared" si="16"/>
        <v>25591.642380171215</v>
      </c>
      <c r="AQ138" s="90">
        <f t="shared" si="16"/>
        <v>54.023999999999958</v>
      </c>
      <c r="AR138" s="90" t="str">
        <f>VLOOKUP(C138&amp;E138&amp;G138&amp;I138&amp;J138,'Código Licitaciones'!$I$8:$I$4158,1,0)</f>
        <v>Aela Generación S.A.ChilquintaQuillota 2202015/02BS4A</v>
      </c>
    </row>
    <row r="139" spans="2:44" ht="18.75" x14ac:dyDescent="0.3">
      <c r="B139" s="85">
        <v>2428</v>
      </c>
      <c r="C139" s="96" t="s">
        <v>9827</v>
      </c>
      <c r="D139" s="96" t="s">
        <v>9828</v>
      </c>
      <c r="E139" s="96" t="s">
        <v>293</v>
      </c>
      <c r="F139" s="97" t="s">
        <v>9842</v>
      </c>
      <c r="G139" s="97" t="s">
        <v>78</v>
      </c>
      <c r="H139" s="98">
        <v>220</v>
      </c>
      <c r="I139" s="99" t="s">
        <v>276</v>
      </c>
      <c r="J139" s="99" t="s">
        <v>280</v>
      </c>
      <c r="K139" s="100">
        <v>42736</v>
      </c>
      <c r="L139" s="99">
        <v>50040</v>
      </c>
      <c r="M139" s="98" t="s">
        <v>2644</v>
      </c>
      <c r="N139" s="98">
        <v>5483.0799999999981</v>
      </c>
      <c r="O139" s="98">
        <v>53.449000000000005</v>
      </c>
      <c r="P139" s="98">
        <v>0</v>
      </c>
      <c r="Q139" s="98">
        <v>5.386595898527851</v>
      </c>
      <c r="R139" s="98">
        <v>287.90816418041516</v>
      </c>
      <c r="S139" s="98">
        <v>53.449000000000005</v>
      </c>
      <c r="T139" s="98"/>
      <c r="X139" s="83">
        <f t="shared" si="18"/>
        <v>0</v>
      </c>
      <c r="Z139" s="90">
        <f t="shared" si="19"/>
        <v>2428</v>
      </c>
      <c r="AA139" s="94" t="str">
        <f>+VLOOKUP(C139,'Código Licitaciones'!$J$7:$J$31,1,0)</f>
        <v>Aela Generación S.A.</v>
      </c>
      <c r="AB139" s="94" t="str">
        <f t="shared" si="20"/>
        <v>76.489.426-K</v>
      </c>
      <c r="AC139" s="94" t="str">
        <f>+VLOOKUP(E139,'Código Licitaciones'!$K$7:$K$50,1,0)</f>
        <v>Chilquinta</v>
      </c>
      <c r="AD139" s="94" t="str">
        <f t="shared" si="21"/>
        <v>9.681.520-1</v>
      </c>
      <c r="AE139" s="94" t="str">
        <f>+VLOOKUP(G139,'Código Licitaciones'!$L$7:$L$50,1,0)</f>
        <v>Nogales 220</v>
      </c>
      <c r="AF139" s="90">
        <f t="shared" si="22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BS4A</v>
      </c>
      <c r="AI139" s="94">
        <f t="shared" si="15"/>
        <v>42736</v>
      </c>
      <c r="AJ139" s="94">
        <f t="shared" si="15"/>
        <v>50040</v>
      </c>
      <c r="AK139" s="95" t="str">
        <f>+VLOOKUP(M139,'Código Barras'!$C$3:$C$1694,1,0)</f>
        <v>SIC-0666</v>
      </c>
      <c r="AL139" s="90">
        <f t="shared" si="17"/>
        <v>5483.0799999999981</v>
      </c>
      <c r="AM139" s="90">
        <f t="shared" si="17"/>
        <v>53.449000000000005</v>
      </c>
      <c r="AN139" s="90">
        <f t="shared" si="17"/>
        <v>0</v>
      </c>
      <c r="AO139" s="90">
        <f t="shared" si="16"/>
        <v>5.386595898527851</v>
      </c>
      <c r="AP139" s="90">
        <f t="shared" si="16"/>
        <v>287.90816418041516</v>
      </c>
      <c r="AQ139" s="90">
        <f t="shared" si="16"/>
        <v>53.449000000000005</v>
      </c>
      <c r="AR139" s="90" t="str">
        <f>VLOOKUP(C139&amp;E139&amp;G139&amp;I139&amp;J139,'Código Licitaciones'!$I$8:$I$4158,1,0)</f>
        <v>Aela Generación S.A.ChilquintaNogales 2202015/02BS4A</v>
      </c>
    </row>
    <row r="140" spans="2:44" ht="18.75" x14ac:dyDescent="0.3">
      <c r="B140" s="85">
        <v>2428</v>
      </c>
      <c r="C140" s="96" t="s">
        <v>9827</v>
      </c>
      <c r="D140" s="96" t="s">
        <v>9828</v>
      </c>
      <c r="E140" s="96" t="s">
        <v>293</v>
      </c>
      <c r="F140" s="97" t="s">
        <v>9842</v>
      </c>
      <c r="G140" s="97" t="s">
        <v>2408</v>
      </c>
      <c r="H140" s="98">
        <v>220</v>
      </c>
      <c r="I140" s="99" t="s">
        <v>276</v>
      </c>
      <c r="J140" s="99" t="s">
        <v>280</v>
      </c>
      <c r="K140" s="100">
        <v>42736</v>
      </c>
      <c r="L140" s="99">
        <v>50040</v>
      </c>
      <c r="M140" s="98" t="s">
        <v>2407</v>
      </c>
      <c r="N140" s="98">
        <v>5733.5199999999995</v>
      </c>
      <c r="O140" s="98">
        <v>54.933</v>
      </c>
      <c r="P140" s="98">
        <v>0</v>
      </c>
      <c r="Q140" s="98">
        <v>393.8772319782758</v>
      </c>
      <c r="R140" s="101">
        <v>21636.857984262624</v>
      </c>
      <c r="S140" s="98">
        <v>54.933</v>
      </c>
      <c r="T140" s="98"/>
      <c r="X140" s="83">
        <f t="shared" si="18"/>
        <v>0</v>
      </c>
      <c r="Z140" s="90">
        <f t="shared" si="19"/>
        <v>2428</v>
      </c>
      <c r="AA140" s="94" t="str">
        <f>+VLOOKUP(C140,'Código Licitaciones'!$J$7:$J$31,1,0)</f>
        <v>Aela Generación S.A.</v>
      </c>
      <c r="AB140" s="94" t="str">
        <f t="shared" si="20"/>
        <v>76.489.426-K</v>
      </c>
      <c r="AC140" s="94" t="str">
        <f>+VLOOKUP(E140,'Código Licitaciones'!$K$7:$K$50,1,0)</f>
        <v>Chilquinta</v>
      </c>
      <c r="AD140" s="94" t="str">
        <f t="shared" si="21"/>
        <v>9.681.520-1</v>
      </c>
      <c r="AE140" s="94" t="str">
        <f>+VLOOKUP(G140,'Código Licitaciones'!$L$7:$L$50,1,0)</f>
        <v>los maquis 220</v>
      </c>
      <c r="AF140" s="90">
        <f t="shared" si="22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BS4A</v>
      </c>
      <c r="AI140" s="94">
        <f t="shared" si="15"/>
        <v>42736</v>
      </c>
      <c r="AJ140" s="94">
        <f t="shared" si="15"/>
        <v>50040</v>
      </c>
      <c r="AK140" s="95" t="str">
        <f>+VLOOKUP(M140,'Código Barras'!$C$3:$C$1694,1,0)</f>
        <v>SIC-0546</v>
      </c>
      <c r="AL140" s="90">
        <f t="shared" si="17"/>
        <v>5733.5199999999995</v>
      </c>
      <c r="AM140" s="90">
        <f t="shared" si="17"/>
        <v>54.933</v>
      </c>
      <c r="AN140" s="90">
        <f t="shared" si="17"/>
        <v>0</v>
      </c>
      <c r="AO140" s="90">
        <f t="shared" si="16"/>
        <v>393.8772319782758</v>
      </c>
      <c r="AP140" s="90">
        <f t="shared" si="16"/>
        <v>21636.857984262624</v>
      </c>
      <c r="AQ140" s="90">
        <f t="shared" si="16"/>
        <v>54.933</v>
      </c>
      <c r="AR140" s="90" t="str">
        <f>VLOOKUP(C140&amp;E140&amp;G140&amp;I140&amp;J140,'Código Licitaciones'!$I$8:$I$4158,1,0)</f>
        <v>Aela Generación S.A.Chilquintalos maquis 2202015/02BS4A</v>
      </c>
    </row>
    <row r="141" spans="2:44" ht="18.75" x14ac:dyDescent="0.3">
      <c r="B141" s="85">
        <v>2428</v>
      </c>
      <c r="C141" s="96" t="s">
        <v>9827</v>
      </c>
      <c r="D141" s="96" t="s">
        <v>9828</v>
      </c>
      <c r="E141" s="96" t="s">
        <v>293</v>
      </c>
      <c r="F141" s="97" t="s">
        <v>9842</v>
      </c>
      <c r="G141" s="97" t="s">
        <v>239</v>
      </c>
      <c r="H141" s="98">
        <v>220</v>
      </c>
      <c r="I141" s="99" t="s">
        <v>276</v>
      </c>
      <c r="J141" s="99" t="s">
        <v>280</v>
      </c>
      <c r="K141" s="100">
        <v>42736</v>
      </c>
      <c r="L141" s="99">
        <v>50040</v>
      </c>
      <c r="M141" s="98" t="s">
        <v>2557</v>
      </c>
      <c r="N141" s="98">
        <v>5764.6900000000014</v>
      </c>
      <c r="O141" s="98">
        <v>54.243999999999986</v>
      </c>
      <c r="P141" s="98">
        <v>0</v>
      </c>
      <c r="Q141" s="98">
        <v>278.04849549424767</v>
      </c>
      <c r="R141" s="98">
        <v>15082.462589589966</v>
      </c>
      <c r="S141" s="98">
        <v>54.243999999999986</v>
      </c>
      <c r="T141" s="98"/>
      <c r="X141" s="83">
        <f t="shared" si="18"/>
        <v>0</v>
      </c>
      <c r="Z141" s="90">
        <f t="shared" si="19"/>
        <v>2428</v>
      </c>
      <c r="AA141" s="94" t="str">
        <f>+VLOOKUP(C141,'Código Licitaciones'!$J$7:$J$31,1,0)</f>
        <v>Aela Generación S.A.</v>
      </c>
      <c r="AB141" s="94" t="str">
        <f t="shared" si="20"/>
        <v>76.489.426-K</v>
      </c>
      <c r="AC141" s="94" t="str">
        <f>+VLOOKUP(E141,'Código Licitaciones'!$K$7:$K$50,1,0)</f>
        <v>Chilquinta</v>
      </c>
      <c r="AD141" s="94" t="str">
        <f t="shared" si="21"/>
        <v>9.681.520-1</v>
      </c>
      <c r="AE141" s="94" t="str">
        <f>+VLOOKUP(G141,'Código Licitaciones'!$L$7:$L$50,1,0)</f>
        <v>MELIPILLA 220</v>
      </c>
      <c r="AF141" s="90">
        <f t="shared" si="22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si="15"/>
        <v>42736</v>
      </c>
      <c r="AJ141" s="94">
        <f t="shared" si="15"/>
        <v>50040</v>
      </c>
      <c r="AK141" s="95" t="str">
        <f>+VLOOKUP(M141,'Código Barras'!$C$3:$C$1694,1,0)</f>
        <v>SIC-0622</v>
      </c>
      <c r="AL141" s="90">
        <f t="shared" si="17"/>
        <v>5764.6900000000014</v>
      </c>
      <c r="AM141" s="90">
        <f t="shared" si="17"/>
        <v>54.243999999999986</v>
      </c>
      <c r="AN141" s="90">
        <f t="shared" si="17"/>
        <v>0</v>
      </c>
      <c r="AO141" s="90">
        <f t="shared" si="16"/>
        <v>278.04849549424767</v>
      </c>
      <c r="AP141" s="90">
        <f t="shared" si="16"/>
        <v>15082.462589589966</v>
      </c>
      <c r="AQ141" s="90">
        <f t="shared" si="16"/>
        <v>54.243999999999986</v>
      </c>
      <c r="AR141" s="90" t="str">
        <f>VLOOKUP(C141&amp;E141&amp;G141&amp;I141&amp;J141,'Código Licitaciones'!$I$8:$I$4158,1,0)</f>
        <v>Aela Generación S.A.ChilquintaMelipilla 2202015/02BS4A</v>
      </c>
    </row>
    <row r="142" spans="2:44" ht="18.75" x14ac:dyDescent="0.3">
      <c r="B142" s="85">
        <v>2428</v>
      </c>
      <c r="C142" s="96" t="s">
        <v>9827</v>
      </c>
      <c r="D142" s="96" t="s">
        <v>9828</v>
      </c>
      <c r="E142" s="96" t="s">
        <v>293</v>
      </c>
      <c r="F142" s="97" t="s">
        <v>9842</v>
      </c>
      <c r="G142" s="97" t="s">
        <v>30</v>
      </c>
      <c r="H142" s="98">
        <v>220</v>
      </c>
      <c r="I142" s="99" t="s">
        <v>276</v>
      </c>
      <c r="J142" s="99" t="s">
        <v>281</v>
      </c>
      <c r="K142" s="100">
        <v>42736</v>
      </c>
      <c r="L142" s="99">
        <v>50040</v>
      </c>
      <c r="M142" s="98" t="s">
        <v>3008</v>
      </c>
      <c r="N142" s="98">
        <v>5743.1499999999969</v>
      </c>
      <c r="O142" s="98">
        <v>54.023999999999965</v>
      </c>
      <c r="P142" s="98">
        <v>0</v>
      </c>
      <c r="Q142" s="98">
        <v>675.1341261428978</v>
      </c>
      <c r="R142" s="98">
        <v>36473.446030743886</v>
      </c>
      <c r="S142" s="98">
        <v>54.023999999999965</v>
      </c>
      <c r="T142" s="98"/>
      <c r="X142" s="83">
        <f t="shared" si="18"/>
        <v>0</v>
      </c>
      <c r="Z142" s="90">
        <f t="shared" si="19"/>
        <v>2428</v>
      </c>
      <c r="AA142" s="94" t="str">
        <f>+VLOOKUP(C142,'Código Licitaciones'!$J$7:$J$31,1,0)</f>
        <v>Aela Generación S.A.</v>
      </c>
      <c r="AB142" s="94" t="str">
        <f t="shared" si="20"/>
        <v>76.489.426-K</v>
      </c>
      <c r="AC142" s="94" t="str">
        <f>+VLOOKUP(E142,'Código Licitaciones'!$K$7:$K$50,1,0)</f>
        <v>Chilquinta</v>
      </c>
      <c r="AD142" s="94" t="str">
        <f t="shared" si="21"/>
        <v>9.681.520-1</v>
      </c>
      <c r="AE142" s="94" t="str">
        <f>+VLOOKUP(G142,'Código Licitaciones'!$L$7:$L$50,1,0)</f>
        <v>Quillota 220</v>
      </c>
      <c r="AF142" s="90">
        <f t="shared" si="22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BS4B</v>
      </c>
      <c r="AI142" s="94">
        <f t="shared" si="15"/>
        <v>42736</v>
      </c>
      <c r="AJ142" s="94">
        <f t="shared" si="15"/>
        <v>50040</v>
      </c>
      <c r="AK142" s="95" t="str">
        <f>+VLOOKUP(M142,'Código Barras'!$C$3:$C$1694,1,0)</f>
        <v>SIC-0850</v>
      </c>
      <c r="AL142" s="90">
        <f t="shared" si="17"/>
        <v>5743.1499999999969</v>
      </c>
      <c r="AM142" s="90">
        <f t="shared" si="17"/>
        <v>54.023999999999965</v>
      </c>
      <c r="AN142" s="90">
        <f t="shared" si="17"/>
        <v>0</v>
      </c>
      <c r="AO142" s="90">
        <f t="shared" si="16"/>
        <v>675.1341261428978</v>
      </c>
      <c r="AP142" s="90">
        <f t="shared" si="16"/>
        <v>36473.446030743886</v>
      </c>
      <c r="AQ142" s="90">
        <f t="shared" si="16"/>
        <v>54.023999999999965</v>
      </c>
      <c r="AR142" s="90" t="str">
        <f>VLOOKUP(C142&amp;E142&amp;G142&amp;I142&amp;J142,'Código Licitaciones'!$I$8:$I$4158,1,0)</f>
        <v>Aela Generación S.A.ChilquintaQuillota 2202015/02BS4B</v>
      </c>
    </row>
    <row r="143" spans="2:44" ht="18.75" x14ac:dyDescent="0.3">
      <c r="B143" s="85">
        <v>2428</v>
      </c>
      <c r="C143" s="96" t="s">
        <v>9827</v>
      </c>
      <c r="D143" s="96" t="s">
        <v>9828</v>
      </c>
      <c r="E143" s="96" t="s">
        <v>293</v>
      </c>
      <c r="F143" s="97" t="s">
        <v>9842</v>
      </c>
      <c r="G143" s="97" t="s">
        <v>78</v>
      </c>
      <c r="H143" s="98">
        <v>220</v>
      </c>
      <c r="I143" s="99" t="s">
        <v>276</v>
      </c>
      <c r="J143" s="99" t="s">
        <v>281</v>
      </c>
      <c r="K143" s="100">
        <v>42736</v>
      </c>
      <c r="L143" s="99">
        <v>50040</v>
      </c>
      <c r="M143" s="98" t="s">
        <v>2644</v>
      </c>
      <c r="N143" s="98">
        <v>5483.0799999999981</v>
      </c>
      <c r="O143" s="98">
        <v>53.449000000000005</v>
      </c>
      <c r="P143" s="98">
        <v>0</v>
      </c>
      <c r="Q143" s="98">
        <v>7.4970129869055091</v>
      </c>
      <c r="R143" s="98">
        <v>400.70784713711259</v>
      </c>
      <c r="S143" s="98">
        <v>53.449000000000005</v>
      </c>
      <c r="T143" s="98"/>
      <c r="X143" s="83">
        <f t="shared" si="18"/>
        <v>0</v>
      </c>
      <c r="Z143" s="90">
        <f t="shared" si="19"/>
        <v>2428</v>
      </c>
      <c r="AA143" s="94" t="str">
        <f>+VLOOKUP(C143,'Código Licitaciones'!$J$7:$J$31,1,0)</f>
        <v>Aela Generación S.A.</v>
      </c>
      <c r="AB143" s="94" t="str">
        <f t="shared" si="20"/>
        <v>76.489.426-K</v>
      </c>
      <c r="AC143" s="94" t="str">
        <f>+VLOOKUP(E143,'Código Licitaciones'!$K$7:$K$50,1,0)</f>
        <v>Chilquinta</v>
      </c>
      <c r="AD143" s="94" t="str">
        <f t="shared" si="21"/>
        <v>9.681.520-1</v>
      </c>
      <c r="AE143" s="94" t="str">
        <f>+VLOOKUP(G143,'Código Licitaciones'!$L$7:$L$50,1,0)</f>
        <v>Nogales 220</v>
      </c>
      <c r="AF143" s="90">
        <f t="shared" si="22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BS4B</v>
      </c>
      <c r="AI143" s="94">
        <f t="shared" si="15"/>
        <v>42736</v>
      </c>
      <c r="AJ143" s="94">
        <f t="shared" si="15"/>
        <v>50040</v>
      </c>
      <c r="AK143" s="95" t="str">
        <f>+VLOOKUP(M143,'Código Barras'!$C$3:$C$1694,1,0)</f>
        <v>SIC-0666</v>
      </c>
      <c r="AL143" s="90">
        <f t="shared" si="17"/>
        <v>5483.0799999999981</v>
      </c>
      <c r="AM143" s="90">
        <f t="shared" si="17"/>
        <v>53.449000000000005</v>
      </c>
      <c r="AN143" s="90">
        <f t="shared" si="17"/>
        <v>0</v>
      </c>
      <c r="AO143" s="90">
        <f t="shared" si="16"/>
        <v>7.4970129869055091</v>
      </c>
      <c r="AP143" s="90">
        <f t="shared" si="16"/>
        <v>400.70784713711259</v>
      </c>
      <c r="AQ143" s="90">
        <f t="shared" si="16"/>
        <v>53.449000000000005</v>
      </c>
      <c r="AR143" s="90" t="str">
        <f>VLOOKUP(C143&amp;E143&amp;G143&amp;I143&amp;J143,'Código Licitaciones'!$I$8:$I$4158,1,0)</f>
        <v>Aela Generación S.A.ChilquintaNogales 2202015/02BS4B</v>
      </c>
    </row>
    <row r="144" spans="2:44" ht="18.75" x14ac:dyDescent="0.3">
      <c r="B144" s="85">
        <v>2428</v>
      </c>
      <c r="C144" s="96" t="s">
        <v>9827</v>
      </c>
      <c r="D144" s="96" t="s">
        <v>9828</v>
      </c>
      <c r="E144" s="96" t="s">
        <v>293</v>
      </c>
      <c r="F144" s="97" t="s">
        <v>9842</v>
      </c>
      <c r="G144" s="97" t="s">
        <v>2408</v>
      </c>
      <c r="H144" s="98">
        <v>220</v>
      </c>
      <c r="I144" s="99" t="s">
        <v>276</v>
      </c>
      <c r="J144" s="99" t="s">
        <v>281</v>
      </c>
      <c r="K144" s="100">
        <v>42736</v>
      </c>
      <c r="L144" s="99">
        <v>50040</v>
      </c>
      <c r="M144" s="98" t="s">
        <v>2407</v>
      </c>
      <c r="N144" s="98">
        <v>5733.5199999999995</v>
      </c>
      <c r="O144" s="98">
        <v>54.933</v>
      </c>
      <c r="P144" s="98">
        <v>0</v>
      </c>
      <c r="Q144" s="98">
        <v>569.50091475026341</v>
      </c>
      <c r="R144" s="101">
        <v>31284.393749976218</v>
      </c>
      <c r="S144" s="98">
        <v>54.933</v>
      </c>
      <c r="T144" s="98"/>
      <c r="X144" s="83">
        <f t="shared" si="18"/>
        <v>0</v>
      </c>
      <c r="Z144" s="90">
        <f t="shared" si="19"/>
        <v>2428</v>
      </c>
      <c r="AA144" s="94" t="str">
        <f>+VLOOKUP(C144,'Código Licitaciones'!$J$7:$J$31,1,0)</f>
        <v>Aela Generación S.A.</v>
      </c>
      <c r="AB144" s="94" t="str">
        <f t="shared" si="20"/>
        <v>76.489.426-K</v>
      </c>
      <c r="AC144" s="94" t="str">
        <f>+VLOOKUP(E144,'Código Licitaciones'!$K$7:$K$50,1,0)</f>
        <v>Chilquinta</v>
      </c>
      <c r="AD144" s="94" t="str">
        <f t="shared" si="21"/>
        <v>9.681.520-1</v>
      </c>
      <c r="AE144" s="94" t="str">
        <f>+VLOOKUP(G144,'Código Licitaciones'!$L$7:$L$50,1,0)</f>
        <v>los maquis 220</v>
      </c>
      <c r="AF144" s="90">
        <f t="shared" si="22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BS4B</v>
      </c>
      <c r="AI144" s="94">
        <f t="shared" si="15"/>
        <v>42736</v>
      </c>
      <c r="AJ144" s="94">
        <f t="shared" si="15"/>
        <v>50040</v>
      </c>
      <c r="AK144" s="95" t="str">
        <f>+VLOOKUP(M144,'Código Barras'!$C$3:$C$1694,1,0)</f>
        <v>SIC-0546</v>
      </c>
      <c r="AL144" s="90">
        <f t="shared" si="17"/>
        <v>5733.5199999999995</v>
      </c>
      <c r="AM144" s="90">
        <f t="shared" si="17"/>
        <v>54.933</v>
      </c>
      <c r="AN144" s="90">
        <f t="shared" si="17"/>
        <v>0</v>
      </c>
      <c r="AO144" s="90">
        <f t="shared" si="16"/>
        <v>569.50091475026341</v>
      </c>
      <c r="AP144" s="90">
        <f t="shared" si="16"/>
        <v>31284.393749976218</v>
      </c>
      <c r="AQ144" s="90">
        <f t="shared" si="16"/>
        <v>54.933</v>
      </c>
      <c r="AR144" s="90" t="str">
        <f>VLOOKUP(C144&amp;E144&amp;G144&amp;I144&amp;J144,'Código Licitaciones'!$I$8:$I$4158,1,0)</f>
        <v>Aela Generación S.A.Chilquintalos maquis 2202015/02BS4B</v>
      </c>
    </row>
    <row r="145" spans="2:44" ht="18.75" x14ac:dyDescent="0.3">
      <c r="B145" s="85">
        <v>2428</v>
      </c>
      <c r="C145" s="96" t="s">
        <v>9827</v>
      </c>
      <c r="D145" s="96" t="s">
        <v>9828</v>
      </c>
      <c r="E145" s="96" t="s">
        <v>293</v>
      </c>
      <c r="F145" s="97" t="s">
        <v>9842</v>
      </c>
      <c r="G145" s="97" t="s">
        <v>239</v>
      </c>
      <c r="H145" s="98">
        <v>220</v>
      </c>
      <c r="I145" s="99" t="s">
        <v>276</v>
      </c>
      <c r="J145" s="99" t="s">
        <v>281</v>
      </c>
      <c r="K145" s="100">
        <v>42736</v>
      </c>
      <c r="L145" s="99">
        <v>50040</v>
      </c>
      <c r="M145" s="98" t="s">
        <v>2557</v>
      </c>
      <c r="N145" s="98">
        <v>5764.6900000000014</v>
      </c>
      <c r="O145" s="98">
        <v>54.243999999999986</v>
      </c>
      <c r="P145" s="98">
        <v>0</v>
      </c>
      <c r="Q145" s="98">
        <v>402.07376316422307</v>
      </c>
      <c r="R145" s="98">
        <v>21810.08920908011</v>
      </c>
      <c r="S145" s="98">
        <v>54.243999999999986</v>
      </c>
      <c r="T145" s="98"/>
      <c r="X145" s="83">
        <f t="shared" si="18"/>
        <v>0</v>
      </c>
      <c r="Z145" s="90">
        <f t="shared" si="19"/>
        <v>2428</v>
      </c>
      <c r="AA145" s="94" t="str">
        <f>+VLOOKUP(C145,'Código Licitaciones'!$J$7:$J$31,1,0)</f>
        <v>Aela Generación S.A.</v>
      </c>
      <c r="AB145" s="94" t="str">
        <f t="shared" si="20"/>
        <v>76.489.426-K</v>
      </c>
      <c r="AC145" s="94" t="str">
        <f>+VLOOKUP(E145,'Código Licitaciones'!$K$7:$K$50,1,0)</f>
        <v>Chilquinta</v>
      </c>
      <c r="AD145" s="94" t="str">
        <f t="shared" si="21"/>
        <v>9.681.520-1</v>
      </c>
      <c r="AE145" s="94" t="str">
        <f>+VLOOKUP(G145,'Código Licitaciones'!$L$7:$L$50,1,0)</f>
        <v>MELIPILLA 220</v>
      </c>
      <c r="AF145" s="90">
        <f t="shared" si="22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BS4B</v>
      </c>
      <c r="AI145" s="94">
        <f t="shared" si="15"/>
        <v>42736</v>
      </c>
      <c r="AJ145" s="94">
        <f t="shared" si="15"/>
        <v>50040</v>
      </c>
      <c r="AK145" s="95" t="str">
        <f>+VLOOKUP(M145,'Código Barras'!$C$3:$C$1694,1,0)</f>
        <v>SIC-0622</v>
      </c>
      <c r="AL145" s="90">
        <f t="shared" si="17"/>
        <v>5764.6900000000014</v>
      </c>
      <c r="AM145" s="90">
        <f t="shared" si="17"/>
        <v>54.243999999999986</v>
      </c>
      <c r="AN145" s="90">
        <f t="shared" si="17"/>
        <v>0</v>
      </c>
      <c r="AO145" s="90">
        <f t="shared" si="16"/>
        <v>402.07376316422307</v>
      </c>
      <c r="AP145" s="90">
        <f t="shared" si="16"/>
        <v>21810.08920908011</v>
      </c>
      <c r="AQ145" s="90">
        <f t="shared" si="16"/>
        <v>54.243999999999986</v>
      </c>
      <c r="AR145" s="90" t="str">
        <f>VLOOKUP(C145&amp;E145&amp;G145&amp;I145&amp;J145,'Código Licitaciones'!$I$8:$I$4158,1,0)</f>
        <v>Aela Generación S.A.ChilquintaMelipilla 2202015/02BS4B</v>
      </c>
    </row>
    <row r="146" spans="2:44" ht="18.75" x14ac:dyDescent="0.3">
      <c r="B146" s="85">
        <v>2428</v>
      </c>
      <c r="C146" s="96" t="s">
        <v>9827</v>
      </c>
      <c r="D146" s="96" t="s">
        <v>9828</v>
      </c>
      <c r="E146" s="96" t="s">
        <v>293</v>
      </c>
      <c r="F146" s="97" t="s">
        <v>9842</v>
      </c>
      <c r="G146" s="97" t="s">
        <v>30</v>
      </c>
      <c r="H146" s="98">
        <v>220</v>
      </c>
      <c r="I146" s="99" t="s">
        <v>276</v>
      </c>
      <c r="J146" s="99" t="s">
        <v>282</v>
      </c>
      <c r="K146" s="100">
        <v>42736</v>
      </c>
      <c r="L146" s="99">
        <v>50040</v>
      </c>
      <c r="M146" s="98" t="s">
        <v>3008</v>
      </c>
      <c r="N146" s="98">
        <v>5743.1499999999969</v>
      </c>
      <c r="O146" s="98">
        <v>54.023999999999965</v>
      </c>
      <c r="P146" s="98">
        <v>0.88329700662959953</v>
      </c>
      <c r="Q146" s="98">
        <v>397.53410558735777</v>
      </c>
      <c r="R146" s="101">
        <v>26549.289723876183</v>
      </c>
      <c r="S146" s="98">
        <v>66.784935809845877</v>
      </c>
      <c r="T146" s="98"/>
      <c r="X146" s="83">
        <f t="shared" si="18"/>
        <v>0</v>
      </c>
      <c r="Z146" s="90">
        <f t="shared" si="19"/>
        <v>2428</v>
      </c>
      <c r="AA146" s="94" t="str">
        <f>+VLOOKUP(C146,'Código Licitaciones'!$J$7:$J$31,1,0)</f>
        <v>Aela Generación S.A.</v>
      </c>
      <c r="AB146" s="94" t="str">
        <f t="shared" si="20"/>
        <v>76.489.426-K</v>
      </c>
      <c r="AC146" s="94" t="str">
        <f>+VLOOKUP(E146,'Código Licitaciones'!$K$7:$K$50,1,0)</f>
        <v>Chilquinta</v>
      </c>
      <c r="AD146" s="94" t="str">
        <f t="shared" si="21"/>
        <v>9.681.520-1</v>
      </c>
      <c r="AE146" s="94" t="str">
        <f>+VLOOKUP(G146,'Código Licitaciones'!$L$7:$L$50,1,0)</f>
        <v>Quillota 220</v>
      </c>
      <c r="AF146" s="90">
        <f t="shared" si="22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BS4C</v>
      </c>
      <c r="AI146" s="94">
        <f t="shared" si="15"/>
        <v>42736</v>
      </c>
      <c r="AJ146" s="94">
        <f t="shared" si="15"/>
        <v>50040</v>
      </c>
      <c r="AK146" s="95" t="str">
        <f>+VLOOKUP(M146,'Código Barras'!$C$3:$C$1694,1,0)</f>
        <v>SIC-0850</v>
      </c>
      <c r="AL146" s="90">
        <f t="shared" si="17"/>
        <v>5743.1499999999969</v>
      </c>
      <c r="AM146" s="90">
        <f t="shared" si="17"/>
        <v>54.023999999999965</v>
      </c>
      <c r="AN146" s="90">
        <f t="shared" si="17"/>
        <v>0.88329700662959953</v>
      </c>
      <c r="AO146" s="90">
        <f t="shared" si="16"/>
        <v>397.53410558735777</v>
      </c>
      <c r="AP146" s="90">
        <f t="shared" si="16"/>
        <v>26549.289723876183</v>
      </c>
      <c r="AQ146" s="90">
        <f t="shared" si="16"/>
        <v>66.784935809845877</v>
      </c>
      <c r="AR146" s="90" t="str">
        <f>VLOOKUP(C146&amp;E146&amp;G146&amp;I146&amp;J146,'Código Licitaciones'!$I$8:$I$4158,1,0)</f>
        <v>Aela Generación S.A.ChilquintaQuillota 2202015/02BS4C</v>
      </c>
    </row>
    <row r="147" spans="2:44" ht="18.75" x14ac:dyDescent="0.3">
      <c r="B147" s="85">
        <v>2428</v>
      </c>
      <c r="C147" s="96" t="s">
        <v>9827</v>
      </c>
      <c r="D147" s="96" t="s">
        <v>9828</v>
      </c>
      <c r="E147" s="96" t="s">
        <v>293</v>
      </c>
      <c r="F147" s="97" t="s">
        <v>9842</v>
      </c>
      <c r="G147" s="97" t="s">
        <v>78</v>
      </c>
      <c r="H147" s="98">
        <v>220</v>
      </c>
      <c r="I147" s="99" t="s">
        <v>276</v>
      </c>
      <c r="J147" s="99" t="s">
        <v>282</v>
      </c>
      <c r="K147" s="100">
        <v>42736</v>
      </c>
      <c r="L147" s="99">
        <v>50040</v>
      </c>
      <c r="M147" s="98" t="s">
        <v>2644</v>
      </c>
      <c r="N147" s="98">
        <v>5483.0799999999981</v>
      </c>
      <c r="O147" s="98">
        <v>53.449000000000005</v>
      </c>
      <c r="P147" s="98">
        <v>1.0092995970974759E-2</v>
      </c>
      <c r="Q147" s="98">
        <v>4.5424246837743132</v>
      </c>
      <c r="R147" s="101">
        <v>298.12876127158557</v>
      </c>
      <c r="S147" s="98">
        <v>65.632075824286332</v>
      </c>
      <c r="T147" s="98"/>
      <c r="X147" s="83">
        <f t="shared" si="18"/>
        <v>0</v>
      </c>
      <c r="Z147" s="90">
        <f t="shared" si="19"/>
        <v>2428</v>
      </c>
      <c r="AA147" s="94" t="str">
        <f>+VLOOKUP(C147,'Código Licitaciones'!$J$7:$J$31,1,0)</f>
        <v>Aela Generación S.A.</v>
      </c>
      <c r="AB147" s="94" t="str">
        <f t="shared" si="20"/>
        <v>76.489.426-K</v>
      </c>
      <c r="AC147" s="94" t="str">
        <f>+VLOOKUP(E147,'Código Licitaciones'!$K$7:$K$50,1,0)</f>
        <v>Chilquinta</v>
      </c>
      <c r="AD147" s="94" t="str">
        <f t="shared" si="21"/>
        <v>9.681.520-1</v>
      </c>
      <c r="AE147" s="94" t="str">
        <f>+VLOOKUP(G147,'Código Licitaciones'!$L$7:$L$50,1,0)</f>
        <v>Nogales 220</v>
      </c>
      <c r="AF147" s="90">
        <f t="shared" si="22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BS4C</v>
      </c>
      <c r="AI147" s="94">
        <f t="shared" si="15"/>
        <v>42736</v>
      </c>
      <c r="AJ147" s="94">
        <f t="shared" si="15"/>
        <v>50040</v>
      </c>
      <c r="AK147" s="95" t="str">
        <f>+VLOOKUP(M147,'Código Barras'!$C$3:$C$1694,1,0)</f>
        <v>SIC-0666</v>
      </c>
      <c r="AL147" s="90">
        <f t="shared" si="17"/>
        <v>5483.0799999999981</v>
      </c>
      <c r="AM147" s="90">
        <f t="shared" si="17"/>
        <v>53.449000000000005</v>
      </c>
      <c r="AN147" s="90">
        <f t="shared" si="17"/>
        <v>1.0092995970974759E-2</v>
      </c>
      <c r="AO147" s="90">
        <f t="shared" si="16"/>
        <v>4.5424246837743132</v>
      </c>
      <c r="AP147" s="90">
        <f t="shared" si="16"/>
        <v>298.12876127158557</v>
      </c>
      <c r="AQ147" s="90">
        <f t="shared" si="16"/>
        <v>65.632075824286332</v>
      </c>
      <c r="AR147" s="90" t="str">
        <f>VLOOKUP(C147&amp;E147&amp;G147&amp;I147&amp;J147,'Código Licitaciones'!$I$8:$I$4158,1,0)</f>
        <v>Aela Generación S.A.ChilquintaNogales 2202015/02BS4C</v>
      </c>
    </row>
    <row r="148" spans="2:44" ht="18.75" x14ac:dyDescent="0.3">
      <c r="B148" s="85">
        <v>2428</v>
      </c>
      <c r="C148" s="96" t="s">
        <v>9827</v>
      </c>
      <c r="D148" s="96" t="s">
        <v>9828</v>
      </c>
      <c r="E148" s="96" t="s">
        <v>293</v>
      </c>
      <c r="F148" s="97" t="s">
        <v>9842</v>
      </c>
      <c r="G148" s="97" t="s">
        <v>2408</v>
      </c>
      <c r="H148" s="98">
        <v>220</v>
      </c>
      <c r="I148" s="99" t="s">
        <v>276</v>
      </c>
      <c r="J148" s="99" t="s">
        <v>282</v>
      </c>
      <c r="K148" s="100">
        <v>42736</v>
      </c>
      <c r="L148" s="99">
        <v>50040</v>
      </c>
      <c r="M148" s="98" t="s">
        <v>2407</v>
      </c>
      <c r="N148" s="98">
        <v>5733.5199999999995</v>
      </c>
      <c r="O148" s="98">
        <v>54.933</v>
      </c>
      <c r="P148" s="98">
        <v>0.66057364092099058</v>
      </c>
      <c r="Q148" s="98">
        <v>297.29586939291977</v>
      </c>
      <c r="R148" s="98">
        <v>20118.766175054578</v>
      </c>
      <c r="S148" s="98">
        <v>67.67253852580339</v>
      </c>
      <c r="T148" s="98"/>
      <c r="X148" s="83">
        <f t="shared" si="18"/>
        <v>0</v>
      </c>
      <c r="Z148" s="90">
        <f t="shared" si="19"/>
        <v>2428</v>
      </c>
      <c r="AA148" s="94" t="str">
        <f>+VLOOKUP(C148,'Código Licitaciones'!$J$7:$J$31,1,0)</f>
        <v>Aela Generación S.A.</v>
      </c>
      <c r="AB148" s="94" t="str">
        <f t="shared" si="20"/>
        <v>76.489.426-K</v>
      </c>
      <c r="AC148" s="94" t="str">
        <f>+VLOOKUP(E148,'Código Licitaciones'!$K$7:$K$50,1,0)</f>
        <v>Chilquinta</v>
      </c>
      <c r="AD148" s="94" t="str">
        <f t="shared" si="21"/>
        <v>9.681.520-1</v>
      </c>
      <c r="AE148" s="94" t="str">
        <f>+VLOOKUP(G148,'Código Licitaciones'!$L$7:$L$50,1,0)</f>
        <v>los maquis 220</v>
      </c>
      <c r="AF148" s="90">
        <f t="shared" si="22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BS4C</v>
      </c>
      <c r="AI148" s="94">
        <f t="shared" si="15"/>
        <v>42736</v>
      </c>
      <c r="AJ148" s="94">
        <f t="shared" si="15"/>
        <v>50040</v>
      </c>
      <c r="AK148" s="95" t="str">
        <f>+VLOOKUP(M148,'Código Barras'!$C$3:$C$1694,1,0)</f>
        <v>SIC-0546</v>
      </c>
      <c r="AL148" s="90">
        <f t="shared" si="17"/>
        <v>5733.5199999999995</v>
      </c>
      <c r="AM148" s="90">
        <f t="shared" si="17"/>
        <v>54.933</v>
      </c>
      <c r="AN148" s="90">
        <f t="shared" si="17"/>
        <v>0.66057364092099058</v>
      </c>
      <c r="AO148" s="90">
        <f t="shared" si="16"/>
        <v>297.29586939291977</v>
      </c>
      <c r="AP148" s="90">
        <f t="shared" si="16"/>
        <v>20118.766175054578</v>
      </c>
      <c r="AQ148" s="90">
        <f t="shared" si="16"/>
        <v>67.67253852580339</v>
      </c>
      <c r="AR148" s="90" t="str">
        <f>VLOOKUP(C148&amp;E148&amp;G148&amp;I148&amp;J148,'Código Licitaciones'!$I$8:$I$4158,1,0)</f>
        <v>Aela Generación S.A.Chilquintalos maquis 2202015/02BS4C</v>
      </c>
    </row>
    <row r="149" spans="2:44" ht="18.75" x14ac:dyDescent="0.3">
      <c r="B149" s="85">
        <v>2428</v>
      </c>
      <c r="C149" s="96" t="s">
        <v>9827</v>
      </c>
      <c r="D149" s="96" t="s">
        <v>9828</v>
      </c>
      <c r="E149" s="96" t="s">
        <v>293</v>
      </c>
      <c r="F149" s="97" t="s">
        <v>9842</v>
      </c>
      <c r="G149" s="97" t="s">
        <v>239</v>
      </c>
      <c r="H149" s="98">
        <v>220</v>
      </c>
      <c r="I149" s="99" t="s">
        <v>276</v>
      </c>
      <c r="J149" s="99" t="s">
        <v>282</v>
      </c>
      <c r="K149" s="100">
        <v>42736</v>
      </c>
      <c r="L149" s="99">
        <v>50040</v>
      </c>
      <c r="M149" s="98" t="s">
        <v>2557</v>
      </c>
      <c r="N149" s="98">
        <v>5764.6900000000014</v>
      </c>
      <c r="O149" s="98">
        <v>54.243999999999986</v>
      </c>
      <c r="P149" s="98">
        <v>0.51542669016187759</v>
      </c>
      <c r="Q149" s="98">
        <v>231.97145097456047</v>
      </c>
      <c r="R149" s="98">
        <v>15554.334473173329</v>
      </c>
      <c r="S149" s="98">
        <v>67.052796401567193</v>
      </c>
      <c r="T149" s="98"/>
      <c r="X149" s="83">
        <f t="shared" si="18"/>
        <v>0</v>
      </c>
      <c r="Z149" s="90">
        <f t="shared" si="19"/>
        <v>2428</v>
      </c>
      <c r="AA149" s="94" t="str">
        <f>+VLOOKUP(C149,'Código Licitaciones'!$J$7:$J$31,1,0)</f>
        <v>Aela Generación S.A.</v>
      </c>
      <c r="AB149" s="94" t="str">
        <f t="shared" si="20"/>
        <v>76.489.426-K</v>
      </c>
      <c r="AC149" s="94" t="str">
        <f>+VLOOKUP(E149,'Código Licitaciones'!$K$7:$K$50,1,0)</f>
        <v>Chilquinta</v>
      </c>
      <c r="AD149" s="94" t="str">
        <f t="shared" si="21"/>
        <v>9.681.520-1</v>
      </c>
      <c r="AE149" s="94" t="str">
        <f>+VLOOKUP(G149,'Código Licitaciones'!$L$7:$L$50,1,0)</f>
        <v>MELIPILLA 220</v>
      </c>
      <c r="AF149" s="90">
        <f t="shared" si="22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BS4C</v>
      </c>
      <c r="AI149" s="94">
        <f t="shared" si="15"/>
        <v>42736</v>
      </c>
      <c r="AJ149" s="94">
        <f t="shared" si="15"/>
        <v>50040</v>
      </c>
      <c r="AK149" s="95" t="str">
        <f>+VLOOKUP(M149,'Código Barras'!$C$3:$C$1694,1,0)</f>
        <v>SIC-0622</v>
      </c>
      <c r="AL149" s="90">
        <f t="shared" si="17"/>
        <v>5764.6900000000014</v>
      </c>
      <c r="AM149" s="90">
        <f t="shared" si="17"/>
        <v>54.243999999999986</v>
      </c>
      <c r="AN149" s="90">
        <f t="shared" si="17"/>
        <v>0.51542669016187759</v>
      </c>
      <c r="AO149" s="90">
        <f t="shared" si="16"/>
        <v>231.97145097456047</v>
      </c>
      <c r="AP149" s="90">
        <f t="shared" si="16"/>
        <v>15554.334473173329</v>
      </c>
      <c r="AQ149" s="90">
        <f t="shared" si="16"/>
        <v>67.052796401567193</v>
      </c>
      <c r="AR149" s="90" t="str">
        <f>VLOOKUP(C149&amp;E149&amp;G149&amp;I149&amp;J149,'Código Licitaciones'!$I$8:$I$4158,1,0)</f>
        <v>Aela Generación S.A.ChilquintaMelipilla 2202015/02BS4C</v>
      </c>
    </row>
    <row r="150" spans="2:44" ht="18.75" x14ac:dyDescent="0.3">
      <c r="B150" s="85">
        <v>2589</v>
      </c>
      <c r="C150" s="96" t="s">
        <v>9827</v>
      </c>
      <c r="D150" s="96" t="s">
        <v>9828</v>
      </c>
      <c r="E150" s="96" t="s">
        <v>307</v>
      </c>
      <c r="F150" s="97" t="s">
        <v>9843</v>
      </c>
      <c r="G150" s="97" t="s">
        <v>25</v>
      </c>
      <c r="H150" s="98">
        <v>220</v>
      </c>
      <c r="I150" s="99" t="s">
        <v>276</v>
      </c>
      <c r="J150" s="99" t="s">
        <v>280</v>
      </c>
      <c r="K150" s="100">
        <v>42736</v>
      </c>
      <c r="L150" s="99">
        <v>50040</v>
      </c>
      <c r="M150" s="98" t="s">
        <v>1401</v>
      </c>
      <c r="N150" s="98">
        <v>5615.1007499999996</v>
      </c>
      <c r="O150" s="98">
        <v>53.287469999999999</v>
      </c>
      <c r="P150" s="98">
        <v>0</v>
      </c>
      <c r="Q150" s="98">
        <v>1212.5039999999999</v>
      </c>
      <c r="R150" s="101">
        <v>64611.27052487999</v>
      </c>
      <c r="S150" s="98">
        <v>53.287469999999999</v>
      </c>
      <c r="T150" s="98"/>
      <c r="X150" s="83">
        <f t="shared" si="18"/>
        <v>0</v>
      </c>
      <c r="Z150" s="90">
        <f t="shared" si="19"/>
        <v>2589</v>
      </c>
      <c r="AA150" s="94" t="str">
        <f>+VLOOKUP(C150,'Código Licitaciones'!$J$7:$J$31,1,0)</f>
        <v>Aela Generación S.A.</v>
      </c>
      <c r="AB150" s="94" t="str">
        <f t="shared" si="20"/>
        <v>76.489.426-K</v>
      </c>
      <c r="AC150" s="94" t="str">
        <f>+VLOOKUP(E150,'Código Licitaciones'!$K$7:$K$50,1,0)</f>
        <v>Enel Distribución</v>
      </c>
      <c r="AD150" s="94" t="str">
        <f t="shared" si="21"/>
        <v>9.680.570-7</v>
      </c>
      <c r="AE150" s="94" t="str">
        <f>+VLOOKUP(G150,'Código Licitaciones'!$L$7:$L$50,1,0)</f>
        <v>ALTO JAHUEL 220</v>
      </c>
      <c r="AF150" s="90">
        <f t="shared" si="22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BS4A</v>
      </c>
      <c r="AI150" s="94">
        <f t="shared" si="15"/>
        <v>42736</v>
      </c>
      <c r="AJ150" s="94">
        <f t="shared" si="15"/>
        <v>50040</v>
      </c>
      <c r="AK150" s="95" t="str">
        <f>+VLOOKUP(M150,'Código Barras'!$C$3:$C$1694,1,0)</f>
        <v>SIC-0034</v>
      </c>
      <c r="AL150" s="90">
        <f t="shared" si="17"/>
        <v>5615.1007499999996</v>
      </c>
      <c r="AM150" s="90">
        <f t="shared" si="17"/>
        <v>53.287469999999999</v>
      </c>
      <c r="AN150" s="90">
        <f t="shared" si="17"/>
        <v>0</v>
      </c>
      <c r="AO150" s="90">
        <f t="shared" si="16"/>
        <v>1212.5039999999999</v>
      </c>
      <c r="AP150" s="90">
        <f t="shared" si="16"/>
        <v>64611.27052487999</v>
      </c>
      <c r="AQ150" s="90">
        <f t="shared" si="16"/>
        <v>53.287469999999999</v>
      </c>
      <c r="AR150" s="90" t="str">
        <f>VLOOKUP(C150&amp;E150&amp;G150&amp;I150&amp;J150,'Código Licitaciones'!$I$8:$I$4158,1,0)</f>
        <v>Aela Generación S.A.Enel DistribuciónAlto Jahuel 2202015/02BS4A</v>
      </c>
    </row>
    <row r="151" spans="2:44" ht="18.75" x14ac:dyDescent="0.3">
      <c r="B151" s="85">
        <v>2589</v>
      </c>
      <c r="C151" s="96" t="s">
        <v>9827</v>
      </c>
      <c r="D151" s="96" t="s">
        <v>9828</v>
      </c>
      <c r="E151" s="96" t="s">
        <v>307</v>
      </c>
      <c r="F151" s="97" t="s">
        <v>9843</v>
      </c>
      <c r="G151" s="97" t="s">
        <v>28</v>
      </c>
      <c r="H151" s="98">
        <v>220</v>
      </c>
      <c r="I151" s="99" t="s">
        <v>276</v>
      </c>
      <c r="J151" s="99" t="s">
        <v>280</v>
      </c>
      <c r="K151" s="100">
        <v>42736</v>
      </c>
      <c r="L151" s="99">
        <v>50040</v>
      </c>
      <c r="M151" s="98" t="s">
        <v>1642</v>
      </c>
      <c r="N151" s="98">
        <v>5738.0550300000004</v>
      </c>
      <c r="O151" s="98">
        <v>54.228380000000001</v>
      </c>
      <c r="P151" s="98">
        <v>0</v>
      </c>
      <c r="Q151" s="98">
        <v>1256.069</v>
      </c>
      <c r="R151" s="98">
        <v>68114.587038219994</v>
      </c>
      <c r="S151" s="98">
        <v>54.228379999999994</v>
      </c>
      <c r="T151" s="98"/>
      <c r="X151" s="83">
        <f t="shared" si="18"/>
        <v>0</v>
      </c>
      <c r="Z151" s="90">
        <f t="shared" si="19"/>
        <v>2589</v>
      </c>
      <c r="AA151" s="94" t="str">
        <f>+VLOOKUP(C151,'Código Licitaciones'!$J$7:$J$31,1,0)</f>
        <v>Aela Generación S.A.</v>
      </c>
      <c r="AB151" s="94" t="str">
        <f t="shared" si="20"/>
        <v>76.489.426-K</v>
      </c>
      <c r="AC151" s="94" t="str">
        <f>+VLOOKUP(E151,'Código Licitaciones'!$K$7:$K$50,1,0)</f>
        <v>Enel Distribución</v>
      </c>
      <c r="AD151" s="94" t="str">
        <f t="shared" si="21"/>
        <v>9.680.570-7</v>
      </c>
      <c r="AE151" s="94" t="str">
        <f>+VLOOKUP(G151,'Código Licitaciones'!$L$7:$L$50,1,0)</f>
        <v>Cerro Navia 220</v>
      </c>
      <c r="AF151" s="90">
        <f t="shared" si="22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BS4A</v>
      </c>
      <c r="AI151" s="94">
        <f t="shared" si="15"/>
        <v>42736</v>
      </c>
      <c r="AJ151" s="94">
        <f t="shared" si="15"/>
        <v>50040</v>
      </c>
      <c r="AK151" s="95" t="str">
        <f>+VLOOKUP(M151,'Código Barras'!$C$3:$C$1694,1,0)</f>
        <v>SIC-0157</v>
      </c>
      <c r="AL151" s="90">
        <f t="shared" si="17"/>
        <v>5738.0550300000004</v>
      </c>
      <c r="AM151" s="90">
        <f t="shared" si="17"/>
        <v>54.228380000000001</v>
      </c>
      <c r="AN151" s="90">
        <f t="shared" si="17"/>
        <v>0</v>
      </c>
      <c r="AO151" s="90">
        <f t="shared" si="16"/>
        <v>1256.069</v>
      </c>
      <c r="AP151" s="90">
        <f t="shared" si="16"/>
        <v>68114.587038219994</v>
      </c>
      <c r="AQ151" s="90">
        <f t="shared" si="16"/>
        <v>54.228379999999994</v>
      </c>
      <c r="AR151" s="90" t="str">
        <f>VLOOKUP(C151&amp;E151&amp;G151&amp;I151&amp;J151,'Código Licitaciones'!$I$8:$I$4158,1,0)</f>
        <v>Aela Generación S.A.Enel DistribuciónCerro Navia 2202015/02BS4A</v>
      </c>
    </row>
    <row r="152" spans="2:44" ht="18.75" x14ac:dyDescent="0.3">
      <c r="B152" s="85">
        <v>2589</v>
      </c>
      <c r="C152" s="96" t="s">
        <v>9827</v>
      </c>
      <c r="D152" s="96" t="s">
        <v>9828</v>
      </c>
      <c r="E152" s="96" t="s">
        <v>307</v>
      </c>
      <c r="F152" s="97" t="s">
        <v>9843</v>
      </c>
      <c r="G152" s="97" t="s">
        <v>73</v>
      </c>
      <c r="H152" s="98">
        <v>220</v>
      </c>
      <c r="I152" s="99" t="s">
        <v>276</v>
      </c>
      <c r="J152" s="99" t="s">
        <v>280</v>
      </c>
      <c r="K152" s="100">
        <v>42736</v>
      </c>
      <c r="L152" s="99">
        <v>50040</v>
      </c>
      <c r="M152" s="98" t="s">
        <v>1678</v>
      </c>
      <c r="N152" s="98">
        <v>5738.6216400000003</v>
      </c>
      <c r="O152" s="98">
        <v>54.10472</v>
      </c>
      <c r="P152" s="98">
        <v>0</v>
      </c>
      <c r="Q152" s="98">
        <v>766.99</v>
      </c>
      <c r="R152" s="101">
        <v>41497.779192800001</v>
      </c>
      <c r="S152" s="98">
        <v>54.10472</v>
      </c>
      <c r="T152" s="98"/>
      <c r="X152" s="83">
        <f t="shared" si="18"/>
        <v>0</v>
      </c>
      <c r="Z152" s="90">
        <f t="shared" si="19"/>
        <v>2589</v>
      </c>
      <c r="AA152" s="94" t="str">
        <f>+VLOOKUP(C152,'Código Licitaciones'!$J$7:$J$31,1,0)</f>
        <v>Aela Generación S.A.</v>
      </c>
      <c r="AB152" s="94" t="str">
        <f t="shared" si="20"/>
        <v>76.489.426-K</v>
      </c>
      <c r="AC152" s="94" t="str">
        <f>+VLOOKUP(E152,'Código Licitaciones'!$K$7:$K$50,1,0)</f>
        <v>Enel Distribución</v>
      </c>
      <c r="AD152" s="94" t="str">
        <f t="shared" si="21"/>
        <v>9.680.570-7</v>
      </c>
      <c r="AE152" s="94" t="str">
        <f>+VLOOKUP(G152,'Código Licitaciones'!$L$7:$L$50,1,0)</f>
        <v>Chena 220</v>
      </c>
      <c r="AF152" s="90">
        <f t="shared" si="22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BS4A</v>
      </c>
      <c r="AI152" s="94">
        <f t="shared" si="15"/>
        <v>42736</v>
      </c>
      <c r="AJ152" s="94">
        <f t="shared" si="15"/>
        <v>50040</v>
      </c>
      <c r="AK152" s="95" t="str">
        <f>+VLOOKUP(M152,'Código Barras'!$C$3:$C$1694,1,0)</f>
        <v>SIC-0176</v>
      </c>
      <c r="AL152" s="90">
        <f t="shared" si="17"/>
        <v>5738.6216400000003</v>
      </c>
      <c r="AM152" s="90">
        <f t="shared" si="17"/>
        <v>54.10472</v>
      </c>
      <c r="AN152" s="90">
        <f t="shared" si="17"/>
        <v>0</v>
      </c>
      <c r="AO152" s="90">
        <f t="shared" si="16"/>
        <v>766.99</v>
      </c>
      <c r="AP152" s="90">
        <f t="shared" si="16"/>
        <v>41497.779192800001</v>
      </c>
      <c r="AQ152" s="90">
        <f t="shared" si="16"/>
        <v>54.10472</v>
      </c>
      <c r="AR152" s="90" t="str">
        <f>VLOOKUP(C152&amp;E152&amp;G152&amp;I152&amp;J152,'Código Licitaciones'!$I$8:$I$4158,1,0)</f>
        <v>Aela Generación S.A.Enel DistribuciónChena 2202015/02BS4A</v>
      </c>
    </row>
    <row r="153" spans="2:44" ht="18.75" x14ac:dyDescent="0.3">
      <c r="B153" s="85">
        <v>2589</v>
      </c>
      <c r="C153" s="96" t="s">
        <v>9827</v>
      </c>
      <c r="D153" s="96" t="s">
        <v>9828</v>
      </c>
      <c r="E153" s="96" t="s">
        <v>307</v>
      </c>
      <c r="F153" s="97" t="s">
        <v>9843</v>
      </c>
      <c r="G153" s="97" t="s">
        <v>2408</v>
      </c>
      <c r="H153" s="98">
        <v>220</v>
      </c>
      <c r="I153" s="99" t="s">
        <v>276</v>
      </c>
      <c r="J153" s="99" t="s">
        <v>280</v>
      </c>
      <c r="K153" s="100">
        <v>42736</v>
      </c>
      <c r="L153" s="99">
        <v>50040</v>
      </c>
      <c r="M153" s="98" t="s">
        <v>2407</v>
      </c>
      <c r="N153" s="98">
        <v>5733.5221499999998</v>
      </c>
      <c r="O153" s="98">
        <v>54.93271</v>
      </c>
      <c r="P153" s="98">
        <v>0</v>
      </c>
      <c r="Q153" s="98">
        <v>1.954</v>
      </c>
      <c r="R153" s="101">
        <v>107.33851534</v>
      </c>
      <c r="S153" s="98">
        <v>54.93271</v>
      </c>
      <c r="T153" s="98"/>
      <c r="X153" s="83">
        <f t="shared" si="18"/>
        <v>0</v>
      </c>
      <c r="Z153" s="90">
        <f t="shared" si="19"/>
        <v>2589</v>
      </c>
      <c r="AA153" s="94" t="str">
        <f>+VLOOKUP(C153,'Código Licitaciones'!$J$7:$J$31,1,0)</f>
        <v>Aela Generación S.A.</v>
      </c>
      <c r="AB153" s="94" t="str">
        <f t="shared" si="20"/>
        <v>76.489.426-K</v>
      </c>
      <c r="AC153" s="94" t="str">
        <f>+VLOOKUP(E153,'Código Licitaciones'!$K$7:$K$50,1,0)</f>
        <v>Enel Distribución</v>
      </c>
      <c r="AD153" s="94" t="str">
        <f t="shared" si="21"/>
        <v>9.680.570-7</v>
      </c>
      <c r="AE153" s="94" t="str">
        <f>+VLOOKUP(G153,'Código Licitaciones'!$L$7:$L$50,1,0)</f>
        <v>los maquis 220</v>
      </c>
      <c r="AF153" s="90">
        <f t="shared" si="22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BS4A</v>
      </c>
      <c r="AI153" s="94">
        <f t="shared" ref="AI153:AJ216" si="23">+K153</f>
        <v>42736</v>
      </c>
      <c r="AJ153" s="94">
        <f t="shared" si="23"/>
        <v>50040</v>
      </c>
      <c r="AK153" s="95" t="str">
        <f>+VLOOKUP(M153,'Código Barras'!$C$3:$C$1694,1,0)</f>
        <v>SIC-0546</v>
      </c>
      <c r="AL153" s="90">
        <f t="shared" si="17"/>
        <v>5733.5221499999998</v>
      </c>
      <c r="AM153" s="90">
        <f t="shared" si="17"/>
        <v>54.93271</v>
      </c>
      <c r="AN153" s="90">
        <f t="shared" si="17"/>
        <v>0</v>
      </c>
      <c r="AO153" s="90">
        <f t="shared" si="16"/>
        <v>1.954</v>
      </c>
      <c r="AP153" s="90">
        <f t="shared" si="16"/>
        <v>107.33851534</v>
      </c>
      <c r="AQ153" s="90">
        <f t="shared" si="16"/>
        <v>54.93271</v>
      </c>
      <c r="AR153" s="90" t="str">
        <f>VLOOKUP(C153&amp;E153&amp;G153&amp;I153&amp;J153,'Código Licitaciones'!$I$8:$I$4158,1,0)</f>
        <v>Aela Generación S.A.Enel Distribuciónlos maquis 2202015/02BS4A</v>
      </c>
    </row>
    <row r="154" spans="2:44" ht="18.75" x14ac:dyDescent="0.3">
      <c r="B154" s="85">
        <v>2589</v>
      </c>
      <c r="C154" s="96" t="s">
        <v>9827</v>
      </c>
      <c r="D154" s="96" t="s">
        <v>9828</v>
      </c>
      <c r="E154" s="96" t="s">
        <v>307</v>
      </c>
      <c r="F154" s="97" t="s">
        <v>9843</v>
      </c>
      <c r="G154" s="97" t="s">
        <v>78</v>
      </c>
      <c r="H154" s="98">
        <v>220</v>
      </c>
      <c r="I154" s="99" t="s">
        <v>276</v>
      </c>
      <c r="J154" s="99" t="s">
        <v>280</v>
      </c>
      <c r="K154" s="100">
        <v>42736</v>
      </c>
      <c r="L154" s="99">
        <v>50040</v>
      </c>
      <c r="M154" s="98" t="s">
        <v>2644</v>
      </c>
      <c r="N154" s="98">
        <v>5483.0807199999999</v>
      </c>
      <c r="O154" s="98">
        <v>53.448770000000003</v>
      </c>
      <c r="P154" s="98">
        <v>0</v>
      </c>
      <c r="Q154" s="98">
        <v>3.0000000000000001E-3</v>
      </c>
      <c r="R154" s="98">
        <v>0.16034631000000002</v>
      </c>
      <c r="S154" s="98">
        <v>53.448770000000003</v>
      </c>
      <c r="T154" s="98"/>
      <c r="X154" s="83">
        <f t="shared" si="18"/>
        <v>0</v>
      </c>
      <c r="Z154" s="90">
        <f t="shared" si="19"/>
        <v>2589</v>
      </c>
      <c r="AA154" s="94" t="str">
        <f>+VLOOKUP(C154,'Código Licitaciones'!$J$7:$J$31,1,0)</f>
        <v>Aela Generación S.A.</v>
      </c>
      <c r="AB154" s="94" t="str">
        <f t="shared" si="20"/>
        <v>76.489.426-K</v>
      </c>
      <c r="AC154" s="94" t="str">
        <f>+VLOOKUP(E154,'Código Licitaciones'!$K$7:$K$50,1,0)</f>
        <v>Enel Distribución</v>
      </c>
      <c r="AD154" s="94" t="str">
        <f t="shared" si="21"/>
        <v>9.680.570-7</v>
      </c>
      <c r="AE154" s="94" t="str">
        <f>+VLOOKUP(G154,'Código Licitaciones'!$L$7:$L$50,1,0)</f>
        <v>Nogales 220</v>
      </c>
      <c r="AF154" s="90">
        <f t="shared" si="22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BS4A</v>
      </c>
      <c r="AI154" s="94">
        <f t="shared" si="23"/>
        <v>42736</v>
      </c>
      <c r="AJ154" s="94">
        <f t="shared" si="23"/>
        <v>50040</v>
      </c>
      <c r="AK154" s="95" t="str">
        <f>+VLOOKUP(M154,'Código Barras'!$C$3:$C$1694,1,0)</f>
        <v>SIC-0666</v>
      </c>
      <c r="AL154" s="90">
        <f t="shared" si="17"/>
        <v>5483.0807199999999</v>
      </c>
      <c r="AM154" s="90">
        <f t="shared" si="17"/>
        <v>53.448770000000003</v>
      </c>
      <c r="AN154" s="90">
        <f t="shared" si="17"/>
        <v>0</v>
      </c>
      <c r="AO154" s="90">
        <f t="shared" si="16"/>
        <v>3.0000000000000001E-3</v>
      </c>
      <c r="AP154" s="90">
        <f t="shared" si="16"/>
        <v>0.16034631000000002</v>
      </c>
      <c r="AQ154" s="90">
        <f t="shared" si="16"/>
        <v>53.448770000000003</v>
      </c>
      <c r="AR154" s="90" t="str">
        <f>VLOOKUP(C154&amp;E154&amp;G154&amp;I154&amp;J154,'Código Licitaciones'!$I$8:$I$4158,1,0)</f>
        <v>Aela Generación S.A.Enel DistribuciónNogales 2202015/02BS4A</v>
      </c>
    </row>
    <row r="155" spans="2:44" ht="18.75" x14ac:dyDescent="0.3">
      <c r="B155" s="85">
        <v>2589</v>
      </c>
      <c r="C155" s="96" t="s">
        <v>9827</v>
      </c>
      <c r="D155" s="96" t="s">
        <v>9828</v>
      </c>
      <c r="E155" s="96" t="s">
        <v>307</v>
      </c>
      <c r="F155" s="97" t="s">
        <v>9843</v>
      </c>
      <c r="G155" s="97" t="s">
        <v>29</v>
      </c>
      <c r="H155" s="98">
        <v>220</v>
      </c>
      <c r="I155" s="99" t="s">
        <v>276</v>
      </c>
      <c r="J155" s="99" t="s">
        <v>280</v>
      </c>
      <c r="K155" s="100">
        <v>42736</v>
      </c>
      <c r="L155" s="99">
        <v>50040</v>
      </c>
      <c r="M155" s="98" t="s">
        <v>2884</v>
      </c>
      <c r="N155" s="98">
        <v>5666.0956100000003</v>
      </c>
      <c r="O155" s="98">
        <v>53.765990000000002</v>
      </c>
      <c r="P155" s="98">
        <v>0</v>
      </c>
      <c r="Q155" s="98">
        <v>789.73400000000004</v>
      </c>
      <c r="R155" s="101">
        <v>42460.830346660005</v>
      </c>
      <c r="S155" s="98">
        <v>53.765990000000002</v>
      </c>
      <c r="T155" s="98"/>
      <c r="X155" s="83">
        <f t="shared" si="18"/>
        <v>0</v>
      </c>
      <c r="Z155" s="90">
        <f t="shared" si="19"/>
        <v>2589</v>
      </c>
      <c r="AA155" s="94" t="str">
        <f>+VLOOKUP(C155,'Código Licitaciones'!$J$7:$J$31,1,0)</f>
        <v>Aela Generación S.A.</v>
      </c>
      <c r="AB155" s="94" t="str">
        <f t="shared" si="20"/>
        <v>76.489.426-K</v>
      </c>
      <c r="AC155" s="94" t="str">
        <f>+VLOOKUP(E155,'Código Licitaciones'!$K$7:$K$50,1,0)</f>
        <v>Enel Distribución</v>
      </c>
      <c r="AD155" s="94" t="str">
        <f t="shared" si="21"/>
        <v>9.680.570-7</v>
      </c>
      <c r="AE155" s="94" t="str">
        <f>+VLOOKUP(G155,'Código Licitaciones'!$L$7:$L$50,1,0)</f>
        <v>Polpaico 220</v>
      </c>
      <c r="AF155" s="90">
        <f t="shared" si="22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BS4A</v>
      </c>
      <c r="AI155" s="94">
        <f t="shared" si="23"/>
        <v>42736</v>
      </c>
      <c r="AJ155" s="94">
        <f t="shared" si="23"/>
        <v>50040</v>
      </c>
      <c r="AK155" s="95" t="str">
        <f>+VLOOKUP(M155,'Código Barras'!$C$3:$C$1694,1,0)</f>
        <v>SIC-0787</v>
      </c>
      <c r="AL155" s="90">
        <f t="shared" si="17"/>
        <v>5666.0956100000003</v>
      </c>
      <c r="AM155" s="90">
        <f t="shared" si="17"/>
        <v>53.765990000000002</v>
      </c>
      <c r="AN155" s="90">
        <f t="shared" si="17"/>
        <v>0</v>
      </c>
      <c r="AO155" s="90">
        <f t="shared" si="16"/>
        <v>789.73400000000004</v>
      </c>
      <c r="AP155" s="90">
        <f t="shared" si="16"/>
        <v>42460.830346660005</v>
      </c>
      <c r="AQ155" s="90">
        <f t="shared" si="16"/>
        <v>53.765990000000002</v>
      </c>
      <c r="AR155" s="90" t="str">
        <f>VLOOKUP(C155&amp;E155&amp;G155&amp;I155&amp;J155,'Código Licitaciones'!$I$8:$I$4158,1,0)</f>
        <v>Aela Generación S.A.Enel DistribuciónPolpaico 2202015/02BS4A</v>
      </c>
    </row>
    <row r="156" spans="2:44" ht="18.75" x14ac:dyDescent="0.3">
      <c r="B156" s="85">
        <v>2589</v>
      </c>
      <c r="C156" s="96" t="s">
        <v>9827</v>
      </c>
      <c r="D156" s="96" t="s">
        <v>9828</v>
      </c>
      <c r="E156" s="96" t="s">
        <v>307</v>
      </c>
      <c r="F156" s="97" t="s">
        <v>9843</v>
      </c>
      <c r="G156" s="97" t="s">
        <v>30</v>
      </c>
      <c r="H156" s="98">
        <v>220</v>
      </c>
      <c r="I156" s="99" t="s">
        <v>276</v>
      </c>
      <c r="J156" s="99" t="s">
        <v>280</v>
      </c>
      <c r="K156" s="100">
        <v>42736</v>
      </c>
      <c r="L156" s="99">
        <v>50040</v>
      </c>
      <c r="M156" s="98" t="s">
        <v>3008</v>
      </c>
      <c r="N156" s="98">
        <v>5743.1545100000003</v>
      </c>
      <c r="O156" s="98">
        <v>54.024070000000002</v>
      </c>
      <c r="P156" s="98">
        <v>0</v>
      </c>
      <c r="Q156" s="98">
        <v>11.622</v>
      </c>
      <c r="R156" s="98">
        <v>627.86774154</v>
      </c>
      <c r="S156" s="98">
        <v>54.024070000000002</v>
      </c>
      <c r="T156" s="98"/>
      <c r="X156" s="83">
        <f t="shared" si="18"/>
        <v>0</v>
      </c>
      <c r="Z156" s="90">
        <f t="shared" si="19"/>
        <v>2589</v>
      </c>
      <c r="AA156" s="94" t="str">
        <f>+VLOOKUP(C156,'Código Licitaciones'!$J$7:$J$31,1,0)</f>
        <v>Aela Generación S.A.</v>
      </c>
      <c r="AB156" s="94" t="str">
        <f t="shared" si="20"/>
        <v>76.489.426-K</v>
      </c>
      <c r="AC156" s="94" t="str">
        <f>+VLOOKUP(E156,'Código Licitaciones'!$K$7:$K$50,1,0)</f>
        <v>Enel Distribución</v>
      </c>
      <c r="AD156" s="94" t="str">
        <f t="shared" si="21"/>
        <v>9.680.570-7</v>
      </c>
      <c r="AE156" s="94" t="str">
        <f>+VLOOKUP(G156,'Código Licitaciones'!$L$7:$L$50,1,0)</f>
        <v>Quillota 220</v>
      </c>
      <c r="AF156" s="90">
        <f t="shared" si="22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BS4A</v>
      </c>
      <c r="AI156" s="94">
        <f t="shared" si="23"/>
        <v>42736</v>
      </c>
      <c r="AJ156" s="94">
        <f t="shared" si="23"/>
        <v>50040</v>
      </c>
      <c r="AK156" s="95" t="str">
        <f>+VLOOKUP(M156,'Código Barras'!$C$3:$C$1694,1,0)</f>
        <v>SIC-0850</v>
      </c>
      <c r="AL156" s="90">
        <f t="shared" si="17"/>
        <v>5743.1545100000003</v>
      </c>
      <c r="AM156" s="90">
        <f t="shared" si="17"/>
        <v>54.024070000000002</v>
      </c>
      <c r="AN156" s="90">
        <f t="shared" si="17"/>
        <v>0</v>
      </c>
      <c r="AO156" s="90">
        <f t="shared" si="16"/>
        <v>11.622</v>
      </c>
      <c r="AP156" s="90">
        <f t="shared" si="16"/>
        <v>627.86774154</v>
      </c>
      <c r="AQ156" s="90">
        <f t="shared" si="16"/>
        <v>54.024070000000002</v>
      </c>
      <c r="AR156" s="90" t="str">
        <f>VLOOKUP(C156&amp;E156&amp;G156&amp;I156&amp;J156,'Código Licitaciones'!$I$8:$I$4158,1,0)</f>
        <v>Aela Generación S.A.Enel DistribuciónQuillota 2202015/02BS4A</v>
      </c>
    </row>
    <row r="157" spans="2:44" ht="18.75" x14ac:dyDescent="0.3">
      <c r="B157" s="85">
        <v>2589</v>
      </c>
      <c r="C157" s="96" t="s">
        <v>9827</v>
      </c>
      <c r="D157" s="96" t="s">
        <v>9828</v>
      </c>
      <c r="E157" s="96" t="s">
        <v>307</v>
      </c>
      <c r="F157" s="97" t="s">
        <v>9843</v>
      </c>
      <c r="G157" s="97" t="s">
        <v>25</v>
      </c>
      <c r="H157" s="98">
        <v>220</v>
      </c>
      <c r="I157" s="99" t="s">
        <v>276</v>
      </c>
      <c r="J157" s="99" t="s">
        <v>281</v>
      </c>
      <c r="K157" s="100">
        <v>42736</v>
      </c>
      <c r="L157" s="99">
        <v>50040</v>
      </c>
      <c r="M157" s="98" t="s">
        <v>1401</v>
      </c>
      <c r="N157" s="98">
        <v>5615.1007499999996</v>
      </c>
      <c r="O157" s="98">
        <v>53.287469999999999</v>
      </c>
      <c r="P157" s="98">
        <v>0</v>
      </c>
      <c r="Q157" s="98">
        <v>1898.415</v>
      </c>
      <c r="R157" s="101">
        <v>101161.73236004999</v>
      </c>
      <c r="S157" s="98">
        <v>53.287469999999999</v>
      </c>
      <c r="T157" s="98"/>
      <c r="X157" s="83">
        <f t="shared" si="18"/>
        <v>0</v>
      </c>
      <c r="Z157" s="90">
        <f t="shared" si="19"/>
        <v>2589</v>
      </c>
      <c r="AA157" s="94" t="str">
        <f>+VLOOKUP(C157,'Código Licitaciones'!$J$7:$J$31,1,0)</f>
        <v>Aela Generación S.A.</v>
      </c>
      <c r="AB157" s="94" t="str">
        <f t="shared" si="20"/>
        <v>76.489.426-K</v>
      </c>
      <c r="AC157" s="94" t="str">
        <f>+VLOOKUP(E157,'Código Licitaciones'!$K$7:$K$50,1,0)</f>
        <v>Enel Distribución</v>
      </c>
      <c r="AD157" s="94" t="str">
        <f t="shared" si="21"/>
        <v>9.680.570-7</v>
      </c>
      <c r="AE157" s="94" t="str">
        <f>+VLOOKUP(G157,'Código Licitaciones'!$L$7:$L$50,1,0)</f>
        <v>ALTO JAHUEL 220</v>
      </c>
      <c r="AF157" s="90">
        <f t="shared" si="22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BS4B</v>
      </c>
      <c r="AI157" s="94">
        <f t="shared" si="23"/>
        <v>42736</v>
      </c>
      <c r="AJ157" s="94">
        <f t="shared" si="23"/>
        <v>50040</v>
      </c>
      <c r="AK157" s="95" t="str">
        <f>+VLOOKUP(M157,'Código Barras'!$C$3:$C$1694,1,0)</f>
        <v>SIC-0034</v>
      </c>
      <c r="AL157" s="90">
        <f t="shared" si="17"/>
        <v>5615.1007499999996</v>
      </c>
      <c r="AM157" s="90">
        <f t="shared" si="17"/>
        <v>53.287469999999999</v>
      </c>
      <c r="AN157" s="90">
        <f t="shared" si="17"/>
        <v>0</v>
      </c>
      <c r="AO157" s="90">
        <f t="shared" si="16"/>
        <v>1898.415</v>
      </c>
      <c r="AP157" s="90">
        <f t="shared" si="16"/>
        <v>101161.73236004999</v>
      </c>
      <c r="AQ157" s="90">
        <f t="shared" si="16"/>
        <v>53.287469999999999</v>
      </c>
      <c r="AR157" s="90" t="str">
        <f>VLOOKUP(C157&amp;E157&amp;G157&amp;I157&amp;J157,'Código Licitaciones'!$I$8:$I$4158,1,0)</f>
        <v>Aela Generación S.A.Enel DistribuciónAlto Jahuel 2202015/02BS4B</v>
      </c>
    </row>
    <row r="158" spans="2:44" ht="18.75" x14ac:dyDescent="0.3">
      <c r="B158" s="85">
        <v>2589</v>
      </c>
      <c r="C158" s="96" t="s">
        <v>9827</v>
      </c>
      <c r="D158" s="96" t="s">
        <v>9828</v>
      </c>
      <c r="E158" s="96" t="s">
        <v>307</v>
      </c>
      <c r="F158" s="97" t="s">
        <v>9843</v>
      </c>
      <c r="G158" s="97" t="s">
        <v>28</v>
      </c>
      <c r="H158" s="98">
        <v>220</v>
      </c>
      <c r="I158" s="99" t="s">
        <v>276</v>
      </c>
      <c r="J158" s="99" t="s">
        <v>281</v>
      </c>
      <c r="K158" s="100">
        <v>42736</v>
      </c>
      <c r="L158" s="99">
        <v>50040</v>
      </c>
      <c r="M158" s="98" t="s">
        <v>1642</v>
      </c>
      <c r="N158" s="98">
        <v>5738.0550300000004</v>
      </c>
      <c r="O158" s="98">
        <v>54.228380000000001</v>
      </c>
      <c r="P158" s="98">
        <v>0</v>
      </c>
      <c r="Q158" s="98">
        <v>1973.797</v>
      </c>
      <c r="R158" s="98">
        <v>107035.81375886001</v>
      </c>
      <c r="S158" s="98">
        <v>54.228380000000001</v>
      </c>
      <c r="T158" s="98"/>
      <c r="X158" s="83">
        <f t="shared" si="18"/>
        <v>0</v>
      </c>
      <c r="Z158" s="90">
        <f t="shared" si="19"/>
        <v>2589</v>
      </c>
      <c r="AA158" s="94" t="str">
        <f>+VLOOKUP(C158,'Código Licitaciones'!$J$7:$J$31,1,0)</f>
        <v>Aela Generación S.A.</v>
      </c>
      <c r="AB158" s="94" t="str">
        <f t="shared" si="20"/>
        <v>76.489.426-K</v>
      </c>
      <c r="AC158" s="94" t="str">
        <f>+VLOOKUP(E158,'Código Licitaciones'!$K$7:$K$50,1,0)</f>
        <v>Enel Distribución</v>
      </c>
      <c r="AD158" s="94" t="str">
        <f t="shared" si="21"/>
        <v>9.680.570-7</v>
      </c>
      <c r="AE158" s="94" t="str">
        <f>+VLOOKUP(G158,'Código Licitaciones'!$L$7:$L$50,1,0)</f>
        <v>Cerro Navia 220</v>
      </c>
      <c r="AF158" s="90">
        <f t="shared" si="22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BS4B</v>
      </c>
      <c r="AI158" s="94">
        <f t="shared" si="23"/>
        <v>42736</v>
      </c>
      <c r="AJ158" s="94">
        <f t="shared" si="23"/>
        <v>50040</v>
      </c>
      <c r="AK158" s="95" t="str">
        <f>+VLOOKUP(M158,'Código Barras'!$C$3:$C$1694,1,0)</f>
        <v>SIC-0157</v>
      </c>
      <c r="AL158" s="90">
        <f t="shared" si="17"/>
        <v>5738.0550300000004</v>
      </c>
      <c r="AM158" s="90">
        <f t="shared" si="17"/>
        <v>54.228380000000001</v>
      </c>
      <c r="AN158" s="90">
        <f t="shared" si="17"/>
        <v>0</v>
      </c>
      <c r="AO158" s="90">
        <f t="shared" si="16"/>
        <v>1973.797</v>
      </c>
      <c r="AP158" s="90">
        <f t="shared" si="16"/>
        <v>107035.81375886001</v>
      </c>
      <c r="AQ158" s="90">
        <f t="shared" si="16"/>
        <v>54.228380000000001</v>
      </c>
      <c r="AR158" s="90" t="str">
        <f>VLOOKUP(C158&amp;E158&amp;G158&amp;I158&amp;J158,'Código Licitaciones'!$I$8:$I$4158,1,0)</f>
        <v>Aela Generación S.A.Enel DistribuciónCerro Navia 2202015/02BS4B</v>
      </c>
    </row>
    <row r="159" spans="2:44" ht="18.75" x14ac:dyDescent="0.3">
      <c r="B159" s="85">
        <v>2589</v>
      </c>
      <c r="C159" s="96" t="s">
        <v>9827</v>
      </c>
      <c r="D159" s="96" t="s">
        <v>9828</v>
      </c>
      <c r="E159" s="96" t="s">
        <v>307</v>
      </c>
      <c r="F159" s="97" t="s">
        <v>9843</v>
      </c>
      <c r="G159" s="97" t="s">
        <v>73</v>
      </c>
      <c r="H159" s="98">
        <v>220</v>
      </c>
      <c r="I159" s="99" t="s">
        <v>276</v>
      </c>
      <c r="J159" s="99" t="s">
        <v>281</v>
      </c>
      <c r="K159" s="100">
        <v>42736</v>
      </c>
      <c r="L159" s="99">
        <v>50040</v>
      </c>
      <c r="M159" s="98" t="s">
        <v>1678</v>
      </c>
      <c r="N159" s="98">
        <v>5738.6216400000003</v>
      </c>
      <c r="O159" s="98">
        <v>54.10472</v>
      </c>
      <c r="P159" s="98">
        <v>0</v>
      </c>
      <c r="Q159" s="98">
        <v>1192.7370000000001</v>
      </c>
      <c r="R159" s="101">
        <v>64532.701418640005</v>
      </c>
      <c r="S159" s="98">
        <v>54.10472</v>
      </c>
      <c r="T159" s="98"/>
      <c r="X159" s="83">
        <f t="shared" si="18"/>
        <v>0</v>
      </c>
      <c r="Z159" s="90">
        <f t="shared" si="19"/>
        <v>2589</v>
      </c>
      <c r="AA159" s="94" t="str">
        <f>+VLOOKUP(C159,'Código Licitaciones'!$J$7:$J$31,1,0)</f>
        <v>Aela Generación S.A.</v>
      </c>
      <c r="AB159" s="94" t="str">
        <f t="shared" si="20"/>
        <v>76.489.426-K</v>
      </c>
      <c r="AC159" s="94" t="str">
        <f>+VLOOKUP(E159,'Código Licitaciones'!$K$7:$K$50,1,0)</f>
        <v>Enel Distribución</v>
      </c>
      <c r="AD159" s="94" t="str">
        <f t="shared" si="21"/>
        <v>9.680.570-7</v>
      </c>
      <c r="AE159" s="94" t="str">
        <f>+VLOOKUP(G159,'Código Licitaciones'!$L$7:$L$50,1,0)</f>
        <v>Chena 220</v>
      </c>
      <c r="AF159" s="90">
        <f t="shared" si="22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BS4B</v>
      </c>
      <c r="AI159" s="94">
        <f t="shared" si="23"/>
        <v>42736</v>
      </c>
      <c r="AJ159" s="94">
        <f t="shared" si="23"/>
        <v>50040</v>
      </c>
      <c r="AK159" s="95" t="str">
        <f>+VLOOKUP(M159,'Código Barras'!$C$3:$C$1694,1,0)</f>
        <v>SIC-0176</v>
      </c>
      <c r="AL159" s="90">
        <f t="shared" si="17"/>
        <v>5738.6216400000003</v>
      </c>
      <c r="AM159" s="90">
        <f t="shared" si="17"/>
        <v>54.10472</v>
      </c>
      <c r="AN159" s="90">
        <f t="shared" si="17"/>
        <v>0</v>
      </c>
      <c r="AO159" s="90">
        <f t="shared" si="16"/>
        <v>1192.7370000000001</v>
      </c>
      <c r="AP159" s="90">
        <f t="shared" si="16"/>
        <v>64532.701418640005</v>
      </c>
      <c r="AQ159" s="90">
        <f t="shared" si="16"/>
        <v>54.10472</v>
      </c>
      <c r="AR159" s="90" t="str">
        <f>VLOOKUP(C159&amp;E159&amp;G159&amp;I159&amp;J159,'Código Licitaciones'!$I$8:$I$4158,1,0)</f>
        <v>Aela Generación S.A.Enel DistribuciónChena 2202015/02BS4B</v>
      </c>
    </row>
    <row r="160" spans="2:44" ht="18.75" x14ac:dyDescent="0.3">
      <c r="B160" s="85">
        <v>2589</v>
      </c>
      <c r="C160" s="96" t="s">
        <v>9827</v>
      </c>
      <c r="D160" s="96" t="s">
        <v>9828</v>
      </c>
      <c r="E160" s="96" t="s">
        <v>307</v>
      </c>
      <c r="F160" s="97" t="s">
        <v>9843</v>
      </c>
      <c r="G160" s="97" t="s">
        <v>2408</v>
      </c>
      <c r="H160" s="98">
        <v>220</v>
      </c>
      <c r="I160" s="99" t="s">
        <v>276</v>
      </c>
      <c r="J160" s="99" t="s">
        <v>281</v>
      </c>
      <c r="K160" s="100">
        <v>42736</v>
      </c>
      <c r="L160" s="99">
        <v>50040</v>
      </c>
      <c r="M160" s="98" t="s">
        <v>2407</v>
      </c>
      <c r="N160" s="98">
        <v>5733.5221499999998</v>
      </c>
      <c r="O160" s="98">
        <v>54.93271</v>
      </c>
      <c r="P160" s="98">
        <v>0</v>
      </c>
      <c r="Q160" s="98">
        <v>3.23</v>
      </c>
      <c r="R160" s="101">
        <v>177.4326533</v>
      </c>
      <c r="S160" s="98">
        <v>54.93271</v>
      </c>
      <c r="T160" s="98"/>
      <c r="X160" s="83">
        <f t="shared" si="18"/>
        <v>0</v>
      </c>
      <c r="Z160" s="90">
        <f t="shared" si="19"/>
        <v>2589</v>
      </c>
      <c r="AA160" s="94" t="str">
        <f>+VLOOKUP(C160,'Código Licitaciones'!$J$7:$J$31,1,0)</f>
        <v>Aela Generación S.A.</v>
      </c>
      <c r="AB160" s="94" t="str">
        <f t="shared" si="20"/>
        <v>76.489.426-K</v>
      </c>
      <c r="AC160" s="94" t="str">
        <f>+VLOOKUP(E160,'Código Licitaciones'!$K$7:$K$50,1,0)</f>
        <v>Enel Distribución</v>
      </c>
      <c r="AD160" s="94" t="str">
        <f t="shared" si="21"/>
        <v>9.680.570-7</v>
      </c>
      <c r="AE160" s="94" t="str">
        <f>+VLOOKUP(G160,'Código Licitaciones'!$L$7:$L$50,1,0)</f>
        <v>los maquis 220</v>
      </c>
      <c r="AF160" s="90">
        <f t="shared" si="22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BS4B</v>
      </c>
      <c r="AI160" s="94">
        <f t="shared" si="23"/>
        <v>42736</v>
      </c>
      <c r="AJ160" s="94">
        <f t="shared" si="23"/>
        <v>50040</v>
      </c>
      <c r="AK160" s="95" t="str">
        <f>+VLOOKUP(M160,'Código Barras'!$C$3:$C$1694,1,0)</f>
        <v>SIC-0546</v>
      </c>
      <c r="AL160" s="90">
        <f t="shared" si="17"/>
        <v>5733.5221499999998</v>
      </c>
      <c r="AM160" s="90">
        <f t="shared" si="17"/>
        <v>54.93271</v>
      </c>
      <c r="AN160" s="90">
        <f t="shared" si="17"/>
        <v>0</v>
      </c>
      <c r="AO160" s="90">
        <f t="shared" si="16"/>
        <v>3.23</v>
      </c>
      <c r="AP160" s="90">
        <f t="shared" si="16"/>
        <v>177.4326533</v>
      </c>
      <c r="AQ160" s="90">
        <f t="shared" si="16"/>
        <v>54.93271</v>
      </c>
      <c r="AR160" s="90" t="str">
        <f>VLOOKUP(C160&amp;E160&amp;G160&amp;I160&amp;J160,'Código Licitaciones'!$I$8:$I$4158,1,0)</f>
        <v>Aela Generación S.A.Enel Distribuciónlos maquis 2202015/02BS4B</v>
      </c>
    </row>
    <row r="161" spans="2:44" ht="18.75" x14ac:dyDescent="0.3">
      <c r="B161" s="85">
        <v>2589</v>
      </c>
      <c r="C161" s="96" t="s">
        <v>9827</v>
      </c>
      <c r="D161" s="96" t="s">
        <v>9828</v>
      </c>
      <c r="E161" s="96" t="s">
        <v>307</v>
      </c>
      <c r="F161" s="97" t="s">
        <v>9843</v>
      </c>
      <c r="G161" s="97" t="s">
        <v>78</v>
      </c>
      <c r="H161" s="98">
        <v>220</v>
      </c>
      <c r="I161" s="99" t="s">
        <v>276</v>
      </c>
      <c r="J161" s="99" t="s">
        <v>281</v>
      </c>
      <c r="K161" s="100">
        <v>42736</v>
      </c>
      <c r="L161" s="99">
        <v>50040</v>
      </c>
      <c r="M161" s="98" t="s">
        <v>2644</v>
      </c>
      <c r="N161" s="98">
        <v>5483.0807199999999</v>
      </c>
      <c r="O161" s="98">
        <v>53.448770000000003</v>
      </c>
      <c r="P161" s="98">
        <v>0</v>
      </c>
      <c r="Q161" s="98">
        <v>5.0000000000000001E-3</v>
      </c>
      <c r="R161" s="101">
        <v>0.26724385000000001</v>
      </c>
      <c r="S161" s="98">
        <v>53.448770000000003</v>
      </c>
      <c r="T161" s="98"/>
      <c r="X161" s="83">
        <f t="shared" si="18"/>
        <v>0</v>
      </c>
      <c r="Z161" s="90">
        <f t="shared" si="19"/>
        <v>2589</v>
      </c>
      <c r="AA161" s="94" t="str">
        <f>+VLOOKUP(C161,'Código Licitaciones'!$J$7:$J$31,1,0)</f>
        <v>Aela Generación S.A.</v>
      </c>
      <c r="AB161" s="94" t="str">
        <f t="shared" si="20"/>
        <v>76.489.426-K</v>
      </c>
      <c r="AC161" s="94" t="str">
        <f>+VLOOKUP(E161,'Código Licitaciones'!$K$7:$K$50,1,0)</f>
        <v>Enel Distribución</v>
      </c>
      <c r="AD161" s="94" t="str">
        <f t="shared" si="21"/>
        <v>9.680.570-7</v>
      </c>
      <c r="AE161" s="94" t="str">
        <f>+VLOOKUP(G161,'Código Licitaciones'!$L$7:$L$50,1,0)</f>
        <v>Nogales 220</v>
      </c>
      <c r="AF161" s="90">
        <f t="shared" si="22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BS4B</v>
      </c>
      <c r="AI161" s="94">
        <f t="shared" si="23"/>
        <v>42736</v>
      </c>
      <c r="AJ161" s="94">
        <f t="shared" si="23"/>
        <v>50040</v>
      </c>
      <c r="AK161" s="95" t="str">
        <f>+VLOOKUP(M161,'Código Barras'!$C$3:$C$1694,1,0)</f>
        <v>SIC-0666</v>
      </c>
      <c r="AL161" s="90">
        <f t="shared" si="17"/>
        <v>5483.0807199999999</v>
      </c>
      <c r="AM161" s="90">
        <f t="shared" si="17"/>
        <v>53.448770000000003</v>
      </c>
      <c r="AN161" s="90">
        <f t="shared" si="17"/>
        <v>0</v>
      </c>
      <c r="AO161" s="90">
        <f t="shared" si="16"/>
        <v>5.0000000000000001E-3</v>
      </c>
      <c r="AP161" s="90">
        <f t="shared" si="16"/>
        <v>0.26724385000000001</v>
      </c>
      <c r="AQ161" s="90">
        <f t="shared" si="16"/>
        <v>53.448770000000003</v>
      </c>
      <c r="AR161" s="90" t="str">
        <f>VLOOKUP(C161&amp;E161&amp;G161&amp;I161&amp;J161,'Código Licitaciones'!$I$8:$I$4158,1,0)</f>
        <v>Aela Generación S.A.Enel DistribuciónNogales 2202015/02BS4B</v>
      </c>
    </row>
    <row r="162" spans="2:44" ht="18.75" x14ac:dyDescent="0.3">
      <c r="B162" s="85">
        <v>2589</v>
      </c>
      <c r="C162" s="96" t="s">
        <v>9827</v>
      </c>
      <c r="D162" s="96" t="s">
        <v>9828</v>
      </c>
      <c r="E162" s="96" t="s">
        <v>307</v>
      </c>
      <c r="F162" s="97" t="s">
        <v>9843</v>
      </c>
      <c r="G162" s="97" t="s">
        <v>29</v>
      </c>
      <c r="H162" s="98">
        <v>220</v>
      </c>
      <c r="I162" s="99" t="s">
        <v>276</v>
      </c>
      <c r="J162" s="99" t="s">
        <v>281</v>
      </c>
      <c r="K162" s="100">
        <v>42736</v>
      </c>
      <c r="L162" s="99">
        <v>50040</v>
      </c>
      <c r="M162" s="98" t="s">
        <v>2884</v>
      </c>
      <c r="N162" s="98">
        <v>5666.0956100000003</v>
      </c>
      <c r="O162" s="98">
        <v>53.765990000000002</v>
      </c>
      <c r="P162" s="98">
        <v>0</v>
      </c>
      <c r="Q162" s="98">
        <v>1267.3409999999999</v>
      </c>
      <c r="R162" s="98">
        <v>68139.843532589992</v>
      </c>
      <c r="S162" s="98">
        <v>53.765989999999995</v>
      </c>
      <c r="T162" s="98"/>
      <c r="X162" s="83">
        <f t="shared" si="18"/>
        <v>0</v>
      </c>
      <c r="Z162" s="90">
        <f t="shared" si="19"/>
        <v>2589</v>
      </c>
      <c r="AA162" s="94" t="str">
        <f>+VLOOKUP(C162,'Código Licitaciones'!$J$7:$J$31,1,0)</f>
        <v>Aela Generación S.A.</v>
      </c>
      <c r="AB162" s="94" t="str">
        <f t="shared" si="20"/>
        <v>76.489.426-K</v>
      </c>
      <c r="AC162" s="94" t="str">
        <f>+VLOOKUP(E162,'Código Licitaciones'!$K$7:$K$50,1,0)</f>
        <v>Enel Distribución</v>
      </c>
      <c r="AD162" s="94" t="str">
        <f t="shared" si="21"/>
        <v>9.680.570-7</v>
      </c>
      <c r="AE162" s="94" t="str">
        <f>+VLOOKUP(G162,'Código Licitaciones'!$L$7:$L$50,1,0)</f>
        <v>Polpaico 220</v>
      </c>
      <c r="AF162" s="90">
        <f t="shared" si="22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BS4B</v>
      </c>
      <c r="AI162" s="94">
        <f t="shared" si="23"/>
        <v>42736</v>
      </c>
      <c r="AJ162" s="94">
        <f t="shared" si="23"/>
        <v>50040</v>
      </c>
      <c r="AK162" s="95" t="str">
        <f>+VLOOKUP(M162,'Código Barras'!$C$3:$C$1694,1,0)</f>
        <v>SIC-0787</v>
      </c>
      <c r="AL162" s="90">
        <f t="shared" si="17"/>
        <v>5666.0956100000003</v>
      </c>
      <c r="AM162" s="90">
        <f t="shared" si="17"/>
        <v>53.765990000000002</v>
      </c>
      <c r="AN162" s="90">
        <f t="shared" si="17"/>
        <v>0</v>
      </c>
      <c r="AO162" s="90">
        <f t="shared" si="16"/>
        <v>1267.3409999999999</v>
      </c>
      <c r="AP162" s="90">
        <f t="shared" si="16"/>
        <v>68139.843532589992</v>
      </c>
      <c r="AQ162" s="90">
        <f t="shared" si="16"/>
        <v>53.765989999999995</v>
      </c>
      <c r="AR162" s="90" t="str">
        <f>VLOOKUP(C162&amp;E162&amp;G162&amp;I162&amp;J162,'Código Licitaciones'!$I$8:$I$4158,1,0)</f>
        <v>Aela Generación S.A.Enel DistribuciónPolpaico 2202015/02BS4B</v>
      </c>
    </row>
    <row r="163" spans="2:44" ht="18.75" x14ac:dyDescent="0.3">
      <c r="B163" s="85">
        <v>2589</v>
      </c>
      <c r="C163" s="96" t="s">
        <v>9827</v>
      </c>
      <c r="D163" s="96" t="s">
        <v>9828</v>
      </c>
      <c r="E163" s="96" t="s">
        <v>307</v>
      </c>
      <c r="F163" s="97" t="s">
        <v>9843</v>
      </c>
      <c r="G163" s="97" t="s">
        <v>30</v>
      </c>
      <c r="H163" s="98">
        <v>220</v>
      </c>
      <c r="I163" s="99" t="s">
        <v>276</v>
      </c>
      <c r="J163" s="99" t="s">
        <v>281</v>
      </c>
      <c r="K163" s="100">
        <v>42736</v>
      </c>
      <c r="L163" s="99">
        <v>50040</v>
      </c>
      <c r="M163" s="98" t="s">
        <v>3008</v>
      </c>
      <c r="N163" s="98">
        <v>5743.1545100000003</v>
      </c>
      <c r="O163" s="98">
        <v>54.024070000000002</v>
      </c>
      <c r="P163" s="98">
        <v>0</v>
      </c>
      <c r="Q163" s="98">
        <v>18.7</v>
      </c>
      <c r="R163" s="98">
        <v>1010.250109</v>
      </c>
      <c r="S163" s="98">
        <v>54.024070000000002</v>
      </c>
      <c r="T163" s="98"/>
      <c r="X163" s="83">
        <f t="shared" si="18"/>
        <v>0</v>
      </c>
      <c r="Z163" s="90">
        <f t="shared" si="19"/>
        <v>2589</v>
      </c>
      <c r="AA163" s="94" t="str">
        <f>+VLOOKUP(C163,'Código Licitaciones'!$J$7:$J$31,1,0)</f>
        <v>Aela Generación S.A.</v>
      </c>
      <c r="AB163" s="94" t="str">
        <f t="shared" si="20"/>
        <v>76.489.426-K</v>
      </c>
      <c r="AC163" s="94" t="str">
        <f>+VLOOKUP(E163,'Código Licitaciones'!$K$7:$K$50,1,0)</f>
        <v>Enel Distribución</v>
      </c>
      <c r="AD163" s="94" t="str">
        <f t="shared" si="21"/>
        <v>9.680.570-7</v>
      </c>
      <c r="AE163" s="94" t="str">
        <f>+VLOOKUP(G163,'Código Licitaciones'!$L$7:$L$50,1,0)</f>
        <v>Quillota 220</v>
      </c>
      <c r="AF163" s="90">
        <f t="shared" si="22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BS4B</v>
      </c>
      <c r="AI163" s="94">
        <f t="shared" si="23"/>
        <v>42736</v>
      </c>
      <c r="AJ163" s="94">
        <f t="shared" si="23"/>
        <v>50040</v>
      </c>
      <c r="AK163" s="95" t="str">
        <f>+VLOOKUP(M163,'Código Barras'!$C$3:$C$1694,1,0)</f>
        <v>SIC-0850</v>
      </c>
      <c r="AL163" s="90">
        <f t="shared" si="17"/>
        <v>5743.1545100000003</v>
      </c>
      <c r="AM163" s="90">
        <f t="shared" si="17"/>
        <v>54.024070000000002</v>
      </c>
      <c r="AN163" s="90">
        <f t="shared" si="17"/>
        <v>0</v>
      </c>
      <c r="AO163" s="90">
        <f t="shared" si="16"/>
        <v>18.7</v>
      </c>
      <c r="AP163" s="90">
        <f t="shared" si="16"/>
        <v>1010.250109</v>
      </c>
      <c r="AQ163" s="90">
        <f t="shared" si="16"/>
        <v>54.024070000000002</v>
      </c>
      <c r="AR163" s="90" t="str">
        <f>VLOOKUP(C163&amp;E163&amp;G163&amp;I163&amp;J163,'Código Licitaciones'!$I$8:$I$4158,1,0)</f>
        <v>Aela Generación S.A.Enel DistribuciónQuillota 2202015/02BS4B</v>
      </c>
    </row>
    <row r="164" spans="2:44" ht="18.75" x14ac:dyDescent="0.3">
      <c r="B164" s="85">
        <v>2589</v>
      </c>
      <c r="C164" s="96" t="s">
        <v>9827</v>
      </c>
      <c r="D164" s="96" t="s">
        <v>9828</v>
      </c>
      <c r="E164" s="96" t="s">
        <v>307</v>
      </c>
      <c r="F164" s="97" t="s">
        <v>9843</v>
      </c>
      <c r="G164" s="97" t="s">
        <v>25</v>
      </c>
      <c r="H164" s="98">
        <v>220</v>
      </c>
      <c r="I164" s="99" t="s">
        <v>276</v>
      </c>
      <c r="J164" s="99" t="s">
        <v>282</v>
      </c>
      <c r="K164" s="100">
        <v>42736</v>
      </c>
      <c r="L164" s="99">
        <v>50040</v>
      </c>
      <c r="M164" s="98" t="s">
        <v>1401</v>
      </c>
      <c r="N164" s="98">
        <v>5615.1007499999996</v>
      </c>
      <c r="O164" s="98">
        <v>53.287469999999999</v>
      </c>
      <c r="P164" s="98">
        <v>2.4700000000000002</v>
      </c>
      <c r="Q164" s="98">
        <v>1034.5160000000001</v>
      </c>
      <c r="R164" s="98">
        <v>68996.039167020004</v>
      </c>
      <c r="S164" s="98">
        <v>66.694028093349928</v>
      </c>
      <c r="T164" s="98"/>
      <c r="X164" s="83">
        <f t="shared" si="18"/>
        <v>0</v>
      </c>
      <c r="Z164" s="90">
        <f t="shared" si="19"/>
        <v>2589</v>
      </c>
      <c r="AA164" s="94" t="str">
        <f>+VLOOKUP(C164,'Código Licitaciones'!$J$7:$J$31,1,0)</f>
        <v>Aela Generación S.A.</v>
      </c>
      <c r="AB164" s="94" t="str">
        <f t="shared" si="20"/>
        <v>76.489.426-K</v>
      </c>
      <c r="AC164" s="94" t="str">
        <f>+VLOOKUP(E164,'Código Licitaciones'!$K$7:$K$50,1,0)</f>
        <v>Enel Distribución</v>
      </c>
      <c r="AD164" s="94" t="str">
        <f t="shared" si="21"/>
        <v>9.680.570-7</v>
      </c>
      <c r="AE164" s="94" t="str">
        <f>+VLOOKUP(G164,'Código Licitaciones'!$L$7:$L$50,1,0)</f>
        <v>ALTO JAHUEL 220</v>
      </c>
      <c r="AF164" s="90">
        <f t="shared" si="22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BS4C</v>
      </c>
      <c r="AI164" s="94">
        <f t="shared" si="23"/>
        <v>42736</v>
      </c>
      <c r="AJ164" s="94">
        <f t="shared" si="23"/>
        <v>50040</v>
      </c>
      <c r="AK164" s="95" t="str">
        <f>+VLOOKUP(M164,'Código Barras'!$C$3:$C$1694,1,0)</f>
        <v>SIC-0034</v>
      </c>
      <c r="AL164" s="90">
        <f t="shared" si="17"/>
        <v>5615.1007499999996</v>
      </c>
      <c r="AM164" s="90">
        <f t="shared" si="17"/>
        <v>53.287469999999999</v>
      </c>
      <c r="AN164" s="90">
        <f t="shared" si="17"/>
        <v>2.4700000000000002</v>
      </c>
      <c r="AO164" s="90">
        <f t="shared" si="16"/>
        <v>1034.5160000000001</v>
      </c>
      <c r="AP164" s="90">
        <f t="shared" si="16"/>
        <v>68996.039167020004</v>
      </c>
      <c r="AQ164" s="90">
        <f t="shared" si="16"/>
        <v>66.694028093349928</v>
      </c>
      <c r="AR164" s="90" t="str">
        <f>VLOOKUP(C164&amp;E164&amp;G164&amp;I164&amp;J164,'Código Licitaciones'!$I$8:$I$4158,1,0)</f>
        <v>Aela Generación S.A.Enel DistribuciónAlto Jahuel 2202015/02BS4C</v>
      </c>
    </row>
    <row r="165" spans="2:44" ht="18.75" x14ac:dyDescent="0.3">
      <c r="B165" s="85">
        <v>2589</v>
      </c>
      <c r="C165" s="96" t="s">
        <v>9827</v>
      </c>
      <c r="D165" s="96" t="s">
        <v>9828</v>
      </c>
      <c r="E165" s="96" t="s">
        <v>307</v>
      </c>
      <c r="F165" s="97" t="s">
        <v>9843</v>
      </c>
      <c r="G165" s="97" t="s">
        <v>28</v>
      </c>
      <c r="H165" s="98">
        <v>220</v>
      </c>
      <c r="I165" s="99" t="s">
        <v>276</v>
      </c>
      <c r="J165" s="99" t="s">
        <v>282</v>
      </c>
      <c r="K165" s="100">
        <v>42736</v>
      </c>
      <c r="L165" s="99">
        <v>50040</v>
      </c>
      <c r="M165" s="98" t="s">
        <v>1642</v>
      </c>
      <c r="N165" s="98">
        <v>5738.0550300000004</v>
      </c>
      <c r="O165" s="98">
        <v>54.228380000000001</v>
      </c>
      <c r="P165" s="98">
        <v>2.5329999999999999</v>
      </c>
      <c r="Q165" s="98">
        <v>1060.5619999999999</v>
      </c>
      <c r="R165" s="98">
        <v>72047.052540549994</v>
      </c>
      <c r="S165" s="98">
        <v>67.932900236431252</v>
      </c>
      <c r="T165" s="98"/>
      <c r="X165" s="83">
        <f t="shared" si="18"/>
        <v>0</v>
      </c>
      <c r="Z165" s="90">
        <f t="shared" si="19"/>
        <v>2589</v>
      </c>
      <c r="AA165" s="94" t="str">
        <f>+VLOOKUP(C165,'Código Licitaciones'!$J$7:$J$31,1,0)</f>
        <v>Aela Generación S.A.</v>
      </c>
      <c r="AB165" s="94" t="str">
        <f t="shared" si="20"/>
        <v>76.489.426-K</v>
      </c>
      <c r="AC165" s="94" t="str">
        <f>+VLOOKUP(E165,'Código Licitaciones'!$K$7:$K$50,1,0)</f>
        <v>Enel Distribución</v>
      </c>
      <c r="AD165" s="94" t="str">
        <f t="shared" si="21"/>
        <v>9.680.570-7</v>
      </c>
      <c r="AE165" s="94" t="str">
        <f>+VLOOKUP(G165,'Código Licitaciones'!$L$7:$L$50,1,0)</f>
        <v>Cerro Navia 220</v>
      </c>
      <c r="AF165" s="90">
        <f t="shared" si="22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BS4C</v>
      </c>
      <c r="AI165" s="94">
        <f t="shared" si="23"/>
        <v>42736</v>
      </c>
      <c r="AJ165" s="94">
        <f t="shared" si="23"/>
        <v>50040</v>
      </c>
      <c r="AK165" s="95" t="str">
        <f>+VLOOKUP(M165,'Código Barras'!$C$3:$C$1694,1,0)</f>
        <v>SIC-0157</v>
      </c>
      <c r="AL165" s="90">
        <f t="shared" si="17"/>
        <v>5738.0550300000004</v>
      </c>
      <c r="AM165" s="90">
        <f t="shared" si="17"/>
        <v>54.228380000000001</v>
      </c>
      <c r="AN165" s="90">
        <f t="shared" si="17"/>
        <v>2.5329999999999999</v>
      </c>
      <c r="AO165" s="90">
        <f t="shared" si="16"/>
        <v>1060.5619999999999</v>
      </c>
      <c r="AP165" s="90">
        <f t="shared" si="16"/>
        <v>72047.052540549994</v>
      </c>
      <c r="AQ165" s="90">
        <f t="shared" si="16"/>
        <v>67.932900236431252</v>
      </c>
      <c r="AR165" s="90" t="str">
        <f>VLOOKUP(C165&amp;E165&amp;G165&amp;I165&amp;J165,'Código Licitaciones'!$I$8:$I$4158,1,0)</f>
        <v>Aela Generación S.A.Enel DistribuciónCerro Navia 2202015/02BS4C</v>
      </c>
    </row>
    <row r="166" spans="2:44" ht="18.75" x14ac:dyDescent="0.3">
      <c r="B166" s="85">
        <v>2589</v>
      </c>
      <c r="C166" s="96" t="s">
        <v>9827</v>
      </c>
      <c r="D166" s="96" t="s">
        <v>9828</v>
      </c>
      <c r="E166" s="96" t="s">
        <v>307</v>
      </c>
      <c r="F166" s="97" t="s">
        <v>9843</v>
      </c>
      <c r="G166" s="97" t="s">
        <v>73</v>
      </c>
      <c r="H166" s="98">
        <v>220</v>
      </c>
      <c r="I166" s="99" t="s">
        <v>276</v>
      </c>
      <c r="J166" s="99" t="s">
        <v>282</v>
      </c>
      <c r="K166" s="100">
        <v>42736</v>
      </c>
      <c r="L166" s="99">
        <v>50040</v>
      </c>
      <c r="M166" s="98" t="s">
        <v>1678</v>
      </c>
      <c r="N166" s="98">
        <v>5738.6216400000003</v>
      </c>
      <c r="O166" s="98">
        <v>54.10472</v>
      </c>
      <c r="P166" s="98">
        <v>1.5549999999999999</v>
      </c>
      <c r="Q166" s="98">
        <v>651.05399999999997</v>
      </c>
      <c r="R166" s="98">
        <v>44148.651025079998</v>
      </c>
      <c r="S166" s="98">
        <v>67.811043362117431</v>
      </c>
      <c r="T166" s="98"/>
      <c r="X166" s="83">
        <f t="shared" si="18"/>
        <v>0</v>
      </c>
      <c r="Z166" s="90">
        <f t="shared" si="19"/>
        <v>2589</v>
      </c>
      <c r="AA166" s="94" t="str">
        <f>+VLOOKUP(C166,'Código Licitaciones'!$J$7:$J$31,1,0)</f>
        <v>Aela Generación S.A.</v>
      </c>
      <c r="AB166" s="94" t="str">
        <f t="shared" si="20"/>
        <v>76.489.426-K</v>
      </c>
      <c r="AC166" s="94" t="str">
        <f>+VLOOKUP(E166,'Código Licitaciones'!$K$7:$K$50,1,0)</f>
        <v>Enel Distribución</v>
      </c>
      <c r="AD166" s="94" t="str">
        <f t="shared" si="21"/>
        <v>9.680.570-7</v>
      </c>
      <c r="AE166" s="94" t="str">
        <f>+VLOOKUP(G166,'Código Licitaciones'!$L$7:$L$50,1,0)</f>
        <v>Chena 220</v>
      </c>
      <c r="AF166" s="90">
        <f t="shared" si="22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BS4C</v>
      </c>
      <c r="AI166" s="94">
        <f t="shared" si="23"/>
        <v>42736</v>
      </c>
      <c r="AJ166" s="94">
        <f t="shared" si="23"/>
        <v>50040</v>
      </c>
      <c r="AK166" s="95" t="str">
        <f>+VLOOKUP(M166,'Código Barras'!$C$3:$C$1694,1,0)</f>
        <v>SIC-0176</v>
      </c>
      <c r="AL166" s="90">
        <f t="shared" si="17"/>
        <v>5738.6216400000003</v>
      </c>
      <c r="AM166" s="90">
        <f t="shared" si="17"/>
        <v>54.10472</v>
      </c>
      <c r="AN166" s="90">
        <f t="shared" si="17"/>
        <v>1.5549999999999999</v>
      </c>
      <c r="AO166" s="90">
        <f t="shared" si="16"/>
        <v>651.05399999999997</v>
      </c>
      <c r="AP166" s="90">
        <f t="shared" si="16"/>
        <v>44148.651025079998</v>
      </c>
      <c r="AQ166" s="90">
        <f t="shared" si="16"/>
        <v>67.811043362117431</v>
      </c>
      <c r="AR166" s="90" t="str">
        <f>VLOOKUP(C166&amp;E166&amp;G166&amp;I166&amp;J166,'Código Licitaciones'!$I$8:$I$4158,1,0)</f>
        <v>Aela Generación S.A.Enel DistribuciónChena 2202015/02BS4C</v>
      </c>
    </row>
    <row r="167" spans="2:44" ht="18.75" x14ac:dyDescent="0.3">
      <c r="B167" s="85">
        <v>2589</v>
      </c>
      <c r="C167" s="96" t="s">
        <v>9827</v>
      </c>
      <c r="D167" s="96" t="s">
        <v>9828</v>
      </c>
      <c r="E167" s="96" t="s">
        <v>307</v>
      </c>
      <c r="F167" s="97" t="s">
        <v>9843</v>
      </c>
      <c r="G167" s="97" t="s">
        <v>2408</v>
      </c>
      <c r="H167" s="98">
        <v>220</v>
      </c>
      <c r="I167" s="99" t="s">
        <v>276</v>
      </c>
      <c r="J167" s="99" t="s">
        <v>282</v>
      </c>
      <c r="K167" s="100">
        <v>42736</v>
      </c>
      <c r="L167" s="99">
        <v>50040</v>
      </c>
      <c r="M167" s="98" t="s">
        <v>2407</v>
      </c>
      <c r="N167" s="98">
        <v>5733.5221499999998</v>
      </c>
      <c r="O167" s="98">
        <v>54.93271</v>
      </c>
      <c r="P167" s="98">
        <v>3.0000000000000001E-3</v>
      </c>
      <c r="Q167" s="98">
        <v>1.38</v>
      </c>
      <c r="R167" s="98">
        <v>93.007706249999984</v>
      </c>
      <c r="S167" s="98">
        <v>67.398840391701498</v>
      </c>
      <c r="T167" s="98"/>
      <c r="X167" s="83">
        <f t="shared" si="18"/>
        <v>0</v>
      </c>
      <c r="Z167" s="90">
        <f t="shared" si="19"/>
        <v>2589</v>
      </c>
      <c r="AA167" s="94" t="str">
        <f>+VLOOKUP(C167,'Código Licitaciones'!$J$7:$J$31,1,0)</f>
        <v>Aela Generación S.A.</v>
      </c>
      <c r="AB167" s="94" t="str">
        <f t="shared" si="20"/>
        <v>76.489.426-K</v>
      </c>
      <c r="AC167" s="94" t="str">
        <f>+VLOOKUP(E167,'Código Licitaciones'!$K$7:$K$50,1,0)</f>
        <v>Enel Distribución</v>
      </c>
      <c r="AD167" s="94" t="str">
        <f t="shared" si="21"/>
        <v>9.680.570-7</v>
      </c>
      <c r="AE167" s="94" t="str">
        <f>+VLOOKUP(G167,'Código Licitaciones'!$L$7:$L$50,1,0)</f>
        <v>los maquis 220</v>
      </c>
      <c r="AF167" s="90">
        <f t="shared" si="22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BS4C</v>
      </c>
      <c r="AI167" s="94">
        <f t="shared" si="23"/>
        <v>42736</v>
      </c>
      <c r="AJ167" s="94">
        <f t="shared" si="23"/>
        <v>50040</v>
      </c>
      <c r="AK167" s="95" t="str">
        <f>+VLOOKUP(M167,'Código Barras'!$C$3:$C$1694,1,0)</f>
        <v>SIC-0546</v>
      </c>
      <c r="AL167" s="90">
        <f t="shared" si="17"/>
        <v>5733.5221499999998</v>
      </c>
      <c r="AM167" s="90">
        <f t="shared" si="17"/>
        <v>54.93271</v>
      </c>
      <c r="AN167" s="90">
        <f t="shared" si="17"/>
        <v>3.0000000000000001E-3</v>
      </c>
      <c r="AO167" s="90">
        <f t="shared" si="16"/>
        <v>1.38</v>
      </c>
      <c r="AP167" s="90">
        <f t="shared" si="16"/>
        <v>93.007706249999984</v>
      </c>
      <c r="AQ167" s="90">
        <f t="shared" si="16"/>
        <v>67.398840391701498</v>
      </c>
      <c r="AR167" s="90" t="str">
        <f>VLOOKUP(C167&amp;E167&amp;G167&amp;I167&amp;J167,'Código Licitaciones'!$I$8:$I$4158,1,0)</f>
        <v>Aela Generación S.A.Enel Distribuciónlos maquis 2202015/02BS4C</v>
      </c>
    </row>
    <row r="168" spans="2:44" ht="18.75" x14ac:dyDescent="0.3">
      <c r="B168" s="85">
        <v>2589</v>
      </c>
      <c r="C168" s="96" t="s">
        <v>9827</v>
      </c>
      <c r="D168" s="96" t="s">
        <v>9828</v>
      </c>
      <c r="E168" s="96" t="s">
        <v>307</v>
      </c>
      <c r="F168" s="97" t="s">
        <v>9843</v>
      </c>
      <c r="G168" s="97" t="s">
        <v>78</v>
      </c>
      <c r="H168" s="98">
        <v>220</v>
      </c>
      <c r="I168" s="99" t="s">
        <v>276</v>
      </c>
      <c r="J168" s="99" t="s">
        <v>282</v>
      </c>
      <c r="K168" s="100">
        <v>42736</v>
      </c>
      <c r="L168" s="99">
        <v>50040</v>
      </c>
      <c r="M168" s="98" t="s">
        <v>2644</v>
      </c>
      <c r="N168" s="98">
        <v>5483.0807199999999</v>
      </c>
      <c r="O168" s="98">
        <v>53.448770000000003</v>
      </c>
      <c r="P168" s="98">
        <v>0</v>
      </c>
      <c r="Q168" s="98">
        <v>2E-3</v>
      </c>
      <c r="R168" s="98">
        <v>0.10689754000000001</v>
      </c>
      <c r="S168" s="98">
        <v>53.448770000000003</v>
      </c>
      <c r="T168" s="98"/>
      <c r="X168" s="83">
        <f t="shared" si="18"/>
        <v>0</v>
      </c>
      <c r="Z168" s="90">
        <f t="shared" si="19"/>
        <v>2589</v>
      </c>
      <c r="AA168" s="94" t="str">
        <f>+VLOOKUP(C168,'Código Licitaciones'!$J$7:$J$31,1,0)</f>
        <v>Aela Generación S.A.</v>
      </c>
      <c r="AB168" s="94" t="str">
        <f t="shared" si="20"/>
        <v>76.489.426-K</v>
      </c>
      <c r="AC168" s="94" t="str">
        <f>+VLOOKUP(E168,'Código Licitaciones'!$K$7:$K$50,1,0)</f>
        <v>Enel Distribución</v>
      </c>
      <c r="AD168" s="94" t="str">
        <f t="shared" si="21"/>
        <v>9.680.570-7</v>
      </c>
      <c r="AE168" s="94" t="str">
        <f>+VLOOKUP(G168,'Código Licitaciones'!$L$7:$L$50,1,0)</f>
        <v>Nogales 220</v>
      </c>
      <c r="AF168" s="90">
        <f t="shared" si="22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23"/>
        <v>42736</v>
      </c>
      <c r="AJ168" s="94">
        <f t="shared" si="23"/>
        <v>50040</v>
      </c>
      <c r="AK168" s="95" t="str">
        <f>+VLOOKUP(M168,'Código Barras'!$C$3:$C$1694,1,0)</f>
        <v>SIC-0666</v>
      </c>
      <c r="AL168" s="90">
        <f t="shared" si="17"/>
        <v>5483.0807199999999</v>
      </c>
      <c r="AM168" s="90">
        <f t="shared" si="17"/>
        <v>53.448770000000003</v>
      </c>
      <c r="AN168" s="90">
        <f t="shared" si="17"/>
        <v>0</v>
      </c>
      <c r="AO168" s="90">
        <f t="shared" si="16"/>
        <v>2E-3</v>
      </c>
      <c r="AP168" s="90">
        <f t="shared" si="16"/>
        <v>0.10689754000000001</v>
      </c>
      <c r="AQ168" s="90">
        <f t="shared" si="16"/>
        <v>53.448770000000003</v>
      </c>
      <c r="AR168" s="90" t="str">
        <f>VLOOKUP(C168&amp;E168&amp;G168&amp;I168&amp;J168,'Código Licitaciones'!$I$8:$I$4158,1,0)</f>
        <v>Aela Generación S.A.Enel DistribuciónNogales 2202015/02BS4C</v>
      </c>
    </row>
    <row r="169" spans="2:44" ht="18.75" x14ac:dyDescent="0.3">
      <c r="B169" s="85">
        <v>2589</v>
      </c>
      <c r="C169" s="96" t="s">
        <v>9827</v>
      </c>
      <c r="D169" s="96" t="s">
        <v>9828</v>
      </c>
      <c r="E169" s="96" t="s">
        <v>307</v>
      </c>
      <c r="F169" s="97" t="s">
        <v>9843</v>
      </c>
      <c r="G169" s="97" t="s">
        <v>29</v>
      </c>
      <c r="H169" s="98">
        <v>220</v>
      </c>
      <c r="I169" s="99" t="s">
        <v>276</v>
      </c>
      <c r="J169" s="99" t="s">
        <v>282</v>
      </c>
      <c r="K169" s="100">
        <v>42736</v>
      </c>
      <c r="L169" s="99">
        <v>50040</v>
      </c>
      <c r="M169" s="98" t="s">
        <v>2884</v>
      </c>
      <c r="N169" s="98">
        <v>5666.0956100000003</v>
      </c>
      <c r="O169" s="98">
        <v>53.765990000000002</v>
      </c>
      <c r="P169" s="98">
        <v>1.573</v>
      </c>
      <c r="Q169" s="98">
        <v>658.928</v>
      </c>
      <c r="R169" s="101">
        <v>44340.684653250006</v>
      </c>
      <c r="S169" s="98">
        <v>67.292613467410746</v>
      </c>
      <c r="T169" s="98"/>
      <c r="X169" s="83">
        <f t="shared" si="18"/>
        <v>0</v>
      </c>
      <c r="Z169" s="90">
        <f t="shared" si="19"/>
        <v>2589</v>
      </c>
      <c r="AA169" s="94" t="str">
        <f>+VLOOKUP(C169,'Código Licitaciones'!$J$7:$J$31,1,0)</f>
        <v>Aela Generación S.A.</v>
      </c>
      <c r="AB169" s="94" t="str">
        <f t="shared" si="20"/>
        <v>76.489.426-K</v>
      </c>
      <c r="AC169" s="94" t="str">
        <f>+VLOOKUP(E169,'Código Licitaciones'!$K$7:$K$50,1,0)</f>
        <v>Enel Distribución</v>
      </c>
      <c r="AD169" s="94" t="str">
        <f t="shared" si="21"/>
        <v>9.680.570-7</v>
      </c>
      <c r="AE169" s="94" t="str">
        <f>+VLOOKUP(G169,'Código Licitaciones'!$L$7:$L$50,1,0)</f>
        <v>Polpaico 220</v>
      </c>
      <c r="AF169" s="90">
        <f t="shared" si="22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23"/>
        <v>42736</v>
      </c>
      <c r="AJ169" s="94">
        <f t="shared" si="23"/>
        <v>50040</v>
      </c>
      <c r="AK169" s="95" t="str">
        <f>+VLOOKUP(M169,'Código Barras'!$C$3:$C$1694,1,0)</f>
        <v>SIC-0787</v>
      </c>
      <c r="AL169" s="90">
        <f t="shared" si="17"/>
        <v>5666.0956100000003</v>
      </c>
      <c r="AM169" s="90">
        <f t="shared" si="17"/>
        <v>53.765990000000002</v>
      </c>
      <c r="AN169" s="90">
        <f t="shared" si="17"/>
        <v>1.573</v>
      </c>
      <c r="AO169" s="90">
        <f t="shared" si="16"/>
        <v>658.928</v>
      </c>
      <c r="AP169" s="90">
        <f t="shared" si="16"/>
        <v>44340.684653250006</v>
      </c>
      <c r="AQ169" s="90">
        <f t="shared" si="16"/>
        <v>67.292613467410746</v>
      </c>
      <c r="AR169" s="90" t="str">
        <f>VLOOKUP(C169&amp;E169&amp;G169&amp;I169&amp;J169,'Código Licitaciones'!$I$8:$I$4158,1,0)</f>
        <v>Aela Generación S.A.Enel DistribuciónPolpaico 2202015/02BS4C</v>
      </c>
    </row>
    <row r="170" spans="2:44" ht="18.75" x14ac:dyDescent="0.3">
      <c r="B170" s="85">
        <v>2589</v>
      </c>
      <c r="C170" s="96" t="s">
        <v>9827</v>
      </c>
      <c r="D170" s="96" t="s">
        <v>9828</v>
      </c>
      <c r="E170" s="96" t="s">
        <v>307</v>
      </c>
      <c r="F170" s="97" t="s">
        <v>9843</v>
      </c>
      <c r="G170" s="97" t="s">
        <v>30</v>
      </c>
      <c r="H170" s="98">
        <v>220</v>
      </c>
      <c r="I170" s="99" t="s">
        <v>276</v>
      </c>
      <c r="J170" s="99" t="s">
        <v>282</v>
      </c>
      <c r="K170" s="100">
        <v>42736</v>
      </c>
      <c r="L170" s="99">
        <v>50040</v>
      </c>
      <c r="M170" s="98" t="s">
        <v>3008</v>
      </c>
      <c r="N170" s="98">
        <v>5743.1545100000003</v>
      </c>
      <c r="O170" s="98">
        <v>54.024070000000002</v>
      </c>
      <c r="P170" s="98">
        <v>2.3E-2</v>
      </c>
      <c r="Q170" s="98">
        <v>9.516</v>
      </c>
      <c r="R170" s="101">
        <v>646.18560385000001</v>
      </c>
      <c r="S170" s="98">
        <v>68.399484622092004</v>
      </c>
      <c r="T170" s="98"/>
      <c r="X170" s="83">
        <f t="shared" si="18"/>
        <v>0</v>
      </c>
      <c r="Z170" s="90">
        <f t="shared" si="19"/>
        <v>2589</v>
      </c>
      <c r="AA170" s="94" t="str">
        <f>+VLOOKUP(C170,'Código Licitaciones'!$J$7:$J$31,1,0)</f>
        <v>Aela Generación S.A.</v>
      </c>
      <c r="AB170" s="94" t="str">
        <f t="shared" si="20"/>
        <v>76.489.426-K</v>
      </c>
      <c r="AC170" s="94" t="str">
        <f>+VLOOKUP(E170,'Código Licitaciones'!$K$7:$K$50,1,0)</f>
        <v>Enel Distribución</v>
      </c>
      <c r="AD170" s="94" t="str">
        <f t="shared" si="21"/>
        <v>9.680.570-7</v>
      </c>
      <c r="AE170" s="94" t="str">
        <f>+VLOOKUP(G170,'Código Licitaciones'!$L$7:$L$50,1,0)</f>
        <v>Quillota 220</v>
      </c>
      <c r="AF170" s="90">
        <f t="shared" si="22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23"/>
        <v>42736</v>
      </c>
      <c r="AJ170" s="94">
        <f t="shared" si="23"/>
        <v>50040</v>
      </c>
      <c r="AK170" s="95" t="str">
        <f>+VLOOKUP(M170,'Código Barras'!$C$3:$C$1694,1,0)</f>
        <v>SIC-0850</v>
      </c>
      <c r="AL170" s="90">
        <f t="shared" si="17"/>
        <v>5743.1545100000003</v>
      </c>
      <c r="AM170" s="90">
        <f t="shared" si="17"/>
        <v>54.024070000000002</v>
      </c>
      <c r="AN170" s="90">
        <f t="shared" si="17"/>
        <v>2.3E-2</v>
      </c>
      <c r="AO170" s="90">
        <f t="shared" si="16"/>
        <v>9.516</v>
      </c>
      <c r="AP170" s="90">
        <f t="shared" si="16"/>
        <v>646.18560385000001</v>
      </c>
      <c r="AQ170" s="90">
        <f t="shared" si="16"/>
        <v>68.399484622092004</v>
      </c>
      <c r="AR170" s="90" t="str">
        <f>VLOOKUP(C170&amp;E170&amp;G170&amp;I170&amp;J170,'Código Licitaciones'!$I$8:$I$4158,1,0)</f>
        <v>Aela Generación S.A.Enel DistribuciónQuillota 2202015/02BS4C</v>
      </c>
    </row>
    <row r="171" spans="2:44" ht="18.75" x14ac:dyDescent="0.3">
      <c r="B171" s="85">
        <v>2425</v>
      </c>
      <c r="C171" s="96" t="s">
        <v>9827</v>
      </c>
      <c r="D171" s="96" t="s">
        <v>9828</v>
      </c>
      <c r="E171" s="96" t="s">
        <v>81</v>
      </c>
      <c r="F171" s="97" t="s">
        <v>9832</v>
      </c>
      <c r="G171" s="97" t="s">
        <v>241</v>
      </c>
      <c r="H171" s="98">
        <v>220</v>
      </c>
      <c r="I171" s="99" t="s">
        <v>276</v>
      </c>
      <c r="J171" s="99" t="s">
        <v>280</v>
      </c>
      <c r="K171" s="100">
        <v>42736</v>
      </c>
      <c r="L171" s="99">
        <v>50040</v>
      </c>
      <c r="M171" s="98" t="s">
        <v>477</v>
      </c>
      <c r="N171" s="98">
        <v>0</v>
      </c>
      <c r="O171" s="98">
        <v>56.868001262790393</v>
      </c>
      <c r="P171" s="98">
        <v>0</v>
      </c>
      <c r="Q171" s="98">
        <v>53.848999999999997</v>
      </c>
      <c r="R171" s="101">
        <v>3062.2849999999999</v>
      </c>
      <c r="S171" s="98">
        <v>56.868001262790393</v>
      </c>
      <c r="T171" s="98"/>
      <c r="X171" s="83">
        <f t="shared" si="18"/>
        <v>0</v>
      </c>
      <c r="Z171" s="90">
        <f t="shared" si="19"/>
        <v>2425</v>
      </c>
      <c r="AA171" s="94" t="str">
        <f>+VLOOKUP(C171,'Código Licitaciones'!$J$7:$J$31,1,0)</f>
        <v>Aela Generación S.A.</v>
      </c>
      <c r="AB171" s="94" t="str">
        <f t="shared" si="20"/>
        <v>76.489.426-K</v>
      </c>
      <c r="AC171" s="94" t="str">
        <f>+VLOOKUP(E171,'Código Licitaciones'!$K$7:$K$50,1,0)</f>
        <v>Elecda</v>
      </c>
      <c r="AD171" s="94" t="str">
        <f t="shared" si="21"/>
        <v>9.654.920-9</v>
      </c>
      <c r="AE171" s="94" t="str">
        <f>+VLOOKUP(G171,'Código Licitaciones'!$L$7:$L$50,1,0)</f>
        <v>Atacama 220</v>
      </c>
      <c r="AF171" s="90">
        <f t="shared" si="22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23"/>
        <v>42736</v>
      </c>
      <c r="AJ171" s="94">
        <f t="shared" si="23"/>
        <v>50040</v>
      </c>
      <c r="AK171" s="95" t="str">
        <f>+VLOOKUP(M171,'Código Barras'!$C$3:$C$1694,1,0)</f>
        <v>SING-0038</v>
      </c>
      <c r="AL171" s="90">
        <f t="shared" si="17"/>
        <v>0</v>
      </c>
      <c r="AM171" s="90">
        <f t="shared" si="17"/>
        <v>56.868001262790393</v>
      </c>
      <c r="AN171" s="90">
        <f t="shared" si="17"/>
        <v>0</v>
      </c>
      <c r="AO171" s="90">
        <f t="shared" si="17"/>
        <v>53.848999999999997</v>
      </c>
      <c r="AP171" s="90">
        <f t="shared" si="17"/>
        <v>3062.2849999999999</v>
      </c>
      <c r="AQ171" s="90">
        <f t="shared" si="17"/>
        <v>56.868001262790393</v>
      </c>
      <c r="AR171" s="90" t="str">
        <f>VLOOKUP(C171&amp;E171&amp;G171&amp;I171&amp;J171,'Código Licitaciones'!$I$8:$I$4158,1,0)</f>
        <v>Aela Generación S.A.ElecdaAtacama 2202015/02BS4A</v>
      </c>
    </row>
    <row r="172" spans="2:44" ht="18.75" x14ac:dyDescent="0.3">
      <c r="B172" s="85">
        <v>2425</v>
      </c>
      <c r="C172" s="96" t="s">
        <v>9827</v>
      </c>
      <c r="D172" s="96" t="s">
        <v>9828</v>
      </c>
      <c r="E172" s="96" t="s">
        <v>81</v>
      </c>
      <c r="F172" s="97" t="s">
        <v>9832</v>
      </c>
      <c r="G172" s="97" t="s">
        <v>237</v>
      </c>
      <c r="H172" s="98">
        <v>220</v>
      </c>
      <c r="I172" s="99" t="s">
        <v>276</v>
      </c>
      <c r="J172" s="99" t="s">
        <v>280</v>
      </c>
      <c r="K172" s="100">
        <v>42736</v>
      </c>
      <c r="L172" s="99">
        <v>50040</v>
      </c>
      <c r="M172" s="98" t="s">
        <v>636</v>
      </c>
      <c r="N172" s="98">
        <v>0</v>
      </c>
      <c r="O172" s="98">
        <v>56.325987945564123</v>
      </c>
      <c r="P172" s="98">
        <v>0</v>
      </c>
      <c r="Q172" s="98">
        <v>36.667000000000002</v>
      </c>
      <c r="R172" s="98">
        <v>2065.3049999999998</v>
      </c>
      <c r="S172" s="98">
        <v>56.325987945564123</v>
      </c>
      <c r="T172" s="98"/>
      <c r="X172" s="83">
        <f t="shared" si="18"/>
        <v>0</v>
      </c>
      <c r="Z172" s="90">
        <f t="shared" si="19"/>
        <v>2425</v>
      </c>
      <c r="AA172" s="94" t="str">
        <f>+VLOOKUP(C172,'Código Licitaciones'!$J$7:$J$31,1,0)</f>
        <v>Aela Generación S.A.</v>
      </c>
      <c r="AB172" s="94" t="str">
        <f t="shared" si="20"/>
        <v>76.489.426-K</v>
      </c>
      <c r="AC172" s="94" t="str">
        <f>+VLOOKUP(E172,'Código Licitaciones'!$K$7:$K$50,1,0)</f>
        <v>Elecda</v>
      </c>
      <c r="AD172" s="94" t="str">
        <f t="shared" si="21"/>
        <v>9.654.920-9</v>
      </c>
      <c r="AE172" s="94" t="str">
        <f>+VLOOKUP(G172,'Código Licitaciones'!$L$7:$L$50,1,0)</f>
        <v>Crucero 220</v>
      </c>
      <c r="AF172" s="90">
        <f t="shared" si="22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23"/>
        <v>42736</v>
      </c>
      <c r="AJ172" s="94">
        <f t="shared" si="23"/>
        <v>50040</v>
      </c>
      <c r="AK172" s="95" t="str">
        <f>+VLOOKUP(M172,'Código Barras'!$C$3:$C$1694,1,0)</f>
        <v>SING-0118</v>
      </c>
      <c r="AL172" s="90">
        <f t="shared" ref="AL172:AQ214" si="24">IF(OR(ISNUMBER(N172),N172=0),N172,1/0)</f>
        <v>0</v>
      </c>
      <c r="AM172" s="90">
        <f t="shared" si="24"/>
        <v>56.325987945564123</v>
      </c>
      <c r="AN172" s="90">
        <f t="shared" si="24"/>
        <v>0</v>
      </c>
      <c r="AO172" s="90">
        <f t="shared" si="24"/>
        <v>36.667000000000002</v>
      </c>
      <c r="AP172" s="90">
        <f t="shared" si="24"/>
        <v>2065.3049999999998</v>
      </c>
      <c r="AQ172" s="90">
        <f t="shared" si="24"/>
        <v>56.325987945564123</v>
      </c>
      <c r="AR172" s="90" t="str">
        <f>VLOOKUP(C172&amp;E172&amp;G172&amp;I172&amp;J172,'Código Licitaciones'!$I$8:$I$4158,1,0)</f>
        <v>Aela Generación S.A.ElecdaCrucero 2202015/02BS4A</v>
      </c>
    </row>
    <row r="173" spans="2:44" ht="18.75" x14ac:dyDescent="0.3">
      <c r="B173" s="85">
        <v>2425</v>
      </c>
      <c r="C173" s="96" t="s">
        <v>9827</v>
      </c>
      <c r="D173" s="96" t="s">
        <v>9828</v>
      </c>
      <c r="E173" s="96" t="s">
        <v>81</v>
      </c>
      <c r="F173" s="97" t="s">
        <v>9832</v>
      </c>
      <c r="G173" s="97" t="s">
        <v>242</v>
      </c>
      <c r="H173" s="98">
        <v>220</v>
      </c>
      <c r="I173" s="99" t="s">
        <v>276</v>
      </c>
      <c r="J173" s="99" t="s">
        <v>280</v>
      </c>
      <c r="K173" s="100">
        <v>42736</v>
      </c>
      <c r="L173" s="99">
        <v>50040</v>
      </c>
      <c r="M173" s="98" t="s">
        <v>719</v>
      </c>
      <c r="N173" s="98">
        <v>0</v>
      </c>
      <c r="O173" s="98">
        <v>56.523995002572207</v>
      </c>
      <c r="P173" s="98">
        <v>0</v>
      </c>
      <c r="Q173" s="98">
        <v>13.606999999999999</v>
      </c>
      <c r="R173" s="101">
        <v>769.12199999999996</v>
      </c>
      <c r="S173" s="98">
        <v>56.524362460498274</v>
      </c>
      <c r="T173" s="98"/>
      <c r="X173" s="83">
        <f t="shared" si="18"/>
        <v>0</v>
      </c>
      <c r="Z173" s="90">
        <f t="shared" si="19"/>
        <v>2425</v>
      </c>
      <c r="AA173" s="94" t="str">
        <f>+VLOOKUP(C173,'Código Licitaciones'!$J$7:$J$31,1,0)</f>
        <v>Aela Generación S.A.</v>
      </c>
      <c r="AB173" s="94" t="str">
        <f t="shared" si="20"/>
        <v>76.489.426-K</v>
      </c>
      <c r="AC173" s="94" t="str">
        <f>+VLOOKUP(E173,'Código Licitaciones'!$K$7:$K$50,1,0)</f>
        <v>Elecda</v>
      </c>
      <c r="AD173" s="94" t="str">
        <f t="shared" si="21"/>
        <v>9.654.920-9</v>
      </c>
      <c r="AE173" s="94" t="str">
        <f>+VLOOKUP(G173,'Código Licitaciones'!$L$7:$L$50,1,0)</f>
        <v>Encuentro 220</v>
      </c>
      <c r="AF173" s="90">
        <f t="shared" si="22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BS4A</v>
      </c>
      <c r="AI173" s="94">
        <f t="shared" si="23"/>
        <v>42736</v>
      </c>
      <c r="AJ173" s="94">
        <f t="shared" si="23"/>
        <v>50040</v>
      </c>
      <c r="AK173" s="95" t="str">
        <f>+VLOOKUP(M173,'Código Barras'!$C$3:$C$1694,1,0)</f>
        <v>SING-0160</v>
      </c>
      <c r="AL173" s="90">
        <f t="shared" si="24"/>
        <v>0</v>
      </c>
      <c r="AM173" s="90">
        <f t="shared" si="24"/>
        <v>56.523995002572207</v>
      </c>
      <c r="AN173" s="90">
        <f t="shared" si="24"/>
        <v>0</v>
      </c>
      <c r="AO173" s="90">
        <f t="shared" si="24"/>
        <v>13.606999999999999</v>
      </c>
      <c r="AP173" s="90">
        <f t="shared" si="24"/>
        <v>769.12199999999996</v>
      </c>
      <c r="AQ173" s="90">
        <f t="shared" si="24"/>
        <v>56.524362460498274</v>
      </c>
      <c r="AR173" s="90" t="str">
        <f>VLOOKUP(C173&amp;E173&amp;G173&amp;I173&amp;J173,'Código Licitaciones'!$I$8:$I$4158,1,0)</f>
        <v>Aela Generación S.A.ElecdaEncuentro 2202015/02BS4A</v>
      </c>
    </row>
    <row r="174" spans="2:44" ht="18.75" x14ac:dyDescent="0.3">
      <c r="B174" s="85">
        <v>2425</v>
      </c>
      <c r="C174" s="96" t="s">
        <v>9827</v>
      </c>
      <c r="D174" s="96" t="s">
        <v>9828</v>
      </c>
      <c r="E174" s="96" t="s">
        <v>81</v>
      </c>
      <c r="F174" s="97" t="s">
        <v>9832</v>
      </c>
      <c r="G174" s="97" t="s">
        <v>241</v>
      </c>
      <c r="H174" s="98">
        <v>220</v>
      </c>
      <c r="I174" s="99" t="s">
        <v>276</v>
      </c>
      <c r="J174" s="99" t="s">
        <v>281</v>
      </c>
      <c r="K174" s="100">
        <v>42736</v>
      </c>
      <c r="L174" s="99">
        <v>50040</v>
      </c>
      <c r="M174" s="98" t="s">
        <v>477</v>
      </c>
      <c r="N174" s="98">
        <v>0</v>
      </c>
      <c r="O174" s="98">
        <v>56.867999218699133</v>
      </c>
      <c r="P174" s="98">
        <v>0</v>
      </c>
      <c r="Q174" s="98">
        <v>76.795000000000002</v>
      </c>
      <c r="R174" s="101">
        <v>4367.1779999999999</v>
      </c>
      <c r="S174" s="98">
        <v>57.075786183996357</v>
      </c>
      <c r="T174" s="98"/>
      <c r="X174" s="83">
        <f t="shared" si="18"/>
        <v>0</v>
      </c>
      <c r="Z174" s="90">
        <f t="shared" si="19"/>
        <v>2425</v>
      </c>
      <c r="AA174" s="94" t="str">
        <f>+VLOOKUP(C174,'Código Licitaciones'!$J$7:$J$31,1,0)</f>
        <v>Aela Generación S.A.</v>
      </c>
      <c r="AB174" s="94" t="str">
        <f t="shared" si="20"/>
        <v>76.489.426-K</v>
      </c>
      <c r="AC174" s="94" t="str">
        <f>+VLOOKUP(E174,'Código Licitaciones'!$K$7:$K$50,1,0)</f>
        <v>Elecda</v>
      </c>
      <c r="AD174" s="94" t="str">
        <f t="shared" si="21"/>
        <v>9.654.920-9</v>
      </c>
      <c r="AE174" s="94" t="str">
        <f>+VLOOKUP(G174,'Código Licitaciones'!$L$7:$L$50,1,0)</f>
        <v>Atacama 220</v>
      </c>
      <c r="AF174" s="90">
        <f t="shared" si="22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23"/>
        <v>42736</v>
      </c>
      <c r="AJ174" s="94">
        <f t="shared" si="23"/>
        <v>50040</v>
      </c>
      <c r="AK174" s="95" t="str">
        <f>+VLOOKUP(M174,'Código Barras'!$C$3:$C$1694,1,0)</f>
        <v>SING-0038</v>
      </c>
      <c r="AL174" s="90">
        <f t="shared" si="24"/>
        <v>0</v>
      </c>
      <c r="AM174" s="90">
        <f t="shared" si="24"/>
        <v>56.867999218699133</v>
      </c>
      <c r="AN174" s="90">
        <f t="shared" si="24"/>
        <v>0</v>
      </c>
      <c r="AO174" s="90">
        <f t="shared" si="24"/>
        <v>76.795000000000002</v>
      </c>
      <c r="AP174" s="90">
        <f t="shared" si="24"/>
        <v>4367.1779999999999</v>
      </c>
      <c r="AQ174" s="90">
        <f t="shared" si="24"/>
        <v>57.075786183996357</v>
      </c>
      <c r="AR174" s="90" t="str">
        <f>VLOOKUP(C174&amp;E174&amp;G174&amp;I174&amp;J174,'Código Licitaciones'!$I$8:$I$4158,1,0)</f>
        <v>Aela Generación S.A.ElecdaAtacama 2202015/02BS4B</v>
      </c>
    </row>
    <row r="175" spans="2:44" ht="18.75" x14ac:dyDescent="0.3">
      <c r="B175" s="85">
        <v>2425</v>
      </c>
      <c r="C175" s="96" t="s">
        <v>9827</v>
      </c>
      <c r="D175" s="96" t="s">
        <v>9828</v>
      </c>
      <c r="E175" s="96" t="s">
        <v>81</v>
      </c>
      <c r="F175" s="97" t="s">
        <v>9832</v>
      </c>
      <c r="G175" s="97" t="s">
        <v>237</v>
      </c>
      <c r="H175" s="98">
        <v>220</v>
      </c>
      <c r="I175" s="99" t="s">
        <v>276</v>
      </c>
      <c r="J175" s="99" t="s">
        <v>281</v>
      </c>
      <c r="K175" s="100">
        <v>42736</v>
      </c>
      <c r="L175" s="99">
        <v>50040</v>
      </c>
      <c r="M175" s="98" t="s">
        <v>636</v>
      </c>
      <c r="N175" s="98">
        <v>0</v>
      </c>
      <c r="O175" s="98">
        <v>56.32600295373161</v>
      </c>
      <c r="P175" s="98">
        <v>0</v>
      </c>
      <c r="Q175" s="98">
        <v>49.429000000000002</v>
      </c>
      <c r="R175" s="98">
        <v>2784.1379999999999</v>
      </c>
      <c r="S175" s="98">
        <v>56.392360759877803</v>
      </c>
      <c r="T175" s="98"/>
      <c r="X175" s="83">
        <f t="shared" si="18"/>
        <v>0</v>
      </c>
      <c r="Z175" s="90">
        <f t="shared" si="19"/>
        <v>2425</v>
      </c>
      <c r="AA175" s="94" t="str">
        <f>+VLOOKUP(C175,'Código Licitaciones'!$J$7:$J$31,1,0)</f>
        <v>Aela Generación S.A.</v>
      </c>
      <c r="AB175" s="94" t="str">
        <f t="shared" si="20"/>
        <v>76.489.426-K</v>
      </c>
      <c r="AC175" s="94" t="str">
        <f>+VLOOKUP(E175,'Código Licitaciones'!$K$7:$K$50,1,0)</f>
        <v>Elecda</v>
      </c>
      <c r="AD175" s="94" t="str">
        <f t="shared" si="21"/>
        <v>9.654.920-9</v>
      </c>
      <c r="AE175" s="94" t="str">
        <f>+VLOOKUP(G175,'Código Licitaciones'!$L$7:$L$50,1,0)</f>
        <v>Crucero 220</v>
      </c>
      <c r="AF175" s="90">
        <f t="shared" si="22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BS4B</v>
      </c>
      <c r="AI175" s="94">
        <f t="shared" si="23"/>
        <v>42736</v>
      </c>
      <c r="AJ175" s="94">
        <f t="shared" si="23"/>
        <v>50040</v>
      </c>
      <c r="AK175" s="95" t="str">
        <f>+VLOOKUP(M175,'Código Barras'!$C$3:$C$1694,1,0)</f>
        <v>SING-0118</v>
      </c>
      <c r="AL175" s="90">
        <f t="shared" si="24"/>
        <v>0</v>
      </c>
      <c r="AM175" s="90">
        <f t="shared" si="24"/>
        <v>56.32600295373161</v>
      </c>
      <c r="AN175" s="90">
        <f t="shared" si="24"/>
        <v>0</v>
      </c>
      <c r="AO175" s="90">
        <f t="shared" si="24"/>
        <v>49.429000000000002</v>
      </c>
      <c r="AP175" s="90">
        <f t="shared" si="24"/>
        <v>2784.1379999999999</v>
      </c>
      <c r="AQ175" s="90">
        <f t="shared" si="24"/>
        <v>56.392360759877803</v>
      </c>
      <c r="AR175" s="90" t="str">
        <f>VLOOKUP(C175&amp;E175&amp;G175&amp;I175&amp;J175,'Código Licitaciones'!$I$8:$I$4158,1,0)</f>
        <v>Aela Generación S.A.ElecdaCrucero 2202015/02BS4B</v>
      </c>
    </row>
    <row r="176" spans="2:44" ht="18.75" x14ac:dyDescent="0.3">
      <c r="B176" s="85">
        <v>2425</v>
      </c>
      <c r="C176" s="96" t="s">
        <v>9827</v>
      </c>
      <c r="D176" s="96" t="s">
        <v>9828</v>
      </c>
      <c r="E176" s="96" t="s">
        <v>81</v>
      </c>
      <c r="F176" s="97" t="s">
        <v>9832</v>
      </c>
      <c r="G176" s="97" t="s">
        <v>242</v>
      </c>
      <c r="H176" s="98">
        <v>220</v>
      </c>
      <c r="I176" s="99" t="s">
        <v>276</v>
      </c>
      <c r="J176" s="99" t="s">
        <v>281</v>
      </c>
      <c r="K176" s="100">
        <v>42736</v>
      </c>
      <c r="L176" s="99">
        <v>50040</v>
      </c>
      <c r="M176" s="98" t="s">
        <v>719</v>
      </c>
      <c r="N176" s="98">
        <v>0</v>
      </c>
      <c r="O176" s="98">
        <v>56.523983032412438</v>
      </c>
      <c r="P176" s="98">
        <v>0</v>
      </c>
      <c r="Q176" s="98">
        <v>18.388000000000002</v>
      </c>
      <c r="R176" s="101">
        <v>1039.3630000000001</v>
      </c>
      <c r="S176" s="98">
        <v>56.894333260822272</v>
      </c>
      <c r="T176" s="98"/>
      <c r="X176" s="83">
        <f t="shared" si="18"/>
        <v>0</v>
      </c>
      <c r="Z176" s="90">
        <f t="shared" si="19"/>
        <v>2425</v>
      </c>
      <c r="AA176" s="94" t="str">
        <f>+VLOOKUP(C176,'Código Licitaciones'!$J$7:$J$31,1,0)</f>
        <v>Aela Generación S.A.</v>
      </c>
      <c r="AB176" s="94" t="str">
        <f t="shared" si="20"/>
        <v>76.489.426-K</v>
      </c>
      <c r="AC176" s="94" t="str">
        <f>+VLOOKUP(E176,'Código Licitaciones'!$K$7:$K$50,1,0)</f>
        <v>Elecda</v>
      </c>
      <c r="AD176" s="94" t="str">
        <f t="shared" si="21"/>
        <v>9.654.920-9</v>
      </c>
      <c r="AE176" s="94" t="str">
        <f>+VLOOKUP(G176,'Código Licitaciones'!$L$7:$L$50,1,0)</f>
        <v>Encuentro 220</v>
      </c>
      <c r="AF176" s="90">
        <f t="shared" si="22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BS4B</v>
      </c>
      <c r="AI176" s="94">
        <f t="shared" si="23"/>
        <v>42736</v>
      </c>
      <c r="AJ176" s="94">
        <f t="shared" si="23"/>
        <v>50040</v>
      </c>
      <c r="AK176" s="95" t="str">
        <f>+VLOOKUP(M176,'Código Barras'!$C$3:$C$1694,1,0)</f>
        <v>SING-0160</v>
      </c>
      <c r="AL176" s="90">
        <f t="shared" si="24"/>
        <v>0</v>
      </c>
      <c r="AM176" s="90">
        <f t="shared" si="24"/>
        <v>56.523983032412438</v>
      </c>
      <c r="AN176" s="90">
        <f t="shared" si="24"/>
        <v>0</v>
      </c>
      <c r="AO176" s="90">
        <f t="shared" si="24"/>
        <v>18.388000000000002</v>
      </c>
      <c r="AP176" s="90">
        <f t="shared" si="24"/>
        <v>1039.3630000000001</v>
      </c>
      <c r="AQ176" s="90">
        <f t="shared" si="24"/>
        <v>56.894333260822272</v>
      </c>
      <c r="AR176" s="90" t="str">
        <f>VLOOKUP(C176&amp;E176&amp;G176&amp;I176&amp;J176,'Código Licitaciones'!$I$8:$I$4158,1,0)</f>
        <v>Aela Generación S.A.ElecdaEncuentro 2202015/02BS4B</v>
      </c>
    </row>
    <row r="177" spans="2:44" ht="18.75" x14ac:dyDescent="0.3">
      <c r="B177" s="85">
        <v>2425</v>
      </c>
      <c r="C177" s="96" t="s">
        <v>9827</v>
      </c>
      <c r="D177" s="96" t="s">
        <v>9828</v>
      </c>
      <c r="E177" s="96" t="s">
        <v>81</v>
      </c>
      <c r="F177" s="97" t="s">
        <v>9832</v>
      </c>
      <c r="G177" s="97" t="s">
        <v>241</v>
      </c>
      <c r="H177" s="98">
        <v>220</v>
      </c>
      <c r="I177" s="99" t="s">
        <v>276</v>
      </c>
      <c r="J177" s="99" t="s">
        <v>282</v>
      </c>
      <c r="K177" s="100">
        <v>42736</v>
      </c>
      <c r="L177" s="99">
        <v>50040</v>
      </c>
      <c r="M177" s="98" t="s">
        <v>477</v>
      </c>
      <c r="N177" s="98">
        <v>5573.7253333333329</v>
      </c>
      <c r="O177" s="98">
        <v>56.868002076663487</v>
      </c>
      <c r="P177" s="98">
        <v>0.375</v>
      </c>
      <c r="Q177" s="98">
        <v>46.228000000000002</v>
      </c>
      <c r="R177" s="98">
        <v>4719.0409999999993</v>
      </c>
      <c r="S177" s="98">
        <v>102.09965821579993</v>
      </c>
      <c r="T177" s="98"/>
      <c r="X177" s="83">
        <f t="shared" si="18"/>
        <v>0</v>
      </c>
      <c r="Z177" s="90">
        <f t="shared" si="19"/>
        <v>2425</v>
      </c>
      <c r="AA177" s="94" t="str">
        <f>+VLOOKUP(C177,'Código Licitaciones'!$J$7:$J$31,1,0)</f>
        <v>Aela Generación S.A.</v>
      </c>
      <c r="AB177" s="94" t="str">
        <f t="shared" si="20"/>
        <v>76.489.426-K</v>
      </c>
      <c r="AC177" s="94" t="str">
        <f>+VLOOKUP(E177,'Código Licitaciones'!$K$7:$K$50,1,0)</f>
        <v>Elecda</v>
      </c>
      <c r="AD177" s="94" t="str">
        <f t="shared" si="21"/>
        <v>9.654.920-9</v>
      </c>
      <c r="AE177" s="94" t="str">
        <f>+VLOOKUP(G177,'Código Licitaciones'!$L$7:$L$50,1,0)</f>
        <v>Atacama 220</v>
      </c>
      <c r="AF177" s="90">
        <f t="shared" si="22"/>
        <v>220</v>
      </c>
      <c r="AG177" s="94" t="str">
        <f>+VLOOKUP(I177,'Código Licitaciones'!$M$7:$M$50,1,0)</f>
        <v>2015/02</v>
      </c>
      <c r="AH177" s="94" t="str">
        <f>+VLOOKUP(J177,'Código Licitaciones'!$N$7:$N$50,1,0)</f>
        <v>BS4C</v>
      </c>
      <c r="AI177" s="94">
        <f t="shared" si="23"/>
        <v>42736</v>
      </c>
      <c r="AJ177" s="94">
        <f t="shared" si="23"/>
        <v>50040</v>
      </c>
      <c r="AK177" s="95" t="str">
        <f>+VLOOKUP(M177,'Código Barras'!$C$3:$C$1694,1,0)</f>
        <v>SING-0038</v>
      </c>
      <c r="AL177" s="90">
        <f t="shared" si="24"/>
        <v>5573.7253333333329</v>
      </c>
      <c r="AM177" s="90">
        <f t="shared" si="24"/>
        <v>56.868002076663487</v>
      </c>
      <c r="AN177" s="90">
        <f t="shared" si="24"/>
        <v>0.375</v>
      </c>
      <c r="AO177" s="90">
        <f t="shared" si="24"/>
        <v>46.228000000000002</v>
      </c>
      <c r="AP177" s="90">
        <f t="shared" si="24"/>
        <v>4719.0409999999993</v>
      </c>
      <c r="AQ177" s="90">
        <f t="shared" si="24"/>
        <v>102.09965821579993</v>
      </c>
      <c r="AR177" s="90" t="str">
        <f>VLOOKUP(C177&amp;E177&amp;G177&amp;I177&amp;J177,'Código Licitaciones'!$I$8:$I$4158,1,0)</f>
        <v>Aela Generación S.A.ElecdaAtacama 2202015/02BS4C</v>
      </c>
    </row>
    <row r="178" spans="2:44" ht="18.75" x14ac:dyDescent="0.3">
      <c r="B178" s="85">
        <v>2425</v>
      </c>
      <c r="C178" s="96" t="s">
        <v>9827</v>
      </c>
      <c r="D178" s="96" t="s">
        <v>9828</v>
      </c>
      <c r="E178" s="96" t="s">
        <v>81</v>
      </c>
      <c r="F178" s="97" t="s">
        <v>9832</v>
      </c>
      <c r="G178" s="97" t="s">
        <v>237</v>
      </c>
      <c r="H178" s="98">
        <v>220</v>
      </c>
      <c r="I178" s="99" t="s">
        <v>276</v>
      </c>
      <c r="J178" s="99" t="s">
        <v>282</v>
      </c>
      <c r="K178" s="100">
        <v>42736</v>
      </c>
      <c r="L178" s="99">
        <v>50040</v>
      </c>
      <c r="M178" s="98" t="s">
        <v>636</v>
      </c>
      <c r="N178" s="98">
        <v>5472.8577235772364</v>
      </c>
      <c r="O178" s="98">
        <v>56.325995876837133</v>
      </c>
      <c r="P178" s="98">
        <v>0.246</v>
      </c>
      <c r="Q178" s="98">
        <v>30.074000000000002</v>
      </c>
      <c r="R178" s="101">
        <v>3040.2710000000002</v>
      </c>
      <c r="S178" s="98">
        <v>101.09363569861009</v>
      </c>
      <c r="T178" s="98"/>
      <c r="X178" s="83">
        <f t="shared" si="18"/>
        <v>0</v>
      </c>
      <c r="Z178" s="90">
        <f t="shared" si="19"/>
        <v>2425</v>
      </c>
      <c r="AA178" s="94" t="str">
        <f>+VLOOKUP(C178,'Código Licitaciones'!$J$7:$J$31,1,0)</f>
        <v>Aela Generación S.A.</v>
      </c>
      <c r="AB178" s="94" t="str">
        <f t="shared" si="20"/>
        <v>76.489.426-K</v>
      </c>
      <c r="AC178" s="94" t="str">
        <f>+VLOOKUP(E178,'Código Licitaciones'!$K$7:$K$50,1,0)</f>
        <v>Elecda</v>
      </c>
      <c r="AD178" s="94" t="str">
        <f t="shared" si="21"/>
        <v>9.654.920-9</v>
      </c>
      <c r="AE178" s="94" t="str">
        <f>+VLOOKUP(G178,'Código Licitaciones'!$L$7:$L$50,1,0)</f>
        <v>Crucero 220</v>
      </c>
      <c r="AF178" s="90">
        <f t="shared" si="22"/>
        <v>220</v>
      </c>
      <c r="AG178" s="94" t="str">
        <f>+VLOOKUP(I178,'Código Licitaciones'!$M$7:$M$50,1,0)</f>
        <v>2015/02</v>
      </c>
      <c r="AH178" s="94" t="str">
        <f>+VLOOKUP(J178,'Código Licitaciones'!$N$7:$N$50,1,0)</f>
        <v>BS4C</v>
      </c>
      <c r="AI178" s="94">
        <f t="shared" si="23"/>
        <v>42736</v>
      </c>
      <c r="AJ178" s="94">
        <f t="shared" si="23"/>
        <v>50040</v>
      </c>
      <c r="AK178" s="95" t="str">
        <f>+VLOOKUP(M178,'Código Barras'!$C$3:$C$1694,1,0)</f>
        <v>SING-0118</v>
      </c>
      <c r="AL178" s="90">
        <f t="shared" si="24"/>
        <v>5472.8577235772364</v>
      </c>
      <c r="AM178" s="90">
        <f t="shared" si="24"/>
        <v>56.325995876837133</v>
      </c>
      <c r="AN178" s="90">
        <f t="shared" si="24"/>
        <v>0.246</v>
      </c>
      <c r="AO178" s="90">
        <f t="shared" si="24"/>
        <v>30.074000000000002</v>
      </c>
      <c r="AP178" s="90">
        <f t="shared" si="24"/>
        <v>3040.2710000000002</v>
      </c>
      <c r="AQ178" s="90">
        <f t="shared" si="24"/>
        <v>101.09363569861009</v>
      </c>
      <c r="AR178" s="90" t="str">
        <f>VLOOKUP(C178&amp;E178&amp;G178&amp;I178&amp;J178,'Código Licitaciones'!$I$8:$I$4158,1,0)</f>
        <v>Aela Generación S.A.ElecdaCrucero 2202015/02BS4C</v>
      </c>
    </row>
    <row r="179" spans="2:44" ht="18.75" x14ac:dyDescent="0.3">
      <c r="B179" s="85">
        <v>2425</v>
      </c>
      <c r="C179" s="96" t="s">
        <v>9827</v>
      </c>
      <c r="D179" s="96" t="s">
        <v>9828</v>
      </c>
      <c r="E179" s="96" t="s">
        <v>81</v>
      </c>
      <c r="F179" s="97" t="s">
        <v>9832</v>
      </c>
      <c r="G179" s="97" t="s">
        <v>242</v>
      </c>
      <c r="H179" s="98">
        <v>220</v>
      </c>
      <c r="I179" s="99" t="s">
        <v>276</v>
      </c>
      <c r="J179" s="99" t="s">
        <v>282</v>
      </c>
      <c r="K179" s="100">
        <v>42736</v>
      </c>
      <c r="L179" s="99">
        <v>50040</v>
      </c>
      <c r="M179" s="98" t="s">
        <v>719</v>
      </c>
      <c r="N179" s="98">
        <v>5527.8405797101441</v>
      </c>
      <c r="O179" s="98">
        <v>56.524053670775601</v>
      </c>
      <c r="P179" s="98">
        <v>6.9000000000000006E-2</v>
      </c>
      <c r="Q179" s="98">
        <v>9.1669999999999998</v>
      </c>
      <c r="R179" s="98">
        <v>899.577</v>
      </c>
      <c r="S179" s="98">
        <v>98.172684629649822</v>
      </c>
      <c r="T179" s="98"/>
      <c r="X179" s="83">
        <f t="shared" si="18"/>
        <v>0</v>
      </c>
      <c r="Z179" s="90">
        <f t="shared" si="19"/>
        <v>2425</v>
      </c>
      <c r="AA179" s="94" t="str">
        <f>+VLOOKUP(C179,'Código Licitaciones'!$J$7:$J$31,1,0)</f>
        <v>Aela Generación S.A.</v>
      </c>
      <c r="AB179" s="94" t="str">
        <f t="shared" si="20"/>
        <v>76.489.426-K</v>
      </c>
      <c r="AC179" s="94" t="str">
        <f>+VLOOKUP(E179,'Código Licitaciones'!$K$7:$K$50,1,0)</f>
        <v>Elecda</v>
      </c>
      <c r="AD179" s="94" t="str">
        <f t="shared" si="21"/>
        <v>9.654.920-9</v>
      </c>
      <c r="AE179" s="94" t="str">
        <f>+VLOOKUP(G179,'Código Licitaciones'!$L$7:$L$50,1,0)</f>
        <v>Encuentro 220</v>
      </c>
      <c r="AF179" s="90">
        <f t="shared" si="22"/>
        <v>220</v>
      </c>
      <c r="AG179" s="94" t="str">
        <f>+VLOOKUP(I179,'Código Licitaciones'!$M$7:$M$50,1,0)</f>
        <v>2015/02</v>
      </c>
      <c r="AH179" s="94" t="str">
        <f>+VLOOKUP(J179,'Código Licitaciones'!$N$7:$N$50,1,0)</f>
        <v>BS4C</v>
      </c>
      <c r="AI179" s="94">
        <f t="shared" si="23"/>
        <v>42736</v>
      </c>
      <c r="AJ179" s="94">
        <f t="shared" si="23"/>
        <v>50040</v>
      </c>
      <c r="AK179" s="95" t="str">
        <f>+VLOOKUP(M179,'Código Barras'!$C$3:$C$1694,1,0)</f>
        <v>SING-0160</v>
      </c>
      <c r="AL179" s="90">
        <f t="shared" si="24"/>
        <v>5527.8405797101441</v>
      </c>
      <c r="AM179" s="90">
        <f t="shared" si="24"/>
        <v>56.524053670775601</v>
      </c>
      <c r="AN179" s="90">
        <f t="shared" si="24"/>
        <v>6.9000000000000006E-2</v>
      </c>
      <c r="AO179" s="90">
        <f t="shared" si="24"/>
        <v>9.1669999999999998</v>
      </c>
      <c r="AP179" s="90">
        <f t="shared" si="24"/>
        <v>899.577</v>
      </c>
      <c r="AQ179" s="90">
        <f t="shared" si="24"/>
        <v>98.172684629649822</v>
      </c>
      <c r="AR179" s="90" t="str">
        <f>VLOOKUP(C179&amp;E179&amp;G179&amp;I179&amp;J179,'Código Licitaciones'!$I$8:$I$4158,1,0)</f>
        <v>Aela Generación S.A.ElecdaEncuentro 2202015/02BS4C</v>
      </c>
    </row>
    <row r="180" spans="2:44" ht="18.75" x14ac:dyDescent="0.3">
      <c r="B180" s="85">
        <v>2426</v>
      </c>
      <c r="C180" s="96" t="s">
        <v>9827</v>
      </c>
      <c r="D180" s="96" t="s">
        <v>9828</v>
      </c>
      <c r="E180" s="96" t="s">
        <v>285</v>
      </c>
      <c r="F180" s="97" t="s">
        <v>9844</v>
      </c>
      <c r="G180" s="97" t="s">
        <v>980</v>
      </c>
      <c r="H180" s="98">
        <v>220</v>
      </c>
      <c r="I180" s="99" t="s">
        <v>276</v>
      </c>
      <c r="J180" s="99" t="s">
        <v>280</v>
      </c>
      <c r="K180" s="100">
        <v>42736</v>
      </c>
      <c r="L180" s="99">
        <v>50040</v>
      </c>
      <c r="M180" s="98" t="s">
        <v>979</v>
      </c>
      <c r="N180" s="98">
        <v>0</v>
      </c>
      <c r="O180" s="98">
        <v>61.89000051629484</v>
      </c>
      <c r="P180" s="98">
        <v>0</v>
      </c>
      <c r="Q180" s="98">
        <v>348.63799999999998</v>
      </c>
      <c r="R180" s="101">
        <v>21577.205999999998</v>
      </c>
      <c r="S180" s="98">
        <v>61.89000051629484</v>
      </c>
      <c r="T180" s="98"/>
      <c r="X180" s="83">
        <f t="shared" si="18"/>
        <v>0</v>
      </c>
      <c r="Z180" s="90">
        <f t="shared" si="19"/>
        <v>2426</v>
      </c>
      <c r="AA180" s="94" t="str">
        <f>+VLOOKUP(C180,'Código Licitaciones'!$J$7:$J$31,1,0)</f>
        <v>Aela Generación S.A.</v>
      </c>
      <c r="AB180" s="94" t="str">
        <f t="shared" si="20"/>
        <v>76.489.426-K</v>
      </c>
      <c r="AC180" s="94" t="str">
        <f>+VLOOKUP(E180,'Código Licitaciones'!$K$7:$K$50,1,0)</f>
        <v>EMELARI</v>
      </c>
      <c r="AD180" s="94" t="str">
        <f t="shared" si="21"/>
        <v>9.654.120-3</v>
      </c>
      <c r="AE180" s="94" t="str">
        <f>+VLOOKUP(G180,'Código Licitaciones'!$L$7:$L$50,1,0)</f>
        <v>parinacota 220</v>
      </c>
      <c r="AF180" s="90">
        <f t="shared" si="22"/>
        <v>220</v>
      </c>
      <c r="AG180" s="94" t="str">
        <f>+VLOOKUP(I180,'Código Licitaciones'!$M$7:$M$50,1,0)</f>
        <v>2015/02</v>
      </c>
      <c r="AH180" s="94" t="str">
        <f>+VLOOKUP(J180,'Código Licitaciones'!$N$7:$N$50,1,0)</f>
        <v>BS4A</v>
      </c>
      <c r="AI180" s="94">
        <f t="shared" si="23"/>
        <v>42736</v>
      </c>
      <c r="AJ180" s="94">
        <f t="shared" si="23"/>
        <v>50040</v>
      </c>
      <c r="AK180" s="95" t="str">
        <f>+VLOOKUP(M180,'Código Barras'!$C$3:$C$1694,1,0)</f>
        <v>SING-0291</v>
      </c>
      <c r="AL180" s="90">
        <f t="shared" si="24"/>
        <v>0</v>
      </c>
      <c r="AM180" s="90">
        <f t="shared" si="24"/>
        <v>61.89000051629484</v>
      </c>
      <c r="AN180" s="90">
        <f t="shared" si="24"/>
        <v>0</v>
      </c>
      <c r="AO180" s="90">
        <f t="shared" si="24"/>
        <v>348.63799999999998</v>
      </c>
      <c r="AP180" s="90">
        <f t="shared" si="24"/>
        <v>21577.205999999998</v>
      </c>
      <c r="AQ180" s="90">
        <f t="shared" si="24"/>
        <v>61.89000051629484</v>
      </c>
      <c r="AR180" s="90" t="str">
        <f>VLOOKUP(C180&amp;E180&amp;G180&amp;I180&amp;J180,'Código Licitaciones'!$I$8:$I$4158,1,0)</f>
        <v>Aela Generación S.A.EMELARIparinacota 2202015/02BS4A</v>
      </c>
    </row>
    <row r="181" spans="2:44" ht="18.75" x14ac:dyDescent="0.3">
      <c r="B181" s="85">
        <v>2426</v>
      </c>
      <c r="C181" s="96" t="s">
        <v>9827</v>
      </c>
      <c r="D181" s="96" t="s">
        <v>9828</v>
      </c>
      <c r="E181" s="96" t="s">
        <v>285</v>
      </c>
      <c r="F181" s="97" t="s">
        <v>9844</v>
      </c>
      <c r="G181" s="97" t="s">
        <v>1008</v>
      </c>
      <c r="H181" s="98">
        <v>220</v>
      </c>
      <c r="I181" s="99" t="s">
        <v>276</v>
      </c>
      <c r="J181" s="99" t="s">
        <v>280</v>
      </c>
      <c r="K181" s="100">
        <v>42736</v>
      </c>
      <c r="L181" s="99">
        <v>50040</v>
      </c>
      <c r="M181" s="98" t="s">
        <v>1007</v>
      </c>
      <c r="N181" s="98">
        <v>0</v>
      </c>
      <c r="O181" s="98">
        <v>58.351997500826933</v>
      </c>
      <c r="P181" s="98">
        <v>0</v>
      </c>
      <c r="Q181" s="98">
        <v>108.836</v>
      </c>
      <c r="R181" s="101">
        <v>6350.7979999999998</v>
      </c>
      <c r="S181" s="98">
        <v>58.351997500826933</v>
      </c>
      <c r="T181" s="98"/>
      <c r="X181" s="83">
        <f t="shared" si="18"/>
        <v>0</v>
      </c>
      <c r="Z181" s="90">
        <f t="shared" si="19"/>
        <v>2426</v>
      </c>
      <c r="AA181" s="94" t="str">
        <f>+VLOOKUP(C181,'Código Licitaciones'!$J$7:$J$31,1,0)</f>
        <v>Aela Generación S.A.</v>
      </c>
      <c r="AB181" s="94" t="str">
        <f t="shared" si="20"/>
        <v>76.489.426-K</v>
      </c>
      <c r="AC181" s="94" t="str">
        <f>+VLOOKUP(E181,'Código Licitaciones'!$K$7:$K$50,1,0)</f>
        <v>EMELARI</v>
      </c>
      <c r="AD181" s="94" t="str">
        <f t="shared" si="21"/>
        <v>9.654.120-3</v>
      </c>
      <c r="AE181" s="94" t="str">
        <f>+VLOOKUP(G181,'Código Licitaciones'!$L$7:$L$50,1,0)</f>
        <v>pozo almonte 220</v>
      </c>
      <c r="AF181" s="90">
        <f t="shared" si="22"/>
        <v>220</v>
      </c>
      <c r="AG181" s="94" t="str">
        <f>+VLOOKUP(I181,'Código Licitaciones'!$M$7:$M$50,1,0)</f>
        <v>2015/02</v>
      </c>
      <c r="AH181" s="94" t="str">
        <f>+VLOOKUP(J181,'Código Licitaciones'!$N$7:$N$50,1,0)</f>
        <v>BS4A</v>
      </c>
      <c r="AI181" s="94">
        <f t="shared" si="23"/>
        <v>42736</v>
      </c>
      <c r="AJ181" s="94">
        <f t="shared" si="23"/>
        <v>50040</v>
      </c>
      <c r="AK181" s="95" t="str">
        <f>+VLOOKUP(M181,'Código Barras'!$C$3:$C$1694,1,0)</f>
        <v>SING-0305</v>
      </c>
      <c r="AL181" s="90">
        <f t="shared" si="24"/>
        <v>0</v>
      </c>
      <c r="AM181" s="90">
        <f t="shared" si="24"/>
        <v>58.351997500826933</v>
      </c>
      <c r="AN181" s="90">
        <f t="shared" si="24"/>
        <v>0</v>
      </c>
      <c r="AO181" s="90">
        <f t="shared" si="24"/>
        <v>108.836</v>
      </c>
      <c r="AP181" s="90">
        <f t="shared" si="24"/>
        <v>6350.7979999999998</v>
      </c>
      <c r="AQ181" s="90">
        <f t="shared" si="24"/>
        <v>58.351997500826933</v>
      </c>
      <c r="AR181" s="90" t="str">
        <f>VLOOKUP(C181&amp;E181&amp;G181&amp;I181&amp;J181,'Código Licitaciones'!$I$8:$I$4158,1,0)</f>
        <v>Aela Generación S.A.EMELARIpozo almonte 2202015/02BS4A</v>
      </c>
    </row>
    <row r="182" spans="2:44" ht="18.75" x14ac:dyDescent="0.3">
      <c r="B182" s="85">
        <v>2426</v>
      </c>
      <c r="C182" s="96" t="s">
        <v>9827</v>
      </c>
      <c r="D182" s="96" t="s">
        <v>9828</v>
      </c>
      <c r="E182" s="96" t="s">
        <v>285</v>
      </c>
      <c r="F182" s="97" t="s">
        <v>9844</v>
      </c>
      <c r="G182" s="97" t="s">
        <v>980</v>
      </c>
      <c r="H182" s="98">
        <v>220</v>
      </c>
      <c r="I182" s="99" t="s">
        <v>276</v>
      </c>
      <c r="J182" s="99" t="s">
        <v>281</v>
      </c>
      <c r="K182" s="100">
        <v>42736</v>
      </c>
      <c r="L182" s="99">
        <v>50040</v>
      </c>
      <c r="M182" s="98" t="s">
        <v>979</v>
      </c>
      <c r="N182" s="98">
        <v>0</v>
      </c>
      <c r="O182" s="98">
        <v>61.89000039673094</v>
      </c>
      <c r="P182" s="98">
        <v>0</v>
      </c>
      <c r="Q182" s="98">
        <v>504.12</v>
      </c>
      <c r="R182" s="98">
        <v>31199.987000000001</v>
      </c>
      <c r="S182" s="98">
        <v>62.264702848528131</v>
      </c>
      <c r="T182" s="98"/>
      <c r="X182" s="83">
        <f t="shared" si="18"/>
        <v>0</v>
      </c>
      <c r="Z182" s="90">
        <f t="shared" si="19"/>
        <v>2426</v>
      </c>
      <c r="AA182" s="94" t="str">
        <f>+VLOOKUP(C182,'Código Licitaciones'!$J$7:$J$31,1,0)</f>
        <v>Aela Generación S.A.</v>
      </c>
      <c r="AB182" s="94" t="str">
        <f t="shared" si="20"/>
        <v>76.489.426-K</v>
      </c>
      <c r="AC182" s="94" t="str">
        <f>+VLOOKUP(E182,'Código Licitaciones'!$K$7:$K$50,1,0)</f>
        <v>EMELARI</v>
      </c>
      <c r="AD182" s="94" t="str">
        <f t="shared" si="21"/>
        <v>9.654.120-3</v>
      </c>
      <c r="AE182" s="94" t="str">
        <f>+VLOOKUP(G182,'Código Licitaciones'!$L$7:$L$50,1,0)</f>
        <v>parinacota 220</v>
      </c>
      <c r="AF182" s="90">
        <f t="shared" si="22"/>
        <v>220</v>
      </c>
      <c r="AG182" s="94" t="str">
        <f>+VLOOKUP(I182,'Código Licitaciones'!$M$7:$M$50,1,0)</f>
        <v>2015/02</v>
      </c>
      <c r="AH182" s="94" t="str">
        <f>+VLOOKUP(J182,'Código Licitaciones'!$N$7:$N$50,1,0)</f>
        <v>BS4B</v>
      </c>
      <c r="AI182" s="94">
        <f t="shared" si="23"/>
        <v>42736</v>
      </c>
      <c r="AJ182" s="94">
        <f t="shared" si="23"/>
        <v>50040</v>
      </c>
      <c r="AK182" s="95" t="str">
        <f>+VLOOKUP(M182,'Código Barras'!$C$3:$C$1694,1,0)</f>
        <v>SING-0291</v>
      </c>
      <c r="AL182" s="90">
        <f t="shared" si="24"/>
        <v>0</v>
      </c>
      <c r="AM182" s="90">
        <f t="shared" si="24"/>
        <v>61.89000039673094</v>
      </c>
      <c r="AN182" s="90">
        <f t="shared" si="24"/>
        <v>0</v>
      </c>
      <c r="AO182" s="90">
        <f t="shared" si="24"/>
        <v>504.12</v>
      </c>
      <c r="AP182" s="90">
        <f t="shared" si="24"/>
        <v>31199.987000000001</v>
      </c>
      <c r="AQ182" s="90">
        <f t="shared" si="24"/>
        <v>62.264702848528131</v>
      </c>
      <c r="AR182" s="90" t="str">
        <f>VLOOKUP(C182&amp;E182&amp;G182&amp;I182&amp;J182,'Código Licitaciones'!$I$8:$I$4158,1,0)</f>
        <v>Aela Generación S.A.EMELARIparinacota 2202015/02BS4B</v>
      </c>
    </row>
    <row r="183" spans="2:44" ht="18.75" x14ac:dyDescent="0.3">
      <c r="B183" s="85">
        <v>2426</v>
      </c>
      <c r="C183" s="96" t="s">
        <v>9827</v>
      </c>
      <c r="D183" s="96" t="s">
        <v>9828</v>
      </c>
      <c r="E183" s="96" t="s">
        <v>285</v>
      </c>
      <c r="F183" s="97" t="s">
        <v>9844</v>
      </c>
      <c r="G183" s="97" t="s">
        <v>1008</v>
      </c>
      <c r="H183" s="98">
        <v>220</v>
      </c>
      <c r="I183" s="99" t="s">
        <v>276</v>
      </c>
      <c r="J183" s="99" t="s">
        <v>281</v>
      </c>
      <c r="K183" s="100">
        <v>42736</v>
      </c>
      <c r="L183" s="99">
        <v>50040</v>
      </c>
      <c r="M183" s="98" t="s">
        <v>1007</v>
      </c>
      <c r="N183" s="98">
        <v>0</v>
      </c>
      <c r="O183" s="98">
        <v>58.352002679751131</v>
      </c>
      <c r="P183" s="98">
        <v>0</v>
      </c>
      <c r="Q183" s="98">
        <v>161.209</v>
      </c>
      <c r="R183" s="98">
        <v>9406.8680000000004</v>
      </c>
      <c r="S183" s="98">
        <v>58.663275623569405</v>
      </c>
      <c r="T183" s="98"/>
      <c r="X183" s="83">
        <f t="shared" si="18"/>
        <v>0</v>
      </c>
      <c r="Z183" s="90">
        <f t="shared" si="19"/>
        <v>2426</v>
      </c>
      <c r="AA183" s="94" t="str">
        <f>+VLOOKUP(C183,'Código Licitaciones'!$J$7:$J$31,1,0)</f>
        <v>Aela Generación S.A.</v>
      </c>
      <c r="AB183" s="94" t="str">
        <f t="shared" si="20"/>
        <v>76.489.426-K</v>
      </c>
      <c r="AC183" s="94" t="str">
        <f>+VLOOKUP(E183,'Código Licitaciones'!$K$7:$K$50,1,0)</f>
        <v>EMELARI</v>
      </c>
      <c r="AD183" s="94" t="str">
        <f t="shared" si="21"/>
        <v>9.654.120-3</v>
      </c>
      <c r="AE183" s="94" t="str">
        <f>+VLOOKUP(G183,'Código Licitaciones'!$L$7:$L$50,1,0)</f>
        <v>pozo almonte 220</v>
      </c>
      <c r="AF183" s="90">
        <f t="shared" si="22"/>
        <v>220</v>
      </c>
      <c r="AG183" s="94" t="str">
        <f>+VLOOKUP(I183,'Código Licitaciones'!$M$7:$M$50,1,0)</f>
        <v>2015/02</v>
      </c>
      <c r="AH183" s="94" t="str">
        <f>+VLOOKUP(J183,'Código Licitaciones'!$N$7:$N$50,1,0)</f>
        <v>BS4B</v>
      </c>
      <c r="AI183" s="94">
        <f t="shared" si="23"/>
        <v>42736</v>
      </c>
      <c r="AJ183" s="94">
        <f t="shared" si="23"/>
        <v>50040</v>
      </c>
      <c r="AK183" s="95" t="str">
        <f>+VLOOKUP(M183,'Código Barras'!$C$3:$C$1694,1,0)</f>
        <v>SING-0305</v>
      </c>
      <c r="AL183" s="90">
        <f t="shared" si="24"/>
        <v>0</v>
      </c>
      <c r="AM183" s="90">
        <f t="shared" si="24"/>
        <v>58.352002679751131</v>
      </c>
      <c r="AN183" s="90">
        <f t="shared" si="24"/>
        <v>0</v>
      </c>
      <c r="AO183" s="90">
        <f t="shared" si="24"/>
        <v>161.209</v>
      </c>
      <c r="AP183" s="90">
        <f t="shared" si="24"/>
        <v>9406.8680000000004</v>
      </c>
      <c r="AQ183" s="90">
        <f t="shared" si="24"/>
        <v>58.663275623569405</v>
      </c>
      <c r="AR183" s="90" t="str">
        <f>VLOOKUP(C183&amp;E183&amp;G183&amp;I183&amp;J183,'Código Licitaciones'!$I$8:$I$4158,1,0)</f>
        <v>Aela Generación S.A.EMELARIpozo almonte 2202015/02BS4B</v>
      </c>
    </row>
    <row r="184" spans="2:44" ht="18.75" x14ac:dyDescent="0.3">
      <c r="B184" s="85">
        <v>2426</v>
      </c>
      <c r="C184" s="96" t="s">
        <v>9827</v>
      </c>
      <c r="D184" s="96" t="s">
        <v>9828</v>
      </c>
      <c r="E184" s="96" t="s">
        <v>285</v>
      </c>
      <c r="F184" s="97" t="s">
        <v>9844</v>
      </c>
      <c r="G184" s="97" t="s">
        <v>980</v>
      </c>
      <c r="H184" s="98">
        <v>220</v>
      </c>
      <c r="I184" s="99" t="s">
        <v>276</v>
      </c>
      <c r="J184" s="99" t="s">
        <v>282</v>
      </c>
      <c r="K184" s="100">
        <v>42736</v>
      </c>
      <c r="L184" s="99">
        <v>50040</v>
      </c>
      <c r="M184" s="98" t="s">
        <v>979</v>
      </c>
      <c r="N184" s="98">
        <v>6090.9940476190477</v>
      </c>
      <c r="O184" s="98">
        <v>61.889998559389177</v>
      </c>
      <c r="P184" s="98">
        <v>2.016</v>
      </c>
      <c r="Q184" s="98">
        <v>277.66000000000003</v>
      </c>
      <c r="R184" s="98">
        <v>29463.821</v>
      </c>
      <c r="S184" s="98">
        <v>106.14357847727436</v>
      </c>
      <c r="T184" s="98"/>
      <c r="X184" s="83">
        <f t="shared" si="18"/>
        <v>0</v>
      </c>
      <c r="Z184" s="90">
        <f t="shared" si="19"/>
        <v>2426</v>
      </c>
      <c r="AA184" s="94" t="str">
        <f>+VLOOKUP(C184,'Código Licitaciones'!$J$7:$J$31,1,0)</f>
        <v>Aela Generación S.A.</v>
      </c>
      <c r="AB184" s="94" t="str">
        <f t="shared" si="20"/>
        <v>76.489.426-K</v>
      </c>
      <c r="AC184" s="94" t="str">
        <f>+VLOOKUP(E184,'Código Licitaciones'!$K$7:$K$50,1,0)</f>
        <v>EMELARI</v>
      </c>
      <c r="AD184" s="94" t="str">
        <f t="shared" si="21"/>
        <v>9.654.120-3</v>
      </c>
      <c r="AE184" s="94" t="str">
        <f>+VLOOKUP(G184,'Código Licitaciones'!$L$7:$L$50,1,0)</f>
        <v>parinacota 220</v>
      </c>
      <c r="AF184" s="90">
        <f t="shared" si="22"/>
        <v>220</v>
      </c>
      <c r="AG184" s="94" t="str">
        <f>+VLOOKUP(I184,'Código Licitaciones'!$M$7:$M$50,1,0)</f>
        <v>2015/02</v>
      </c>
      <c r="AH184" s="94" t="str">
        <f>+VLOOKUP(J184,'Código Licitaciones'!$N$7:$N$50,1,0)</f>
        <v>BS4C</v>
      </c>
      <c r="AI184" s="94">
        <f t="shared" si="23"/>
        <v>42736</v>
      </c>
      <c r="AJ184" s="94">
        <f t="shared" si="23"/>
        <v>50040</v>
      </c>
      <c r="AK184" s="95" t="str">
        <f>+VLOOKUP(M184,'Código Barras'!$C$3:$C$1694,1,0)</f>
        <v>SING-0291</v>
      </c>
      <c r="AL184" s="90">
        <f t="shared" si="24"/>
        <v>6090.9940476190477</v>
      </c>
      <c r="AM184" s="90">
        <f t="shared" si="24"/>
        <v>61.889998559389177</v>
      </c>
      <c r="AN184" s="90">
        <f t="shared" si="24"/>
        <v>2.016</v>
      </c>
      <c r="AO184" s="90">
        <f t="shared" si="24"/>
        <v>277.66000000000003</v>
      </c>
      <c r="AP184" s="90">
        <f t="shared" si="24"/>
        <v>29463.821</v>
      </c>
      <c r="AQ184" s="90">
        <f t="shared" si="24"/>
        <v>106.14357847727436</v>
      </c>
      <c r="AR184" s="90" t="str">
        <f>VLOOKUP(C184&amp;E184&amp;G184&amp;I184&amp;J184,'Código Licitaciones'!$I$8:$I$4158,1,0)</f>
        <v>Aela Generación S.A.EMELARIparinacota 2202015/02BS4C</v>
      </c>
    </row>
    <row r="185" spans="2:44" ht="18.75" x14ac:dyDescent="0.3">
      <c r="B185" s="85">
        <v>2426</v>
      </c>
      <c r="C185" s="96" t="s">
        <v>9827</v>
      </c>
      <c r="D185" s="96" t="s">
        <v>9828</v>
      </c>
      <c r="E185" s="96" t="s">
        <v>285</v>
      </c>
      <c r="F185" s="97" t="s">
        <v>9844</v>
      </c>
      <c r="G185" s="97" t="s">
        <v>1008</v>
      </c>
      <c r="H185" s="98">
        <v>220</v>
      </c>
      <c r="I185" s="99" t="s">
        <v>276</v>
      </c>
      <c r="J185" s="99" t="s">
        <v>282</v>
      </c>
      <c r="K185" s="100">
        <v>42736</v>
      </c>
      <c r="L185" s="99">
        <v>50040</v>
      </c>
      <c r="M185" s="98" t="s">
        <v>1007</v>
      </c>
      <c r="N185" s="98">
        <v>5715.345971563981</v>
      </c>
      <c r="O185" s="98">
        <v>58.351994647676491</v>
      </c>
      <c r="P185" s="98">
        <v>0.63300000000000001</v>
      </c>
      <c r="Q185" s="98">
        <v>88.186000000000007</v>
      </c>
      <c r="R185" s="101">
        <v>8763.643</v>
      </c>
      <c r="S185" s="98">
        <v>99.394053477876312</v>
      </c>
      <c r="T185" s="98"/>
      <c r="X185" s="83">
        <f t="shared" si="18"/>
        <v>0</v>
      </c>
      <c r="Z185" s="90">
        <f t="shared" si="19"/>
        <v>2426</v>
      </c>
      <c r="AA185" s="94" t="str">
        <f>+VLOOKUP(C185,'Código Licitaciones'!$J$7:$J$31,1,0)</f>
        <v>Aela Generación S.A.</v>
      </c>
      <c r="AB185" s="94" t="str">
        <f t="shared" si="20"/>
        <v>76.489.426-K</v>
      </c>
      <c r="AC185" s="94" t="str">
        <f>+VLOOKUP(E185,'Código Licitaciones'!$K$7:$K$50,1,0)</f>
        <v>EMELARI</v>
      </c>
      <c r="AD185" s="94" t="str">
        <f t="shared" si="21"/>
        <v>9.654.120-3</v>
      </c>
      <c r="AE185" s="94" t="str">
        <f>+VLOOKUP(G185,'Código Licitaciones'!$L$7:$L$50,1,0)</f>
        <v>pozo almonte 220</v>
      </c>
      <c r="AF185" s="90">
        <f t="shared" si="22"/>
        <v>220</v>
      </c>
      <c r="AG185" s="94" t="str">
        <f>+VLOOKUP(I185,'Código Licitaciones'!$M$7:$M$50,1,0)</f>
        <v>2015/02</v>
      </c>
      <c r="AH185" s="94" t="str">
        <f>+VLOOKUP(J185,'Código Licitaciones'!$N$7:$N$50,1,0)</f>
        <v>BS4C</v>
      </c>
      <c r="AI185" s="94">
        <f t="shared" si="23"/>
        <v>42736</v>
      </c>
      <c r="AJ185" s="94">
        <f t="shared" si="23"/>
        <v>50040</v>
      </c>
      <c r="AK185" s="95" t="str">
        <f>+VLOOKUP(M185,'Código Barras'!$C$3:$C$1694,1,0)</f>
        <v>SING-0305</v>
      </c>
      <c r="AL185" s="90">
        <f t="shared" si="24"/>
        <v>5715.345971563981</v>
      </c>
      <c r="AM185" s="90">
        <f t="shared" si="24"/>
        <v>58.351994647676491</v>
      </c>
      <c r="AN185" s="90">
        <f t="shared" si="24"/>
        <v>0.63300000000000001</v>
      </c>
      <c r="AO185" s="90">
        <f t="shared" si="24"/>
        <v>88.186000000000007</v>
      </c>
      <c r="AP185" s="90">
        <f t="shared" si="24"/>
        <v>8763.643</v>
      </c>
      <c r="AQ185" s="90">
        <f t="shared" si="24"/>
        <v>99.394053477876312</v>
      </c>
      <c r="AR185" s="90" t="str">
        <f>VLOOKUP(C185&amp;E185&amp;G185&amp;I185&amp;J185,'Código Licitaciones'!$I$8:$I$4158,1,0)</f>
        <v>Aela Generación S.A.EMELARIpozo almonte 2202015/02BS4C</v>
      </c>
    </row>
    <row r="186" spans="2:44" ht="18.75" x14ac:dyDescent="0.3">
      <c r="B186" s="85"/>
      <c r="C186" s="96"/>
      <c r="D186" s="96"/>
      <c r="E186" s="96"/>
      <c r="F186" s="97"/>
      <c r="G186" s="97"/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8"/>
        <v>9</v>
      </c>
      <c r="Z186" s="90" t="e">
        <f t="shared" si="19"/>
        <v>#DIV/0!</v>
      </c>
      <c r="AA186" s="94" t="e">
        <f>+VLOOKUP(C186,'Código Licitaciones'!$J$7:$J$31,1,0)</f>
        <v>#N/A</v>
      </c>
      <c r="AB186" s="94">
        <f t="shared" si="20"/>
        <v>0</v>
      </c>
      <c r="AC186" s="94" t="e">
        <f>+VLOOKUP(E186,'Código Licitaciones'!$K$7:$K$50,1,0)</f>
        <v>#N/A</v>
      </c>
      <c r="AD186" s="94">
        <f t="shared" si="21"/>
        <v>0</v>
      </c>
      <c r="AE186" s="94" t="e">
        <f>+VLOOKUP(G186,'Código Licitaciones'!$L$7:$L$50,1,0)</f>
        <v>#N/A</v>
      </c>
      <c r="AF186" s="90" t="e">
        <f t="shared" si="22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3"/>
        <v>0</v>
      </c>
      <c r="AJ186" s="94">
        <f t="shared" si="23"/>
        <v>0</v>
      </c>
      <c r="AK186" s="95" t="e">
        <f>+VLOOKUP(M186,'Código Barras'!$C$3:$C$1694,1,0)</f>
        <v>#N/A</v>
      </c>
      <c r="AL186" s="90">
        <f t="shared" si="24"/>
        <v>0</v>
      </c>
      <c r="AM186" s="90">
        <f t="shared" si="24"/>
        <v>0</v>
      </c>
      <c r="AN186" s="90">
        <f t="shared" si="24"/>
        <v>0</v>
      </c>
      <c r="AO186" s="90">
        <f t="shared" si="24"/>
        <v>0</v>
      </c>
      <c r="AP186" s="90">
        <f t="shared" si="24"/>
        <v>0</v>
      </c>
      <c r="AQ186" s="90">
        <f t="shared" si="24"/>
        <v>0</v>
      </c>
      <c r="AR186" s="90" t="e">
        <f>VLOOKUP(C186&amp;E186&amp;G186&amp;I186&amp;J186,'Código Licitaciones'!$I$8:$I$4158,1,0)</f>
        <v>#N/A</v>
      </c>
    </row>
    <row r="187" spans="2:44" ht="18.75" x14ac:dyDescent="0.3">
      <c r="B187" s="85"/>
      <c r="C187" s="96"/>
      <c r="D187" s="96"/>
      <c r="E187" s="96"/>
      <c r="F187" s="97"/>
      <c r="G187" s="97"/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8"/>
        <v>9</v>
      </c>
      <c r="Z187" s="90" t="e">
        <f t="shared" si="19"/>
        <v>#DIV/0!</v>
      </c>
      <c r="AA187" s="94" t="e">
        <f>+VLOOKUP(C187,'Código Licitaciones'!$J$7:$J$31,1,0)</f>
        <v>#N/A</v>
      </c>
      <c r="AB187" s="94">
        <f t="shared" si="20"/>
        <v>0</v>
      </c>
      <c r="AC187" s="94" t="e">
        <f>+VLOOKUP(E187,'Código Licitaciones'!$K$7:$K$50,1,0)</f>
        <v>#N/A</v>
      </c>
      <c r="AD187" s="94">
        <f t="shared" si="21"/>
        <v>0</v>
      </c>
      <c r="AE187" s="94" t="e">
        <f>+VLOOKUP(G187,'Código Licitaciones'!$L$7:$L$50,1,0)</f>
        <v>#N/A</v>
      </c>
      <c r="AF187" s="90" t="e">
        <f t="shared" si="22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3"/>
        <v>0</v>
      </c>
      <c r="AJ187" s="94">
        <f t="shared" si="23"/>
        <v>0</v>
      </c>
      <c r="AK187" s="95" t="e">
        <f>+VLOOKUP(M187,'Código Barras'!$C$3:$C$1694,1,0)</f>
        <v>#N/A</v>
      </c>
      <c r="AL187" s="90">
        <f t="shared" si="24"/>
        <v>0</v>
      </c>
      <c r="AM187" s="90">
        <f t="shared" si="24"/>
        <v>0</v>
      </c>
      <c r="AN187" s="90">
        <f t="shared" si="24"/>
        <v>0</v>
      </c>
      <c r="AO187" s="90">
        <f t="shared" si="24"/>
        <v>0</v>
      </c>
      <c r="AP187" s="90">
        <f t="shared" si="24"/>
        <v>0</v>
      </c>
      <c r="AQ187" s="90">
        <f t="shared" si="24"/>
        <v>0</v>
      </c>
      <c r="AR187" s="90" t="e">
        <f>VLOOKUP(C187&amp;E187&amp;G187&amp;I187&amp;J187,'Código Licitaciones'!$I$8:$I$4158,1,0)</f>
        <v>#N/A</v>
      </c>
    </row>
    <row r="188" spans="2:44" ht="18.75" x14ac:dyDescent="0.3">
      <c r="B188" s="85"/>
      <c r="C188" s="96"/>
      <c r="D188" s="96"/>
      <c r="E188" s="96"/>
      <c r="F188" s="97"/>
      <c r="G188" s="97"/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8"/>
        <v>9</v>
      </c>
      <c r="Z188" s="90" t="e">
        <f t="shared" si="19"/>
        <v>#DIV/0!</v>
      </c>
      <c r="AA188" s="94" t="e">
        <f>+VLOOKUP(C188,'Código Licitaciones'!$J$7:$J$31,1,0)</f>
        <v>#N/A</v>
      </c>
      <c r="AB188" s="94">
        <f t="shared" si="20"/>
        <v>0</v>
      </c>
      <c r="AC188" s="94" t="e">
        <f>+VLOOKUP(E188,'Código Licitaciones'!$K$7:$K$50,1,0)</f>
        <v>#N/A</v>
      </c>
      <c r="AD188" s="94">
        <f t="shared" si="21"/>
        <v>0</v>
      </c>
      <c r="AE188" s="94" t="e">
        <f>+VLOOKUP(G188,'Código Licitaciones'!$L$7:$L$50,1,0)</f>
        <v>#N/A</v>
      </c>
      <c r="AF188" s="90" t="e">
        <f t="shared" si="22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3"/>
        <v>0</v>
      </c>
      <c r="AJ188" s="94">
        <f t="shared" si="23"/>
        <v>0</v>
      </c>
      <c r="AK188" s="95" t="e">
        <f>+VLOOKUP(M188,'Código Barras'!$C$3:$C$1694,1,0)</f>
        <v>#N/A</v>
      </c>
      <c r="AL188" s="90">
        <f t="shared" si="24"/>
        <v>0</v>
      </c>
      <c r="AM188" s="90">
        <f t="shared" si="24"/>
        <v>0</v>
      </c>
      <c r="AN188" s="90">
        <f t="shared" si="24"/>
        <v>0</v>
      </c>
      <c r="AO188" s="90">
        <f t="shared" si="24"/>
        <v>0</v>
      </c>
      <c r="AP188" s="90">
        <f t="shared" si="24"/>
        <v>0</v>
      </c>
      <c r="AQ188" s="90">
        <f t="shared" si="24"/>
        <v>0</v>
      </c>
      <c r="AR188" s="90" t="e">
        <f>VLOOKUP(C188&amp;E188&amp;G188&amp;I188&amp;J188,'Código Licitaciones'!$I$8:$I$4158,1,0)</f>
        <v>#N/A</v>
      </c>
    </row>
    <row r="189" spans="2:44" ht="18.75" x14ac:dyDescent="0.3">
      <c r="B189" s="85"/>
      <c r="C189" s="96"/>
      <c r="D189" s="96"/>
      <c r="E189" s="96"/>
      <c r="F189" s="97"/>
      <c r="G189" s="97"/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8"/>
        <v>9</v>
      </c>
      <c r="Z189" s="90" t="e">
        <f t="shared" si="19"/>
        <v>#DIV/0!</v>
      </c>
      <c r="AA189" s="94" t="e">
        <f>+VLOOKUP(C189,'Código Licitaciones'!$J$7:$J$31,1,0)</f>
        <v>#N/A</v>
      </c>
      <c r="AB189" s="94">
        <f t="shared" si="20"/>
        <v>0</v>
      </c>
      <c r="AC189" s="94" t="e">
        <f>+VLOOKUP(E189,'Código Licitaciones'!$K$7:$K$50,1,0)</f>
        <v>#N/A</v>
      </c>
      <c r="AD189" s="94">
        <f t="shared" si="21"/>
        <v>0</v>
      </c>
      <c r="AE189" s="94" t="e">
        <f>+VLOOKUP(G189,'Código Licitaciones'!$L$7:$L$50,1,0)</f>
        <v>#N/A</v>
      </c>
      <c r="AF189" s="90" t="e">
        <f t="shared" si="22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3"/>
        <v>0</v>
      </c>
      <c r="AJ189" s="94">
        <f t="shared" si="23"/>
        <v>0</v>
      </c>
      <c r="AK189" s="95" t="e">
        <f>+VLOOKUP(M189,'Código Barras'!$C$3:$C$1694,1,0)</f>
        <v>#N/A</v>
      </c>
      <c r="AL189" s="90">
        <f t="shared" si="24"/>
        <v>0</v>
      </c>
      <c r="AM189" s="90">
        <f t="shared" si="24"/>
        <v>0</v>
      </c>
      <c r="AN189" s="90">
        <f t="shared" si="24"/>
        <v>0</v>
      </c>
      <c r="AO189" s="90">
        <f t="shared" si="24"/>
        <v>0</v>
      </c>
      <c r="AP189" s="90">
        <f t="shared" si="24"/>
        <v>0</v>
      </c>
      <c r="AQ189" s="90">
        <f t="shared" si="24"/>
        <v>0</v>
      </c>
      <c r="AR189" s="90" t="e">
        <f>VLOOKUP(C189&amp;E189&amp;G189&amp;I189&amp;J189,'Código Licitaciones'!$I$8:$I$4158,1,0)</f>
        <v>#N/A</v>
      </c>
    </row>
    <row r="190" spans="2:44" ht="18.75" x14ac:dyDescent="0.3">
      <c r="B190" s="85"/>
      <c r="C190" s="96"/>
      <c r="D190" s="96"/>
      <c r="E190" s="96"/>
      <c r="F190" s="97"/>
      <c r="G190" s="97"/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8"/>
        <v>9</v>
      </c>
      <c r="Z190" s="90" t="e">
        <f t="shared" si="19"/>
        <v>#DIV/0!</v>
      </c>
      <c r="AA190" s="94" t="e">
        <f>+VLOOKUP(C190,'Código Licitaciones'!$J$7:$J$31,1,0)</f>
        <v>#N/A</v>
      </c>
      <c r="AB190" s="94">
        <f t="shared" si="20"/>
        <v>0</v>
      </c>
      <c r="AC190" s="94" t="e">
        <f>+VLOOKUP(E190,'Código Licitaciones'!$K$7:$K$50,1,0)</f>
        <v>#N/A</v>
      </c>
      <c r="AD190" s="94">
        <f t="shared" si="21"/>
        <v>0</v>
      </c>
      <c r="AE190" s="94" t="e">
        <f>+VLOOKUP(G190,'Código Licitaciones'!$L$7:$L$50,1,0)</f>
        <v>#N/A</v>
      </c>
      <c r="AF190" s="90" t="e">
        <f t="shared" si="22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3"/>
        <v>0</v>
      </c>
      <c r="AJ190" s="94">
        <f t="shared" si="23"/>
        <v>0</v>
      </c>
      <c r="AK190" s="95" t="e">
        <f>+VLOOKUP(M190,'Código Barras'!$C$3:$C$1694,1,0)</f>
        <v>#N/A</v>
      </c>
      <c r="AL190" s="90">
        <f t="shared" si="24"/>
        <v>0</v>
      </c>
      <c r="AM190" s="90">
        <f t="shared" si="24"/>
        <v>0</v>
      </c>
      <c r="AN190" s="90">
        <f t="shared" si="24"/>
        <v>0</v>
      </c>
      <c r="AO190" s="90">
        <f t="shared" si="24"/>
        <v>0</v>
      </c>
      <c r="AP190" s="90">
        <f t="shared" si="24"/>
        <v>0</v>
      </c>
      <c r="AQ190" s="90">
        <f t="shared" si="24"/>
        <v>0</v>
      </c>
      <c r="AR190" s="90" t="e">
        <f>VLOOKUP(C190&amp;E190&amp;G190&amp;I190&amp;J190,'Código Licitaciones'!$I$8:$I$4158,1,0)</f>
        <v>#N/A</v>
      </c>
    </row>
    <row r="191" spans="2:44" ht="18.75" x14ac:dyDescent="0.3">
      <c r="B191" s="85"/>
      <c r="C191" s="96"/>
      <c r="D191" s="96"/>
      <c r="E191" s="96"/>
      <c r="F191" s="97"/>
      <c r="G191" s="97"/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8"/>
        <v>9</v>
      </c>
      <c r="Z191" s="90" t="e">
        <f t="shared" si="19"/>
        <v>#DIV/0!</v>
      </c>
      <c r="AA191" s="94" t="e">
        <f>+VLOOKUP(C191,'Código Licitaciones'!$J$7:$J$31,1,0)</f>
        <v>#N/A</v>
      </c>
      <c r="AB191" s="94">
        <f t="shared" si="20"/>
        <v>0</v>
      </c>
      <c r="AC191" s="94" t="e">
        <f>+VLOOKUP(E191,'Código Licitaciones'!$K$7:$K$50,1,0)</f>
        <v>#N/A</v>
      </c>
      <c r="AD191" s="94">
        <f t="shared" si="21"/>
        <v>0</v>
      </c>
      <c r="AE191" s="94" t="e">
        <f>+VLOOKUP(G191,'Código Licitaciones'!$L$7:$L$50,1,0)</f>
        <v>#N/A</v>
      </c>
      <c r="AF191" s="90" t="e">
        <f t="shared" si="22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3"/>
        <v>0</v>
      </c>
      <c r="AJ191" s="94">
        <f t="shared" si="23"/>
        <v>0</v>
      </c>
      <c r="AK191" s="95" t="e">
        <f>+VLOOKUP(M191,'Código Barras'!$C$3:$C$1694,1,0)</f>
        <v>#N/A</v>
      </c>
      <c r="AL191" s="90">
        <f t="shared" si="24"/>
        <v>0</v>
      </c>
      <c r="AM191" s="90">
        <f t="shared" si="24"/>
        <v>0</v>
      </c>
      <c r="AN191" s="90">
        <f t="shared" si="24"/>
        <v>0</v>
      </c>
      <c r="AO191" s="90">
        <f t="shared" si="24"/>
        <v>0</v>
      </c>
      <c r="AP191" s="90">
        <f t="shared" si="24"/>
        <v>0</v>
      </c>
      <c r="AQ191" s="90">
        <f t="shared" si="24"/>
        <v>0</v>
      </c>
      <c r="AR191" s="90" t="e">
        <f>VLOOKUP(C191&amp;E191&amp;G191&amp;I191&amp;J191,'Código Licitaciones'!$I$8:$I$4158,1,0)</f>
        <v>#N/A</v>
      </c>
    </row>
    <row r="192" spans="2:44" ht="18.75" x14ac:dyDescent="0.3">
      <c r="B192" s="85"/>
      <c r="C192" s="96"/>
      <c r="D192" s="96"/>
      <c r="E192" s="96"/>
      <c r="F192" s="97"/>
      <c r="G192" s="97"/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8"/>
        <v>9</v>
      </c>
      <c r="Z192" s="90" t="e">
        <f t="shared" si="19"/>
        <v>#DIV/0!</v>
      </c>
      <c r="AA192" s="94" t="e">
        <f>+VLOOKUP(C192,'Código Licitaciones'!$J$7:$J$31,1,0)</f>
        <v>#N/A</v>
      </c>
      <c r="AB192" s="94">
        <f t="shared" si="20"/>
        <v>0</v>
      </c>
      <c r="AC192" s="94" t="e">
        <f>+VLOOKUP(E192,'Código Licitaciones'!$K$7:$K$50,1,0)</f>
        <v>#N/A</v>
      </c>
      <c r="AD192" s="94">
        <f t="shared" si="21"/>
        <v>0</v>
      </c>
      <c r="AE192" s="94" t="e">
        <f>+VLOOKUP(G192,'Código Licitaciones'!$L$7:$L$50,1,0)</f>
        <v>#N/A</v>
      </c>
      <c r="AF192" s="90" t="e">
        <f t="shared" si="22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3"/>
        <v>0</v>
      </c>
      <c r="AJ192" s="94">
        <f t="shared" si="23"/>
        <v>0</v>
      </c>
      <c r="AK192" s="95" t="e">
        <f>+VLOOKUP(M192,'Código Barras'!$C$3:$C$1694,1,0)</f>
        <v>#N/A</v>
      </c>
      <c r="AL192" s="90">
        <f t="shared" si="24"/>
        <v>0</v>
      </c>
      <c r="AM192" s="90">
        <f t="shared" si="24"/>
        <v>0</v>
      </c>
      <c r="AN192" s="90">
        <f t="shared" si="24"/>
        <v>0</v>
      </c>
      <c r="AO192" s="90">
        <f t="shared" si="24"/>
        <v>0</v>
      </c>
      <c r="AP192" s="90">
        <f t="shared" si="24"/>
        <v>0</v>
      </c>
      <c r="AQ192" s="90">
        <f t="shared" si="24"/>
        <v>0</v>
      </c>
      <c r="AR192" s="90" t="e">
        <f>VLOOKUP(C192&amp;E192&amp;G192&amp;I192&amp;J192,'Código Licitaciones'!$I$8:$I$4158,1,0)</f>
        <v>#N/A</v>
      </c>
    </row>
    <row r="193" spans="2:44" ht="18.75" x14ac:dyDescent="0.3">
      <c r="B193" s="85"/>
      <c r="C193" s="96"/>
      <c r="D193" s="96"/>
      <c r="E193" s="96"/>
      <c r="F193" s="97"/>
      <c r="G193" s="97"/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8"/>
        <v>9</v>
      </c>
      <c r="Z193" s="90" t="e">
        <f t="shared" si="19"/>
        <v>#DIV/0!</v>
      </c>
      <c r="AA193" s="94" t="e">
        <f>+VLOOKUP(C193,'Código Licitaciones'!$J$7:$J$31,1,0)</f>
        <v>#N/A</v>
      </c>
      <c r="AB193" s="94">
        <f t="shared" si="20"/>
        <v>0</v>
      </c>
      <c r="AC193" s="94" t="e">
        <f>+VLOOKUP(E193,'Código Licitaciones'!$K$7:$K$50,1,0)</f>
        <v>#N/A</v>
      </c>
      <c r="AD193" s="94">
        <f t="shared" si="21"/>
        <v>0</v>
      </c>
      <c r="AE193" s="94" t="e">
        <f>+VLOOKUP(G193,'Código Licitaciones'!$L$7:$L$50,1,0)</f>
        <v>#N/A</v>
      </c>
      <c r="AF193" s="90" t="e">
        <f t="shared" si="22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3"/>
        <v>0</v>
      </c>
      <c r="AJ193" s="94">
        <f t="shared" si="23"/>
        <v>0</v>
      </c>
      <c r="AK193" s="95" t="e">
        <f>+VLOOKUP(M193,'Código Barras'!$C$3:$C$1694,1,0)</f>
        <v>#N/A</v>
      </c>
      <c r="AL193" s="90">
        <f t="shared" si="24"/>
        <v>0</v>
      </c>
      <c r="AM193" s="90">
        <f t="shared" si="24"/>
        <v>0</v>
      </c>
      <c r="AN193" s="90">
        <f t="shared" si="24"/>
        <v>0</v>
      </c>
      <c r="AO193" s="90">
        <f t="shared" si="24"/>
        <v>0</v>
      </c>
      <c r="AP193" s="90">
        <f t="shared" si="24"/>
        <v>0</v>
      </c>
      <c r="AQ193" s="90">
        <f t="shared" si="24"/>
        <v>0</v>
      </c>
      <c r="AR193" s="90" t="e">
        <f>VLOOKUP(C193&amp;E193&amp;G193&amp;I193&amp;J193,'Código Licitaciones'!$I$8:$I$4158,1,0)</f>
        <v>#N/A</v>
      </c>
    </row>
    <row r="194" spans="2:44" ht="18.75" x14ac:dyDescent="0.3">
      <c r="B194" s="85"/>
      <c r="C194" s="96"/>
      <c r="D194" s="96"/>
      <c r="E194" s="96"/>
      <c r="F194" s="97"/>
      <c r="G194" s="97"/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8"/>
        <v>9</v>
      </c>
      <c r="Z194" s="90" t="e">
        <f t="shared" si="19"/>
        <v>#DIV/0!</v>
      </c>
      <c r="AA194" s="94" t="e">
        <f>+VLOOKUP(C194,'Código Licitaciones'!$J$7:$J$31,1,0)</f>
        <v>#N/A</v>
      </c>
      <c r="AB194" s="94">
        <f t="shared" si="20"/>
        <v>0</v>
      </c>
      <c r="AC194" s="94" t="e">
        <f>+VLOOKUP(E194,'Código Licitaciones'!$K$7:$K$50,1,0)</f>
        <v>#N/A</v>
      </c>
      <c r="AD194" s="94">
        <f t="shared" si="21"/>
        <v>0</v>
      </c>
      <c r="AE194" s="94" t="e">
        <f>+VLOOKUP(G194,'Código Licitaciones'!$L$7:$L$50,1,0)</f>
        <v>#N/A</v>
      </c>
      <c r="AF194" s="90" t="e">
        <f t="shared" si="22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3"/>
        <v>0</v>
      </c>
      <c r="AJ194" s="94">
        <f t="shared" si="23"/>
        <v>0</v>
      </c>
      <c r="AK194" s="95" t="e">
        <f>+VLOOKUP(M194,'Código Barras'!$C$3:$C$1694,1,0)</f>
        <v>#N/A</v>
      </c>
      <c r="AL194" s="90">
        <f t="shared" si="24"/>
        <v>0</v>
      </c>
      <c r="AM194" s="90">
        <f t="shared" si="24"/>
        <v>0</v>
      </c>
      <c r="AN194" s="90">
        <f t="shared" si="24"/>
        <v>0</v>
      </c>
      <c r="AO194" s="90">
        <f t="shared" si="24"/>
        <v>0</v>
      </c>
      <c r="AP194" s="90">
        <f t="shared" si="24"/>
        <v>0</v>
      </c>
      <c r="AQ194" s="90">
        <f t="shared" si="24"/>
        <v>0</v>
      </c>
      <c r="AR194" s="90" t="e">
        <f>VLOOKUP(C194&amp;E194&amp;G194&amp;I194&amp;J194,'Código Licitaciones'!$I$8:$I$4158,1,0)</f>
        <v>#N/A</v>
      </c>
    </row>
    <row r="195" spans="2:44" ht="18.75" x14ac:dyDescent="0.3">
      <c r="B195" s="85"/>
      <c r="C195" s="96"/>
      <c r="D195" s="96"/>
      <c r="E195" s="96"/>
      <c r="F195" s="97"/>
      <c r="G195" s="97"/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8"/>
        <v>9</v>
      </c>
      <c r="Z195" s="90" t="e">
        <f t="shared" si="19"/>
        <v>#DIV/0!</v>
      </c>
      <c r="AA195" s="94" t="e">
        <f>+VLOOKUP(C195,'Código Licitaciones'!$J$7:$J$31,1,0)</f>
        <v>#N/A</v>
      </c>
      <c r="AB195" s="94">
        <f t="shared" si="20"/>
        <v>0</v>
      </c>
      <c r="AC195" s="94" t="e">
        <f>+VLOOKUP(E195,'Código Licitaciones'!$K$7:$K$50,1,0)</f>
        <v>#N/A</v>
      </c>
      <c r="AD195" s="94">
        <f t="shared" si="21"/>
        <v>0</v>
      </c>
      <c r="AE195" s="94" t="e">
        <f>+VLOOKUP(G195,'Código Licitaciones'!$L$7:$L$50,1,0)</f>
        <v>#N/A</v>
      </c>
      <c r="AF195" s="90" t="e">
        <f t="shared" si="22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3"/>
        <v>0</v>
      </c>
      <c r="AJ195" s="94">
        <f t="shared" si="23"/>
        <v>0</v>
      </c>
      <c r="AK195" s="95" t="e">
        <f>+VLOOKUP(M195,'Código Barras'!$C$3:$C$1694,1,0)</f>
        <v>#N/A</v>
      </c>
      <c r="AL195" s="90">
        <f t="shared" si="24"/>
        <v>0</v>
      </c>
      <c r="AM195" s="90">
        <f t="shared" si="24"/>
        <v>0</v>
      </c>
      <c r="AN195" s="90">
        <f t="shared" si="24"/>
        <v>0</v>
      </c>
      <c r="AO195" s="90">
        <f t="shared" si="24"/>
        <v>0</v>
      </c>
      <c r="AP195" s="90">
        <f t="shared" si="24"/>
        <v>0</v>
      </c>
      <c r="AQ195" s="90">
        <f t="shared" si="24"/>
        <v>0</v>
      </c>
      <c r="AR195" s="90" t="e">
        <f>VLOOKUP(C195&amp;E195&amp;G195&amp;I195&amp;J195,'Código Licitaciones'!$I$8:$I$4158,1,0)</f>
        <v>#N/A</v>
      </c>
    </row>
    <row r="196" spans="2:44" ht="18.75" x14ac:dyDescent="0.3">
      <c r="B196" s="85"/>
      <c r="C196" s="96"/>
      <c r="D196" s="96"/>
      <c r="E196" s="96"/>
      <c r="F196" s="97"/>
      <c r="G196" s="97"/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8"/>
        <v>9</v>
      </c>
      <c r="Z196" s="90" t="e">
        <f t="shared" si="19"/>
        <v>#DIV/0!</v>
      </c>
      <c r="AA196" s="94" t="e">
        <f>+VLOOKUP(C196,'Código Licitaciones'!$J$7:$J$31,1,0)</f>
        <v>#N/A</v>
      </c>
      <c r="AB196" s="94">
        <f t="shared" si="20"/>
        <v>0</v>
      </c>
      <c r="AC196" s="94" t="e">
        <f>+VLOOKUP(E196,'Código Licitaciones'!$K$7:$K$50,1,0)</f>
        <v>#N/A</v>
      </c>
      <c r="AD196" s="94">
        <f t="shared" si="21"/>
        <v>0</v>
      </c>
      <c r="AE196" s="94" t="e">
        <f>+VLOOKUP(G196,'Código Licitaciones'!$L$7:$L$50,1,0)</f>
        <v>#N/A</v>
      </c>
      <c r="AF196" s="90" t="e">
        <f t="shared" si="22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3"/>
        <v>0</v>
      </c>
      <c r="AJ196" s="94">
        <f t="shared" si="23"/>
        <v>0</v>
      </c>
      <c r="AK196" s="95" t="e">
        <f>+VLOOKUP(M196,'Código Barras'!$C$3:$C$1694,1,0)</f>
        <v>#N/A</v>
      </c>
      <c r="AL196" s="90">
        <f t="shared" si="24"/>
        <v>0</v>
      </c>
      <c r="AM196" s="90">
        <f t="shared" si="24"/>
        <v>0</v>
      </c>
      <c r="AN196" s="90">
        <f t="shared" si="24"/>
        <v>0</v>
      </c>
      <c r="AO196" s="90">
        <f t="shared" si="24"/>
        <v>0</v>
      </c>
      <c r="AP196" s="90">
        <f t="shared" si="24"/>
        <v>0</v>
      </c>
      <c r="AQ196" s="90">
        <f t="shared" si="24"/>
        <v>0</v>
      </c>
      <c r="AR196" s="90" t="e">
        <f>VLOOKUP(C196&amp;E196&amp;G196&amp;I196&amp;J196,'Código Licitaciones'!$I$8:$I$4158,1,0)</f>
        <v>#N/A</v>
      </c>
    </row>
    <row r="197" spans="2:44" ht="18.75" x14ac:dyDescent="0.3">
      <c r="B197" s="85"/>
      <c r="C197" s="96"/>
      <c r="D197" s="96"/>
      <c r="E197" s="96"/>
      <c r="F197" s="97"/>
      <c r="G197" s="97"/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8"/>
        <v>9</v>
      </c>
      <c r="Z197" s="90" t="e">
        <f t="shared" si="19"/>
        <v>#DIV/0!</v>
      </c>
      <c r="AA197" s="94" t="e">
        <f>+VLOOKUP(C197,'Código Licitaciones'!$J$7:$J$31,1,0)</f>
        <v>#N/A</v>
      </c>
      <c r="AB197" s="94">
        <f t="shared" si="20"/>
        <v>0</v>
      </c>
      <c r="AC197" s="94" t="e">
        <f>+VLOOKUP(E197,'Código Licitaciones'!$K$7:$K$50,1,0)</f>
        <v>#N/A</v>
      </c>
      <c r="AD197" s="94">
        <f t="shared" si="21"/>
        <v>0</v>
      </c>
      <c r="AE197" s="94" t="e">
        <f>+VLOOKUP(G197,'Código Licitaciones'!$L$7:$L$50,1,0)</f>
        <v>#N/A</v>
      </c>
      <c r="AF197" s="90" t="e">
        <f t="shared" si="22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3"/>
        <v>0</v>
      </c>
      <c r="AJ197" s="94">
        <f t="shared" si="23"/>
        <v>0</v>
      </c>
      <c r="AK197" s="95" t="e">
        <f>+VLOOKUP(M197,'Código Barras'!$C$3:$C$1694,1,0)</f>
        <v>#N/A</v>
      </c>
      <c r="AL197" s="90">
        <f t="shared" si="24"/>
        <v>0</v>
      </c>
      <c r="AM197" s="90">
        <f t="shared" si="24"/>
        <v>0</v>
      </c>
      <c r="AN197" s="90">
        <f t="shared" si="24"/>
        <v>0</v>
      </c>
      <c r="AO197" s="90">
        <f t="shared" si="24"/>
        <v>0</v>
      </c>
      <c r="AP197" s="90">
        <f t="shared" si="24"/>
        <v>0</v>
      </c>
      <c r="AQ197" s="90">
        <f t="shared" si="24"/>
        <v>0</v>
      </c>
      <c r="AR197" s="90" t="e">
        <f>VLOOKUP(C197&amp;E197&amp;G197&amp;I197&amp;J197,'Código Licitaciones'!$I$8:$I$4158,1,0)</f>
        <v>#N/A</v>
      </c>
    </row>
    <row r="198" spans="2:44" ht="18.75" x14ac:dyDescent="0.3">
      <c r="B198" s="85"/>
      <c r="C198" s="96"/>
      <c r="D198" s="96"/>
      <c r="E198" s="96"/>
      <c r="F198" s="97"/>
      <c r="G198" s="97"/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8"/>
        <v>9</v>
      </c>
      <c r="Z198" s="90" t="e">
        <f t="shared" si="19"/>
        <v>#DIV/0!</v>
      </c>
      <c r="AA198" s="94" t="e">
        <f>+VLOOKUP(C198,'Código Licitaciones'!$J$7:$J$31,1,0)</f>
        <v>#N/A</v>
      </c>
      <c r="AB198" s="94">
        <f t="shared" si="20"/>
        <v>0</v>
      </c>
      <c r="AC198" s="94" t="e">
        <f>+VLOOKUP(E198,'Código Licitaciones'!$K$7:$K$50,1,0)</f>
        <v>#N/A</v>
      </c>
      <c r="AD198" s="94">
        <f t="shared" si="21"/>
        <v>0</v>
      </c>
      <c r="AE198" s="94" t="e">
        <f>+VLOOKUP(G198,'Código Licitaciones'!$L$7:$L$50,1,0)</f>
        <v>#N/A</v>
      </c>
      <c r="AF198" s="90" t="e">
        <f t="shared" si="22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3"/>
        <v>0</v>
      </c>
      <c r="AJ198" s="94">
        <f t="shared" si="23"/>
        <v>0</v>
      </c>
      <c r="AK198" s="95" t="e">
        <f>+VLOOKUP(M198,'Código Barras'!$C$3:$C$1694,1,0)</f>
        <v>#N/A</v>
      </c>
      <c r="AL198" s="90">
        <f t="shared" si="24"/>
        <v>0</v>
      </c>
      <c r="AM198" s="90">
        <f t="shared" si="24"/>
        <v>0</v>
      </c>
      <c r="AN198" s="90">
        <f t="shared" si="24"/>
        <v>0</v>
      </c>
      <c r="AO198" s="90">
        <f t="shared" si="24"/>
        <v>0</v>
      </c>
      <c r="AP198" s="90">
        <f t="shared" si="24"/>
        <v>0</v>
      </c>
      <c r="AQ198" s="90">
        <f t="shared" si="24"/>
        <v>0</v>
      </c>
      <c r="AR198" s="90" t="e">
        <f>VLOOKUP(C198&amp;E198&amp;G198&amp;I198&amp;J198,'Código Licitaciones'!$I$8:$I$4158,1,0)</f>
        <v>#N/A</v>
      </c>
    </row>
    <row r="199" spans="2:44" ht="18.75" x14ac:dyDescent="0.3">
      <c r="B199" s="85"/>
      <c r="C199" s="96"/>
      <c r="D199" s="96"/>
      <c r="E199" s="96"/>
      <c r="F199" s="97"/>
      <c r="G199" s="97"/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8"/>
        <v>9</v>
      </c>
      <c r="Z199" s="90" t="e">
        <f t="shared" si="19"/>
        <v>#DIV/0!</v>
      </c>
      <c r="AA199" s="94" t="e">
        <f>+VLOOKUP(C199,'Código Licitaciones'!$J$7:$J$31,1,0)</f>
        <v>#N/A</v>
      </c>
      <c r="AB199" s="94">
        <f t="shared" si="20"/>
        <v>0</v>
      </c>
      <c r="AC199" s="94" t="e">
        <f>+VLOOKUP(E199,'Código Licitaciones'!$K$7:$K$50,1,0)</f>
        <v>#N/A</v>
      </c>
      <c r="AD199" s="94">
        <f t="shared" si="21"/>
        <v>0</v>
      </c>
      <c r="AE199" s="94" t="e">
        <f>+VLOOKUP(G199,'Código Licitaciones'!$L$7:$L$50,1,0)</f>
        <v>#N/A</v>
      </c>
      <c r="AF199" s="90" t="e">
        <f t="shared" si="22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3"/>
        <v>0</v>
      </c>
      <c r="AJ199" s="94">
        <f t="shared" si="23"/>
        <v>0</v>
      </c>
      <c r="AK199" s="95" t="e">
        <f>+VLOOKUP(M199,'Código Barras'!$C$3:$C$1694,1,0)</f>
        <v>#N/A</v>
      </c>
      <c r="AL199" s="90">
        <f t="shared" si="24"/>
        <v>0</v>
      </c>
      <c r="AM199" s="90">
        <f t="shared" si="24"/>
        <v>0</v>
      </c>
      <c r="AN199" s="90">
        <f t="shared" si="24"/>
        <v>0</v>
      </c>
      <c r="AO199" s="90">
        <f t="shared" si="24"/>
        <v>0</v>
      </c>
      <c r="AP199" s="90">
        <f t="shared" si="24"/>
        <v>0</v>
      </c>
      <c r="AQ199" s="90">
        <f t="shared" si="24"/>
        <v>0</v>
      </c>
      <c r="AR199" s="90" t="e">
        <f>VLOOKUP(C199&amp;E199&amp;G199&amp;I199&amp;J199,'Código Licitaciones'!$I$8:$I$4158,1,0)</f>
        <v>#N/A</v>
      </c>
    </row>
    <row r="200" spans="2:44" ht="18.75" x14ac:dyDescent="0.3">
      <c r="B200" s="85"/>
      <c r="C200" s="96"/>
      <c r="D200" s="96"/>
      <c r="E200" s="96"/>
      <c r="F200" s="97"/>
      <c r="G200" s="97"/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8"/>
        <v>9</v>
      </c>
      <c r="Z200" s="90" t="e">
        <f t="shared" si="19"/>
        <v>#DIV/0!</v>
      </c>
      <c r="AA200" s="94" t="e">
        <f>+VLOOKUP(C200,'Código Licitaciones'!$J$7:$J$31,1,0)</f>
        <v>#N/A</v>
      </c>
      <c r="AB200" s="94">
        <f t="shared" si="20"/>
        <v>0</v>
      </c>
      <c r="AC200" s="94" t="e">
        <f>+VLOOKUP(E200,'Código Licitaciones'!$K$7:$K$50,1,0)</f>
        <v>#N/A</v>
      </c>
      <c r="AD200" s="94">
        <f t="shared" si="21"/>
        <v>0</v>
      </c>
      <c r="AE200" s="94" t="e">
        <f>+VLOOKUP(G200,'Código Licitaciones'!$L$7:$L$50,1,0)</f>
        <v>#N/A</v>
      </c>
      <c r="AF200" s="90" t="e">
        <f t="shared" si="22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3"/>
        <v>0</v>
      </c>
      <c r="AJ200" s="94">
        <f t="shared" si="23"/>
        <v>0</v>
      </c>
      <c r="AK200" s="95" t="e">
        <f>+VLOOKUP(M200,'Código Barras'!$C$3:$C$1694,1,0)</f>
        <v>#N/A</v>
      </c>
      <c r="AL200" s="90">
        <f t="shared" si="24"/>
        <v>0</v>
      </c>
      <c r="AM200" s="90">
        <f t="shared" si="24"/>
        <v>0</v>
      </c>
      <c r="AN200" s="90">
        <f t="shared" si="24"/>
        <v>0</v>
      </c>
      <c r="AO200" s="90">
        <f t="shared" si="24"/>
        <v>0</v>
      </c>
      <c r="AP200" s="90">
        <f t="shared" si="24"/>
        <v>0</v>
      </c>
      <c r="AQ200" s="90">
        <f t="shared" si="24"/>
        <v>0</v>
      </c>
      <c r="AR200" s="90" t="e">
        <f>VLOOKUP(C200&amp;E200&amp;G200&amp;I200&amp;J200,'Código Licitaciones'!$I$8:$I$4158,1,0)</f>
        <v>#N/A</v>
      </c>
    </row>
    <row r="201" spans="2:44" ht="18.75" x14ac:dyDescent="0.3">
      <c r="B201" s="85"/>
      <c r="C201" s="96"/>
      <c r="D201" s="96"/>
      <c r="E201" s="96"/>
      <c r="F201" s="97"/>
      <c r="G201" s="97"/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8"/>
        <v>9</v>
      </c>
      <c r="Z201" s="90" t="e">
        <f t="shared" si="19"/>
        <v>#DIV/0!</v>
      </c>
      <c r="AA201" s="94" t="e">
        <f>+VLOOKUP(C201,'Código Licitaciones'!$J$7:$J$31,1,0)</f>
        <v>#N/A</v>
      </c>
      <c r="AB201" s="94">
        <f t="shared" si="20"/>
        <v>0</v>
      </c>
      <c r="AC201" s="94" t="e">
        <f>+VLOOKUP(E201,'Código Licitaciones'!$K$7:$K$50,1,0)</f>
        <v>#N/A</v>
      </c>
      <c r="AD201" s="94">
        <f t="shared" si="21"/>
        <v>0</v>
      </c>
      <c r="AE201" s="94" t="e">
        <f>+VLOOKUP(G201,'Código Licitaciones'!$L$7:$L$50,1,0)</f>
        <v>#N/A</v>
      </c>
      <c r="AF201" s="90" t="e">
        <f t="shared" si="22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3"/>
        <v>0</v>
      </c>
      <c r="AJ201" s="94">
        <f t="shared" si="23"/>
        <v>0</v>
      </c>
      <c r="AK201" s="95" t="e">
        <f>+VLOOKUP(M201,'Código Barras'!$C$3:$C$1694,1,0)</f>
        <v>#N/A</v>
      </c>
      <c r="AL201" s="90">
        <f t="shared" si="24"/>
        <v>0</v>
      </c>
      <c r="AM201" s="90">
        <f t="shared" si="24"/>
        <v>0</v>
      </c>
      <c r="AN201" s="90">
        <f t="shared" si="24"/>
        <v>0</v>
      </c>
      <c r="AO201" s="90">
        <f t="shared" si="24"/>
        <v>0</v>
      </c>
      <c r="AP201" s="90">
        <f t="shared" si="24"/>
        <v>0</v>
      </c>
      <c r="AQ201" s="90">
        <f t="shared" si="24"/>
        <v>0</v>
      </c>
      <c r="AR201" s="90" t="e">
        <f>VLOOKUP(C201&amp;E201&amp;G201&amp;I201&amp;J201,'Código Licitaciones'!$I$8:$I$4158,1,0)</f>
        <v>#N/A</v>
      </c>
    </row>
    <row r="202" spans="2:44" ht="18.75" x14ac:dyDescent="0.3">
      <c r="B202" s="85"/>
      <c r="C202" s="96"/>
      <c r="D202" s="96"/>
      <c r="E202" s="96"/>
      <c r="F202" s="97"/>
      <c r="G202" s="97"/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5">SUMPRODUCT(--(ISERROR(Z202:BN202)))</f>
        <v>9</v>
      </c>
      <c r="Z202" s="90" t="e">
        <f t="shared" ref="Z202:Z265" si="26">IF(ISNUMBER(B202),B202,1/0)</f>
        <v>#DIV/0!</v>
      </c>
      <c r="AA202" s="94" t="e">
        <f>+VLOOKUP(C202,'Código Licitaciones'!$J$7:$J$31,1,0)</f>
        <v>#N/A</v>
      </c>
      <c r="AB202" s="94">
        <f t="shared" ref="AB202:AB265" si="27">+D202</f>
        <v>0</v>
      </c>
      <c r="AC202" s="94" t="e">
        <f>+VLOOKUP(E202,'Código Licitaciones'!$K$7:$K$50,1,0)</f>
        <v>#N/A</v>
      </c>
      <c r="AD202" s="94">
        <f t="shared" ref="AD202:AD265" si="28">+F202</f>
        <v>0</v>
      </c>
      <c r="AE202" s="94" t="e">
        <f>+VLOOKUP(G202,'Código Licitaciones'!$L$7:$L$50,1,0)</f>
        <v>#N/A</v>
      </c>
      <c r="AF202" s="90" t="e">
        <f t="shared" ref="AF202:AF265" si="29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3"/>
        <v>0</v>
      </c>
      <c r="AJ202" s="94">
        <f t="shared" si="23"/>
        <v>0</v>
      </c>
      <c r="AK202" s="95" t="e">
        <f>+VLOOKUP(M202,'Código Barras'!$C$3:$C$1694,1,0)</f>
        <v>#N/A</v>
      </c>
      <c r="AL202" s="90">
        <f t="shared" si="24"/>
        <v>0</v>
      </c>
      <c r="AM202" s="90">
        <f t="shared" si="24"/>
        <v>0</v>
      </c>
      <c r="AN202" s="90">
        <f t="shared" si="24"/>
        <v>0</v>
      </c>
      <c r="AO202" s="90">
        <f t="shared" si="24"/>
        <v>0</v>
      </c>
      <c r="AP202" s="90">
        <f t="shared" si="24"/>
        <v>0</v>
      </c>
      <c r="AQ202" s="90">
        <f t="shared" si="24"/>
        <v>0</v>
      </c>
      <c r="AR202" s="90" t="e">
        <f>VLOOKUP(C202&amp;E202&amp;G202&amp;I202&amp;J202,'Código Licitaciones'!$I$8:$I$4158,1,0)</f>
        <v>#N/A</v>
      </c>
    </row>
    <row r="203" spans="2:44" ht="18.75" x14ac:dyDescent="0.3">
      <c r="B203" s="85"/>
      <c r="C203" s="85"/>
      <c r="D203" s="96"/>
      <c r="E203" s="96"/>
      <c r="F203" s="96"/>
      <c r="G203" s="97"/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5"/>
        <v>9</v>
      </c>
      <c r="Z203" s="90" t="e">
        <f t="shared" si="26"/>
        <v>#DIV/0!</v>
      </c>
      <c r="AA203" s="94" t="e">
        <f>+VLOOKUP(C203,'Código Licitaciones'!$J$7:$J$31,1,0)</f>
        <v>#N/A</v>
      </c>
      <c r="AB203" s="94">
        <f t="shared" si="27"/>
        <v>0</v>
      </c>
      <c r="AC203" s="94" t="e">
        <f>+VLOOKUP(E203,'Código Licitaciones'!$K$7:$K$50,1,0)</f>
        <v>#N/A</v>
      </c>
      <c r="AD203" s="94">
        <f t="shared" si="28"/>
        <v>0</v>
      </c>
      <c r="AE203" s="94" t="e">
        <f>+VLOOKUP(G203,'Código Licitaciones'!$L$7:$L$50,1,0)</f>
        <v>#N/A</v>
      </c>
      <c r="AF203" s="90" t="e">
        <f t="shared" si="29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3"/>
        <v>0</v>
      </c>
      <c r="AJ203" s="94">
        <f t="shared" si="23"/>
        <v>0</v>
      </c>
      <c r="AK203" s="95" t="e">
        <f>+VLOOKUP(M203,'Código Barras'!$C$3:$C$1694,1,0)</f>
        <v>#N/A</v>
      </c>
      <c r="AL203" s="90">
        <f t="shared" si="24"/>
        <v>0</v>
      </c>
      <c r="AM203" s="90">
        <f t="shared" si="24"/>
        <v>0</v>
      </c>
      <c r="AN203" s="90">
        <f t="shared" si="24"/>
        <v>0</v>
      </c>
      <c r="AO203" s="90">
        <f t="shared" si="24"/>
        <v>0</v>
      </c>
      <c r="AP203" s="90">
        <f t="shared" si="24"/>
        <v>0</v>
      </c>
      <c r="AQ203" s="90">
        <f t="shared" si="24"/>
        <v>0</v>
      </c>
      <c r="AR203" s="90" t="e">
        <f>VLOOKUP(C203&amp;E203&amp;G203&amp;I203&amp;J203,'Código Licitaciones'!$I$8:$I$4158,1,0)</f>
        <v>#N/A</v>
      </c>
    </row>
    <row r="204" spans="2:44" ht="18.75" x14ac:dyDescent="0.3">
      <c r="B204" s="85"/>
      <c r="C204" s="85"/>
      <c r="D204" s="96"/>
      <c r="E204" s="96"/>
      <c r="F204" s="96"/>
      <c r="G204" s="97"/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5"/>
        <v>9</v>
      </c>
      <c r="Z204" s="90" t="e">
        <f t="shared" si="26"/>
        <v>#DIV/0!</v>
      </c>
      <c r="AA204" s="94" t="e">
        <f>+VLOOKUP(C204,'Código Licitaciones'!$J$7:$J$31,1,0)</f>
        <v>#N/A</v>
      </c>
      <c r="AB204" s="94">
        <f t="shared" si="27"/>
        <v>0</v>
      </c>
      <c r="AC204" s="94" t="e">
        <f>+VLOOKUP(E204,'Código Licitaciones'!$K$7:$K$50,1,0)</f>
        <v>#N/A</v>
      </c>
      <c r="AD204" s="94">
        <f t="shared" si="28"/>
        <v>0</v>
      </c>
      <c r="AE204" s="94" t="e">
        <f>+VLOOKUP(G204,'Código Licitaciones'!$L$7:$L$50,1,0)</f>
        <v>#N/A</v>
      </c>
      <c r="AF204" s="90" t="e">
        <f t="shared" si="29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3"/>
        <v>0</v>
      </c>
      <c r="AJ204" s="94">
        <f t="shared" si="23"/>
        <v>0</v>
      </c>
      <c r="AK204" s="95" t="e">
        <f>+VLOOKUP(M204,'Código Barras'!$C$3:$C$1694,1,0)</f>
        <v>#N/A</v>
      </c>
      <c r="AL204" s="90">
        <f t="shared" si="24"/>
        <v>0</v>
      </c>
      <c r="AM204" s="90">
        <f t="shared" si="24"/>
        <v>0</v>
      </c>
      <c r="AN204" s="90">
        <f t="shared" si="24"/>
        <v>0</v>
      </c>
      <c r="AO204" s="90">
        <f t="shared" si="24"/>
        <v>0</v>
      </c>
      <c r="AP204" s="90">
        <f t="shared" si="24"/>
        <v>0</v>
      </c>
      <c r="AQ204" s="90">
        <f t="shared" si="24"/>
        <v>0</v>
      </c>
      <c r="AR204" s="90" t="e">
        <f>VLOOKUP(C204&amp;E204&amp;G204&amp;I204&amp;J204,'Código Licitaciones'!$I$8:$I$4158,1,0)</f>
        <v>#N/A</v>
      </c>
    </row>
    <row r="205" spans="2:44" ht="18.75" x14ac:dyDescent="0.3">
      <c r="B205" s="85"/>
      <c r="C205" s="85"/>
      <c r="D205" s="96"/>
      <c r="E205" s="96"/>
      <c r="F205" s="96"/>
      <c r="G205" s="97"/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5"/>
        <v>9</v>
      </c>
      <c r="Z205" s="90" t="e">
        <f t="shared" si="26"/>
        <v>#DIV/0!</v>
      </c>
      <c r="AA205" s="94" t="e">
        <f>+VLOOKUP(C205,'Código Licitaciones'!$J$7:$J$31,1,0)</f>
        <v>#N/A</v>
      </c>
      <c r="AB205" s="94">
        <f t="shared" si="27"/>
        <v>0</v>
      </c>
      <c r="AC205" s="94" t="e">
        <f>+VLOOKUP(E205,'Código Licitaciones'!$K$7:$K$50,1,0)</f>
        <v>#N/A</v>
      </c>
      <c r="AD205" s="94">
        <f t="shared" si="28"/>
        <v>0</v>
      </c>
      <c r="AE205" s="94" t="e">
        <f>+VLOOKUP(G205,'Código Licitaciones'!$L$7:$L$50,1,0)</f>
        <v>#N/A</v>
      </c>
      <c r="AF205" s="90" t="e">
        <f t="shared" si="29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3"/>
        <v>0</v>
      </c>
      <c r="AJ205" s="94">
        <f t="shared" si="23"/>
        <v>0</v>
      </c>
      <c r="AK205" s="95" t="e">
        <f>+VLOOKUP(M205,'Código Barras'!$C$3:$C$1694,1,0)</f>
        <v>#N/A</v>
      </c>
      <c r="AL205" s="90">
        <f t="shared" si="24"/>
        <v>0</v>
      </c>
      <c r="AM205" s="90">
        <f t="shared" si="24"/>
        <v>0</v>
      </c>
      <c r="AN205" s="90">
        <f t="shared" si="24"/>
        <v>0</v>
      </c>
      <c r="AO205" s="90">
        <f t="shared" si="24"/>
        <v>0</v>
      </c>
      <c r="AP205" s="90">
        <f t="shared" si="24"/>
        <v>0</v>
      </c>
      <c r="AQ205" s="90">
        <f t="shared" si="24"/>
        <v>0</v>
      </c>
      <c r="AR205" s="90" t="e">
        <f>VLOOKUP(C205&amp;E205&amp;G205&amp;I205&amp;J205,'Código Licitaciones'!$I$8:$I$4158,1,0)</f>
        <v>#N/A</v>
      </c>
    </row>
    <row r="206" spans="2:44" ht="18.75" x14ac:dyDescent="0.3">
      <c r="B206" s="85"/>
      <c r="C206" s="85"/>
      <c r="D206" s="96"/>
      <c r="E206" s="96"/>
      <c r="F206" s="96"/>
      <c r="G206" s="97"/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5"/>
        <v>9</v>
      </c>
      <c r="Z206" s="90" t="e">
        <f t="shared" si="26"/>
        <v>#DIV/0!</v>
      </c>
      <c r="AA206" s="94" t="e">
        <f>+VLOOKUP(C206,'Código Licitaciones'!$J$7:$J$31,1,0)</f>
        <v>#N/A</v>
      </c>
      <c r="AB206" s="94">
        <f t="shared" si="27"/>
        <v>0</v>
      </c>
      <c r="AC206" s="94" t="e">
        <f>+VLOOKUP(E206,'Código Licitaciones'!$K$7:$K$50,1,0)</f>
        <v>#N/A</v>
      </c>
      <c r="AD206" s="94">
        <f t="shared" si="28"/>
        <v>0</v>
      </c>
      <c r="AE206" s="94" t="e">
        <f>+VLOOKUP(G206,'Código Licitaciones'!$L$7:$L$50,1,0)</f>
        <v>#N/A</v>
      </c>
      <c r="AF206" s="90" t="e">
        <f t="shared" si="29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3"/>
        <v>0</v>
      </c>
      <c r="AJ206" s="94">
        <f t="shared" si="23"/>
        <v>0</v>
      </c>
      <c r="AK206" s="95" t="e">
        <f>+VLOOKUP(M206,'Código Barras'!$C$3:$C$1694,1,0)</f>
        <v>#N/A</v>
      </c>
      <c r="AL206" s="90">
        <f t="shared" si="24"/>
        <v>0</v>
      </c>
      <c r="AM206" s="90">
        <f t="shared" si="24"/>
        <v>0</v>
      </c>
      <c r="AN206" s="90">
        <f t="shared" si="24"/>
        <v>0</v>
      </c>
      <c r="AO206" s="90">
        <f t="shared" si="24"/>
        <v>0</v>
      </c>
      <c r="AP206" s="90">
        <f t="shared" si="24"/>
        <v>0</v>
      </c>
      <c r="AQ206" s="90">
        <f t="shared" si="24"/>
        <v>0</v>
      </c>
      <c r="AR206" s="90" t="e">
        <f>VLOOKUP(C206&amp;E206&amp;G206&amp;I206&amp;J206,'Código Licitaciones'!$I$8:$I$4158,1,0)</f>
        <v>#N/A</v>
      </c>
    </row>
    <row r="207" spans="2:44" ht="18.75" x14ac:dyDescent="0.3">
      <c r="B207" s="85"/>
      <c r="C207" s="85"/>
      <c r="D207" s="96"/>
      <c r="E207" s="96"/>
      <c r="F207" s="96"/>
      <c r="G207" s="97"/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5"/>
        <v>9</v>
      </c>
      <c r="Z207" s="90" t="e">
        <f t="shared" si="26"/>
        <v>#DIV/0!</v>
      </c>
      <c r="AA207" s="94" t="e">
        <f>+VLOOKUP(C207,'Código Licitaciones'!$J$7:$J$31,1,0)</f>
        <v>#N/A</v>
      </c>
      <c r="AB207" s="94">
        <f t="shared" si="27"/>
        <v>0</v>
      </c>
      <c r="AC207" s="94" t="e">
        <f>+VLOOKUP(E207,'Código Licitaciones'!$K$7:$K$50,1,0)</f>
        <v>#N/A</v>
      </c>
      <c r="AD207" s="94">
        <f t="shared" si="28"/>
        <v>0</v>
      </c>
      <c r="AE207" s="94" t="e">
        <f>+VLOOKUP(G207,'Código Licitaciones'!$L$7:$L$50,1,0)</f>
        <v>#N/A</v>
      </c>
      <c r="AF207" s="90" t="e">
        <f t="shared" si="29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3"/>
        <v>0</v>
      </c>
      <c r="AJ207" s="94">
        <f t="shared" si="23"/>
        <v>0</v>
      </c>
      <c r="AK207" s="95" t="e">
        <f>+VLOOKUP(M207,'Código Barras'!$C$3:$C$1694,1,0)</f>
        <v>#N/A</v>
      </c>
      <c r="AL207" s="90">
        <f t="shared" si="24"/>
        <v>0</v>
      </c>
      <c r="AM207" s="90">
        <f t="shared" si="24"/>
        <v>0</v>
      </c>
      <c r="AN207" s="90">
        <f t="shared" si="24"/>
        <v>0</v>
      </c>
      <c r="AO207" s="90">
        <f t="shared" si="24"/>
        <v>0</v>
      </c>
      <c r="AP207" s="90">
        <f t="shared" si="24"/>
        <v>0</v>
      </c>
      <c r="AQ207" s="90">
        <f t="shared" si="24"/>
        <v>0</v>
      </c>
      <c r="AR207" s="90" t="e">
        <f>VLOOKUP(C207&amp;E207&amp;G207&amp;I207&amp;J207,'Código Licitaciones'!$I$8:$I$4158,1,0)</f>
        <v>#N/A</v>
      </c>
    </row>
    <row r="208" spans="2:44" ht="18.75" x14ac:dyDescent="0.3">
      <c r="B208" s="85"/>
      <c r="C208" s="85"/>
      <c r="D208" s="96"/>
      <c r="E208" s="96"/>
      <c r="F208" s="96"/>
      <c r="G208" s="97"/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5"/>
        <v>9</v>
      </c>
      <c r="Z208" s="90" t="e">
        <f t="shared" si="26"/>
        <v>#DIV/0!</v>
      </c>
      <c r="AA208" s="94" t="e">
        <f>+VLOOKUP(C208,'Código Licitaciones'!$J$7:$J$31,1,0)</f>
        <v>#N/A</v>
      </c>
      <c r="AB208" s="94">
        <f t="shared" si="27"/>
        <v>0</v>
      </c>
      <c r="AC208" s="94" t="e">
        <f>+VLOOKUP(E208,'Código Licitaciones'!$K$7:$K$50,1,0)</f>
        <v>#N/A</v>
      </c>
      <c r="AD208" s="94">
        <f t="shared" si="28"/>
        <v>0</v>
      </c>
      <c r="AE208" s="94" t="e">
        <f>+VLOOKUP(G208,'Código Licitaciones'!$L$7:$L$50,1,0)</f>
        <v>#N/A</v>
      </c>
      <c r="AF208" s="90" t="e">
        <f t="shared" si="29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3"/>
        <v>0</v>
      </c>
      <c r="AJ208" s="94">
        <f t="shared" si="23"/>
        <v>0</v>
      </c>
      <c r="AK208" s="95" t="e">
        <f>+VLOOKUP(M208,'Código Barras'!$C$3:$C$1694,1,0)</f>
        <v>#N/A</v>
      </c>
      <c r="AL208" s="90">
        <f t="shared" si="24"/>
        <v>0</v>
      </c>
      <c r="AM208" s="90">
        <f t="shared" si="24"/>
        <v>0</v>
      </c>
      <c r="AN208" s="90">
        <f t="shared" si="24"/>
        <v>0</v>
      </c>
      <c r="AO208" s="90">
        <f t="shared" si="24"/>
        <v>0</v>
      </c>
      <c r="AP208" s="90">
        <f t="shared" si="24"/>
        <v>0</v>
      </c>
      <c r="AQ208" s="90">
        <f t="shared" si="24"/>
        <v>0</v>
      </c>
      <c r="AR208" s="90" t="e">
        <f>VLOOKUP(C208&amp;E208&amp;G208&amp;I208&amp;J208,'Código Licitaciones'!$I$8:$I$4158,1,0)</f>
        <v>#N/A</v>
      </c>
    </row>
    <row r="209" spans="2:44" ht="18.75" x14ac:dyDescent="0.3">
      <c r="B209" s="85"/>
      <c r="C209" s="85"/>
      <c r="D209" s="96"/>
      <c r="E209" s="96"/>
      <c r="F209" s="96"/>
      <c r="G209" s="97"/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5"/>
        <v>9</v>
      </c>
      <c r="Z209" s="90" t="e">
        <f t="shared" si="26"/>
        <v>#DIV/0!</v>
      </c>
      <c r="AA209" s="94" t="e">
        <f>+VLOOKUP(C209,'Código Licitaciones'!$J$7:$J$31,1,0)</f>
        <v>#N/A</v>
      </c>
      <c r="AB209" s="94">
        <f t="shared" si="27"/>
        <v>0</v>
      </c>
      <c r="AC209" s="94" t="e">
        <f>+VLOOKUP(E209,'Código Licitaciones'!$K$7:$K$50,1,0)</f>
        <v>#N/A</v>
      </c>
      <c r="AD209" s="94">
        <f t="shared" si="28"/>
        <v>0</v>
      </c>
      <c r="AE209" s="94" t="e">
        <f>+VLOOKUP(G209,'Código Licitaciones'!$L$7:$L$50,1,0)</f>
        <v>#N/A</v>
      </c>
      <c r="AF209" s="90" t="e">
        <f t="shared" si="29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3"/>
        <v>0</v>
      </c>
      <c r="AJ209" s="94">
        <f t="shared" si="23"/>
        <v>0</v>
      </c>
      <c r="AK209" s="95" t="e">
        <f>+VLOOKUP(M209,'Código Barras'!$C$3:$C$1694,1,0)</f>
        <v>#N/A</v>
      </c>
      <c r="AL209" s="90">
        <f t="shared" si="24"/>
        <v>0</v>
      </c>
      <c r="AM209" s="90">
        <f t="shared" si="24"/>
        <v>0</v>
      </c>
      <c r="AN209" s="90">
        <f t="shared" si="24"/>
        <v>0</v>
      </c>
      <c r="AO209" s="90">
        <f t="shared" si="24"/>
        <v>0</v>
      </c>
      <c r="AP209" s="90">
        <f t="shared" si="24"/>
        <v>0</v>
      </c>
      <c r="AQ209" s="90">
        <f t="shared" si="24"/>
        <v>0</v>
      </c>
      <c r="AR209" s="90" t="e">
        <f>VLOOKUP(C209&amp;E209&amp;G209&amp;I209&amp;J209,'Código Licitaciones'!$I$8:$I$4158,1,0)</f>
        <v>#N/A</v>
      </c>
    </row>
    <row r="210" spans="2:44" ht="18.75" x14ac:dyDescent="0.3">
      <c r="B210" s="85"/>
      <c r="C210" s="85"/>
      <c r="D210" s="96"/>
      <c r="E210" s="96"/>
      <c r="F210" s="96"/>
      <c r="G210" s="97"/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5"/>
        <v>9</v>
      </c>
      <c r="Z210" s="90" t="e">
        <f t="shared" si="26"/>
        <v>#DIV/0!</v>
      </c>
      <c r="AA210" s="94" t="e">
        <f>+VLOOKUP(C210,'Código Licitaciones'!$J$7:$J$31,1,0)</f>
        <v>#N/A</v>
      </c>
      <c r="AB210" s="94">
        <f t="shared" si="27"/>
        <v>0</v>
      </c>
      <c r="AC210" s="94" t="e">
        <f>+VLOOKUP(E210,'Código Licitaciones'!$K$7:$K$50,1,0)</f>
        <v>#N/A</v>
      </c>
      <c r="AD210" s="94">
        <f t="shared" si="28"/>
        <v>0</v>
      </c>
      <c r="AE210" s="94" t="e">
        <f>+VLOOKUP(G210,'Código Licitaciones'!$L$7:$L$50,1,0)</f>
        <v>#N/A</v>
      </c>
      <c r="AF210" s="90" t="e">
        <f t="shared" si="29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3"/>
        <v>0</v>
      </c>
      <c r="AJ210" s="94">
        <f t="shared" si="23"/>
        <v>0</v>
      </c>
      <c r="AK210" s="95" t="e">
        <f>+VLOOKUP(M210,'Código Barras'!$C$3:$C$1694,1,0)</f>
        <v>#N/A</v>
      </c>
      <c r="AL210" s="90">
        <f t="shared" si="24"/>
        <v>0</v>
      </c>
      <c r="AM210" s="90">
        <f t="shared" si="24"/>
        <v>0</v>
      </c>
      <c r="AN210" s="90">
        <f t="shared" si="24"/>
        <v>0</v>
      </c>
      <c r="AO210" s="90">
        <f t="shared" si="24"/>
        <v>0</v>
      </c>
      <c r="AP210" s="90">
        <f t="shared" si="24"/>
        <v>0</v>
      </c>
      <c r="AQ210" s="90">
        <f t="shared" si="24"/>
        <v>0</v>
      </c>
      <c r="AR210" s="90" t="e">
        <f>VLOOKUP(C210&amp;E210&amp;G210&amp;I210&amp;J210,'Código Licitaciones'!$I$8:$I$4158,1,0)</f>
        <v>#N/A</v>
      </c>
    </row>
    <row r="211" spans="2:44" ht="18.75" x14ac:dyDescent="0.3">
      <c r="B211" s="85"/>
      <c r="C211" s="85"/>
      <c r="D211" s="96"/>
      <c r="E211" s="96"/>
      <c r="F211" s="96"/>
      <c r="G211" s="97"/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5"/>
        <v>9</v>
      </c>
      <c r="Z211" s="90" t="e">
        <f t="shared" si="26"/>
        <v>#DIV/0!</v>
      </c>
      <c r="AA211" s="94" t="e">
        <f>+VLOOKUP(C211,'Código Licitaciones'!$J$7:$J$31,1,0)</f>
        <v>#N/A</v>
      </c>
      <c r="AB211" s="94">
        <f t="shared" si="27"/>
        <v>0</v>
      </c>
      <c r="AC211" s="94" t="e">
        <f>+VLOOKUP(E211,'Código Licitaciones'!$K$7:$K$50,1,0)</f>
        <v>#N/A</v>
      </c>
      <c r="AD211" s="94">
        <f t="shared" si="28"/>
        <v>0</v>
      </c>
      <c r="AE211" s="94" t="e">
        <f>+VLOOKUP(G211,'Código Licitaciones'!$L$7:$L$50,1,0)</f>
        <v>#N/A</v>
      </c>
      <c r="AF211" s="90" t="e">
        <f t="shared" si="29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3"/>
        <v>0</v>
      </c>
      <c r="AJ211" s="94">
        <f t="shared" si="23"/>
        <v>0</v>
      </c>
      <c r="AK211" s="95" t="e">
        <f>+VLOOKUP(M211,'Código Barras'!$C$3:$C$1694,1,0)</f>
        <v>#N/A</v>
      </c>
      <c r="AL211" s="90">
        <f t="shared" si="24"/>
        <v>0</v>
      </c>
      <c r="AM211" s="90">
        <f t="shared" si="24"/>
        <v>0</v>
      </c>
      <c r="AN211" s="90">
        <f t="shared" si="24"/>
        <v>0</v>
      </c>
      <c r="AO211" s="90">
        <f t="shared" si="24"/>
        <v>0</v>
      </c>
      <c r="AP211" s="90">
        <f t="shared" si="24"/>
        <v>0</v>
      </c>
      <c r="AQ211" s="90">
        <f t="shared" si="24"/>
        <v>0</v>
      </c>
      <c r="AR211" s="90" t="e">
        <f>VLOOKUP(C211&amp;E211&amp;G211&amp;I211&amp;J211,'Código Licitaciones'!$I$8:$I$4158,1,0)</f>
        <v>#N/A</v>
      </c>
    </row>
    <row r="212" spans="2:44" ht="18.75" x14ac:dyDescent="0.3">
      <c r="B212" s="85"/>
      <c r="C212" s="85"/>
      <c r="D212" s="96"/>
      <c r="E212" s="96"/>
      <c r="F212" s="96"/>
      <c r="G212" s="97"/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5"/>
        <v>9</v>
      </c>
      <c r="Z212" s="90" t="e">
        <f t="shared" si="26"/>
        <v>#DIV/0!</v>
      </c>
      <c r="AA212" s="94" t="e">
        <f>+VLOOKUP(C212,'Código Licitaciones'!$J$7:$J$31,1,0)</f>
        <v>#N/A</v>
      </c>
      <c r="AB212" s="94">
        <f t="shared" si="27"/>
        <v>0</v>
      </c>
      <c r="AC212" s="94" t="e">
        <f>+VLOOKUP(E212,'Código Licitaciones'!$K$7:$K$50,1,0)</f>
        <v>#N/A</v>
      </c>
      <c r="AD212" s="94">
        <f t="shared" si="28"/>
        <v>0</v>
      </c>
      <c r="AE212" s="94" t="e">
        <f>+VLOOKUP(G212,'Código Licitaciones'!$L$7:$L$50,1,0)</f>
        <v>#N/A</v>
      </c>
      <c r="AF212" s="90" t="e">
        <f t="shared" si="29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3"/>
        <v>0</v>
      </c>
      <c r="AJ212" s="94">
        <f t="shared" si="23"/>
        <v>0</v>
      </c>
      <c r="AK212" s="95" t="e">
        <f>+VLOOKUP(M212,'Código Barras'!$C$3:$C$1694,1,0)</f>
        <v>#N/A</v>
      </c>
      <c r="AL212" s="90">
        <f t="shared" si="24"/>
        <v>0</v>
      </c>
      <c r="AM212" s="90">
        <f t="shared" si="24"/>
        <v>0</v>
      </c>
      <c r="AN212" s="90">
        <f t="shared" si="24"/>
        <v>0</v>
      </c>
      <c r="AO212" s="90">
        <f t="shared" si="24"/>
        <v>0</v>
      </c>
      <c r="AP212" s="90">
        <f t="shared" si="24"/>
        <v>0</v>
      </c>
      <c r="AQ212" s="90">
        <f t="shared" si="24"/>
        <v>0</v>
      </c>
      <c r="AR212" s="90" t="e">
        <f>VLOOKUP(C212&amp;E212&amp;G212&amp;I212&amp;J212,'Código Licitaciones'!$I$8:$I$4158,1,0)</f>
        <v>#N/A</v>
      </c>
    </row>
    <row r="213" spans="2:44" ht="18.75" x14ac:dyDescent="0.3">
      <c r="B213" s="85"/>
      <c r="C213" s="85"/>
      <c r="D213" s="96"/>
      <c r="E213" s="96"/>
      <c r="F213" s="96"/>
      <c r="G213" s="97"/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5"/>
        <v>9</v>
      </c>
      <c r="Z213" s="90" t="e">
        <f t="shared" si="26"/>
        <v>#DIV/0!</v>
      </c>
      <c r="AA213" s="94" t="e">
        <f>+VLOOKUP(C213,'Código Licitaciones'!$J$7:$J$31,1,0)</f>
        <v>#N/A</v>
      </c>
      <c r="AB213" s="94">
        <f t="shared" si="27"/>
        <v>0</v>
      </c>
      <c r="AC213" s="94" t="e">
        <f>+VLOOKUP(E213,'Código Licitaciones'!$K$7:$K$50,1,0)</f>
        <v>#N/A</v>
      </c>
      <c r="AD213" s="94">
        <f t="shared" si="28"/>
        <v>0</v>
      </c>
      <c r="AE213" s="94" t="e">
        <f>+VLOOKUP(G213,'Código Licitaciones'!$L$7:$L$50,1,0)</f>
        <v>#N/A</v>
      </c>
      <c r="AF213" s="90" t="e">
        <f t="shared" si="29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3"/>
        <v>0</v>
      </c>
      <c r="AJ213" s="94">
        <f t="shared" si="23"/>
        <v>0</v>
      </c>
      <c r="AK213" s="95" t="e">
        <f>+VLOOKUP(M213,'Código Barras'!$C$3:$C$1694,1,0)</f>
        <v>#N/A</v>
      </c>
      <c r="AL213" s="90">
        <f t="shared" si="24"/>
        <v>0</v>
      </c>
      <c r="AM213" s="90">
        <f t="shared" si="24"/>
        <v>0</v>
      </c>
      <c r="AN213" s="90">
        <f t="shared" si="24"/>
        <v>0</v>
      </c>
      <c r="AO213" s="90">
        <f t="shared" si="24"/>
        <v>0</v>
      </c>
      <c r="AP213" s="90">
        <f t="shared" si="24"/>
        <v>0</v>
      </c>
      <c r="AQ213" s="90">
        <f t="shared" si="24"/>
        <v>0</v>
      </c>
      <c r="AR213" s="90" t="e">
        <f>VLOOKUP(C213&amp;E213&amp;G213&amp;I213&amp;J213,'Código Licitaciones'!$I$8:$I$4158,1,0)</f>
        <v>#N/A</v>
      </c>
    </row>
    <row r="214" spans="2:44" ht="18.75" x14ac:dyDescent="0.3">
      <c r="B214" s="85"/>
      <c r="C214" s="85"/>
      <c r="D214" s="96"/>
      <c r="E214" s="96"/>
      <c r="F214" s="96"/>
      <c r="G214" s="97"/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5"/>
        <v>9</v>
      </c>
      <c r="Z214" s="90" t="e">
        <f t="shared" si="26"/>
        <v>#DIV/0!</v>
      </c>
      <c r="AA214" s="94" t="e">
        <f>+VLOOKUP(C214,'Código Licitaciones'!$J$7:$J$31,1,0)</f>
        <v>#N/A</v>
      </c>
      <c r="AB214" s="94">
        <f t="shared" si="27"/>
        <v>0</v>
      </c>
      <c r="AC214" s="94" t="e">
        <f>+VLOOKUP(E214,'Código Licitaciones'!$K$7:$K$50,1,0)</f>
        <v>#N/A</v>
      </c>
      <c r="AD214" s="94">
        <f t="shared" si="28"/>
        <v>0</v>
      </c>
      <c r="AE214" s="94" t="e">
        <f>+VLOOKUP(G214,'Código Licitaciones'!$L$7:$L$50,1,0)</f>
        <v>#N/A</v>
      </c>
      <c r="AF214" s="90" t="e">
        <f t="shared" si="29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3"/>
        <v>0</v>
      </c>
      <c r="AJ214" s="94">
        <f t="shared" si="23"/>
        <v>0</v>
      </c>
      <c r="AK214" s="95" t="e">
        <f>+VLOOKUP(M214,'Código Barras'!$C$3:$C$1694,1,0)</f>
        <v>#N/A</v>
      </c>
      <c r="AL214" s="90">
        <f t="shared" si="24"/>
        <v>0</v>
      </c>
      <c r="AM214" s="90">
        <f t="shared" si="24"/>
        <v>0</v>
      </c>
      <c r="AN214" s="90">
        <f t="shared" si="24"/>
        <v>0</v>
      </c>
      <c r="AO214" s="90">
        <f t="shared" ref="AO214:AQ277" si="30">IF(OR(ISNUMBER(Q214),Q214=0),Q214,1/0)</f>
        <v>0</v>
      </c>
      <c r="AP214" s="90">
        <f t="shared" si="30"/>
        <v>0</v>
      </c>
      <c r="AQ214" s="90">
        <f t="shared" si="30"/>
        <v>0</v>
      </c>
      <c r="AR214" s="90" t="e">
        <f>VLOOKUP(C214&amp;E214&amp;G214&amp;I214&amp;J214,'Código Licitaciones'!$I$8:$I$4158,1,0)</f>
        <v>#N/A</v>
      </c>
    </row>
    <row r="215" spans="2:44" ht="18.75" x14ac:dyDescent="0.3">
      <c r="B215" s="85"/>
      <c r="C215" s="85"/>
      <c r="D215" s="96"/>
      <c r="E215" s="96"/>
      <c r="F215" s="96"/>
      <c r="G215" s="97"/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5"/>
        <v>9</v>
      </c>
      <c r="Z215" s="90" t="e">
        <f t="shared" si="26"/>
        <v>#DIV/0!</v>
      </c>
      <c r="AA215" s="94" t="e">
        <f>+VLOOKUP(C215,'Código Licitaciones'!$J$7:$J$31,1,0)</f>
        <v>#N/A</v>
      </c>
      <c r="AB215" s="94">
        <f t="shared" si="27"/>
        <v>0</v>
      </c>
      <c r="AC215" s="94" t="e">
        <f>+VLOOKUP(E215,'Código Licitaciones'!$K$7:$K$50,1,0)</f>
        <v>#N/A</v>
      </c>
      <c r="AD215" s="94">
        <f t="shared" si="28"/>
        <v>0</v>
      </c>
      <c r="AE215" s="94" t="e">
        <f>+VLOOKUP(G215,'Código Licitaciones'!$L$7:$L$50,1,0)</f>
        <v>#N/A</v>
      </c>
      <c r="AF215" s="90" t="e">
        <f t="shared" si="29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3"/>
        <v>0</v>
      </c>
      <c r="AJ215" s="94">
        <f t="shared" si="23"/>
        <v>0</v>
      </c>
      <c r="AK215" s="95" t="e">
        <f>+VLOOKUP(M215,'Código Barras'!$C$3:$C$1694,1,0)</f>
        <v>#N/A</v>
      </c>
      <c r="AL215" s="90">
        <f t="shared" ref="AL215:AQ278" si="31">IF(OR(ISNUMBER(N215),N215=0),N215,1/0)</f>
        <v>0</v>
      </c>
      <c r="AM215" s="90">
        <f t="shared" si="31"/>
        <v>0</v>
      </c>
      <c r="AN215" s="90">
        <f t="shared" si="31"/>
        <v>0</v>
      </c>
      <c r="AO215" s="90">
        <f t="shared" si="30"/>
        <v>0</v>
      </c>
      <c r="AP215" s="90">
        <f t="shared" si="30"/>
        <v>0</v>
      </c>
      <c r="AQ215" s="90">
        <f t="shared" si="30"/>
        <v>0</v>
      </c>
      <c r="AR215" s="90" t="e">
        <f>VLOOKUP(C215&amp;E215&amp;G215&amp;I215&amp;J215,'Código Licitaciones'!$I$8:$I$4158,1,0)</f>
        <v>#N/A</v>
      </c>
    </row>
    <row r="216" spans="2:44" ht="18.75" x14ac:dyDescent="0.3">
      <c r="B216" s="85"/>
      <c r="C216" s="85"/>
      <c r="D216" s="96"/>
      <c r="E216" s="96"/>
      <c r="F216" s="96"/>
      <c r="G216" s="97"/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5"/>
        <v>9</v>
      </c>
      <c r="Z216" s="90" t="e">
        <f t="shared" si="26"/>
        <v>#DIV/0!</v>
      </c>
      <c r="AA216" s="94" t="e">
        <f>+VLOOKUP(C216,'Código Licitaciones'!$J$7:$J$31,1,0)</f>
        <v>#N/A</v>
      </c>
      <c r="AB216" s="94">
        <f t="shared" si="27"/>
        <v>0</v>
      </c>
      <c r="AC216" s="94" t="e">
        <f>+VLOOKUP(E216,'Código Licitaciones'!$K$7:$K$50,1,0)</f>
        <v>#N/A</v>
      </c>
      <c r="AD216" s="94">
        <f t="shared" si="28"/>
        <v>0</v>
      </c>
      <c r="AE216" s="94" t="e">
        <f>+VLOOKUP(G216,'Código Licitaciones'!$L$7:$L$50,1,0)</f>
        <v>#N/A</v>
      </c>
      <c r="AF216" s="90" t="e">
        <f t="shared" si="29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3"/>
        <v>0</v>
      </c>
      <c r="AJ216" s="94">
        <f t="shared" si="23"/>
        <v>0</v>
      </c>
      <c r="AK216" s="95" t="e">
        <f>+VLOOKUP(M216,'Código Barras'!$C$3:$C$1694,1,0)</f>
        <v>#N/A</v>
      </c>
      <c r="AL216" s="90">
        <f t="shared" si="31"/>
        <v>0</v>
      </c>
      <c r="AM216" s="90">
        <f t="shared" si="31"/>
        <v>0</v>
      </c>
      <c r="AN216" s="90">
        <f t="shared" si="31"/>
        <v>0</v>
      </c>
      <c r="AO216" s="90">
        <f t="shared" si="30"/>
        <v>0</v>
      </c>
      <c r="AP216" s="90">
        <f t="shared" si="30"/>
        <v>0</v>
      </c>
      <c r="AQ216" s="90">
        <f t="shared" si="30"/>
        <v>0</v>
      </c>
      <c r="AR216" s="90" t="e">
        <f>VLOOKUP(C216&amp;E216&amp;G216&amp;I216&amp;J216,'Código Licitaciones'!$I$8:$I$4158,1,0)</f>
        <v>#N/A</v>
      </c>
    </row>
    <row r="217" spans="2:44" ht="18.75" x14ac:dyDescent="0.3">
      <c r="B217" s="85"/>
      <c r="C217" s="85"/>
      <c r="D217" s="96"/>
      <c r="E217" s="96"/>
      <c r="F217" s="96"/>
      <c r="G217" s="97"/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5"/>
        <v>9</v>
      </c>
      <c r="Z217" s="90" t="e">
        <f t="shared" si="26"/>
        <v>#DIV/0!</v>
      </c>
      <c r="AA217" s="94" t="e">
        <f>+VLOOKUP(C217,'Código Licitaciones'!$J$7:$J$31,1,0)</f>
        <v>#N/A</v>
      </c>
      <c r="AB217" s="94">
        <f t="shared" si="27"/>
        <v>0</v>
      </c>
      <c r="AC217" s="94" t="e">
        <f>+VLOOKUP(E217,'Código Licitaciones'!$K$7:$K$50,1,0)</f>
        <v>#N/A</v>
      </c>
      <c r="AD217" s="94">
        <f t="shared" si="28"/>
        <v>0</v>
      </c>
      <c r="AE217" s="94" t="e">
        <f>+VLOOKUP(G217,'Código Licitaciones'!$L$7:$L$50,1,0)</f>
        <v>#N/A</v>
      </c>
      <c r="AF217" s="90" t="e">
        <f t="shared" si="29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2">+K217</f>
        <v>0</v>
      </c>
      <c r="AJ217" s="94">
        <f t="shared" si="32"/>
        <v>0</v>
      </c>
      <c r="AK217" s="95" t="e">
        <f>+VLOOKUP(M217,'Código Barras'!$C$3:$C$1694,1,0)</f>
        <v>#N/A</v>
      </c>
      <c r="AL217" s="90">
        <f t="shared" si="31"/>
        <v>0</v>
      </c>
      <c r="AM217" s="90">
        <f t="shared" si="31"/>
        <v>0</v>
      </c>
      <c r="AN217" s="90">
        <f t="shared" si="31"/>
        <v>0</v>
      </c>
      <c r="AO217" s="90">
        <f t="shared" si="30"/>
        <v>0</v>
      </c>
      <c r="AP217" s="90">
        <f t="shared" si="30"/>
        <v>0</v>
      </c>
      <c r="AQ217" s="90">
        <f t="shared" si="30"/>
        <v>0</v>
      </c>
      <c r="AR217" s="90" t="e">
        <f>VLOOKUP(C217&amp;E217&amp;G217&amp;I217&amp;J217,'Código Licitaciones'!$I$8:$I$4158,1,0)</f>
        <v>#N/A</v>
      </c>
    </row>
    <row r="218" spans="2:44" ht="18.75" x14ac:dyDescent="0.3">
      <c r="B218" s="85"/>
      <c r="C218" s="85"/>
      <c r="D218" s="96"/>
      <c r="E218" s="96"/>
      <c r="F218" s="96"/>
      <c r="G218" s="97"/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5"/>
        <v>9</v>
      </c>
      <c r="Z218" s="90" t="e">
        <f t="shared" si="26"/>
        <v>#DIV/0!</v>
      </c>
      <c r="AA218" s="94" t="e">
        <f>+VLOOKUP(C218,'Código Licitaciones'!$J$7:$J$31,1,0)</f>
        <v>#N/A</v>
      </c>
      <c r="AB218" s="94">
        <f t="shared" si="27"/>
        <v>0</v>
      </c>
      <c r="AC218" s="94" t="e">
        <f>+VLOOKUP(E218,'Código Licitaciones'!$K$7:$K$50,1,0)</f>
        <v>#N/A</v>
      </c>
      <c r="AD218" s="94">
        <f t="shared" si="28"/>
        <v>0</v>
      </c>
      <c r="AE218" s="94" t="e">
        <f>+VLOOKUP(G218,'Código Licitaciones'!$L$7:$L$50,1,0)</f>
        <v>#N/A</v>
      </c>
      <c r="AF218" s="90" t="e">
        <f t="shared" si="29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2"/>
        <v>0</v>
      </c>
      <c r="AJ218" s="94">
        <f t="shared" si="32"/>
        <v>0</v>
      </c>
      <c r="AK218" s="95" t="e">
        <f>+VLOOKUP(M218,'Código Barras'!$C$3:$C$1694,1,0)</f>
        <v>#N/A</v>
      </c>
      <c r="AL218" s="90">
        <f t="shared" si="31"/>
        <v>0</v>
      </c>
      <c r="AM218" s="90">
        <f t="shared" si="31"/>
        <v>0</v>
      </c>
      <c r="AN218" s="90">
        <f t="shared" si="31"/>
        <v>0</v>
      </c>
      <c r="AO218" s="90">
        <f t="shared" si="30"/>
        <v>0</v>
      </c>
      <c r="AP218" s="90">
        <f t="shared" si="30"/>
        <v>0</v>
      </c>
      <c r="AQ218" s="90">
        <f t="shared" si="30"/>
        <v>0</v>
      </c>
      <c r="AR218" s="90" t="e">
        <f>VLOOKUP(C218&amp;E218&amp;G218&amp;I218&amp;J218,'Código Licitaciones'!$I$8:$I$4158,1,0)</f>
        <v>#N/A</v>
      </c>
    </row>
    <row r="219" spans="2:44" ht="18.75" x14ac:dyDescent="0.3">
      <c r="B219" s="85"/>
      <c r="C219" s="85"/>
      <c r="D219" s="96"/>
      <c r="E219" s="96"/>
      <c r="F219" s="96"/>
      <c r="G219" s="97"/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5"/>
        <v>9</v>
      </c>
      <c r="Z219" s="90" t="e">
        <f t="shared" si="26"/>
        <v>#DIV/0!</v>
      </c>
      <c r="AA219" s="94" t="e">
        <f>+VLOOKUP(C219,'Código Licitaciones'!$J$7:$J$31,1,0)</f>
        <v>#N/A</v>
      </c>
      <c r="AB219" s="94">
        <f t="shared" si="27"/>
        <v>0</v>
      </c>
      <c r="AC219" s="94" t="e">
        <f>+VLOOKUP(E219,'Código Licitaciones'!$K$7:$K$50,1,0)</f>
        <v>#N/A</v>
      </c>
      <c r="AD219" s="94">
        <f t="shared" si="28"/>
        <v>0</v>
      </c>
      <c r="AE219" s="94" t="e">
        <f>+VLOOKUP(G219,'Código Licitaciones'!$L$7:$L$50,1,0)</f>
        <v>#N/A</v>
      </c>
      <c r="AF219" s="90" t="e">
        <f t="shared" si="29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2"/>
        <v>0</v>
      </c>
      <c r="AJ219" s="94">
        <f t="shared" si="32"/>
        <v>0</v>
      </c>
      <c r="AK219" s="95" t="e">
        <f>+VLOOKUP(M219,'Código Barras'!$C$3:$C$1694,1,0)</f>
        <v>#N/A</v>
      </c>
      <c r="AL219" s="90">
        <f t="shared" si="31"/>
        <v>0</v>
      </c>
      <c r="AM219" s="90">
        <f t="shared" si="31"/>
        <v>0</v>
      </c>
      <c r="AN219" s="90">
        <f t="shared" si="31"/>
        <v>0</v>
      </c>
      <c r="AO219" s="90">
        <f t="shared" si="30"/>
        <v>0</v>
      </c>
      <c r="AP219" s="90">
        <f t="shared" si="30"/>
        <v>0</v>
      </c>
      <c r="AQ219" s="90">
        <f t="shared" si="30"/>
        <v>0</v>
      </c>
      <c r="AR219" s="90" t="e">
        <f>VLOOKUP(C219&amp;E219&amp;G219&amp;I219&amp;J219,'Código Licitaciones'!$I$8:$I$4158,1,0)</f>
        <v>#N/A</v>
      </c>
    </row>
    <row r="220" spans="2:44" ht="18.75" x14ac:dyDescent="0.3">
      <c r="B220" s="85"/>
      <c r="C220" s="85"/>
      <c r="D220" s="96"/>
      <c r="E220" s="96"/>
      <c r="F220" s="96"/>
      <c r="G220" s="97"/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5"/>
        <v>9</v>
      </c>
      <c r="Z220" s="90" t="e">
        <f t="shared" si="26"/>
        <v>#DIV/0!</v>
      </c>
      <c r="AA220" s="94" t="e">
        <f>+VLOOKUP(C220,'Código Licitaciones'!$J$7:$J$31,1,0)</f>
        <v>#N/A</v>
      </c>
      <c r="AB220" s="94">
        <f t="shared" si="27"/>
        <v>0</v>
      </c>
      <c r="AC220" s="94" t="e">
        <f>+VLOOKUP(E220,'Código Licitaciones'!$K$7:$K$50,1,0)</f>
        <v>#N/A</v>
      </c>
      <c r="AD220" s="94">
        <f t="shared" si="28"/>
        <v>0</v>
      </c>
      <c r="AE220" s="94" t="e">
        <f>+VLOOKUP(G220,'Código Licitaciones'!$L$7:$L$50,1,0)</f>
        <v>#N/A</v>
      </c>
      <c r="AF220" s="90" t="e">
        <f t="shared" si="29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2"/>
        <v>0</v>
      </c>
      <c r="AJ220" s="94">
        <f t="shared" si="32"/>
        <v>0</v>
      </c>
      <c r="AK220" s="95" t="e">
        <f>+VLOOKUP(M220,'Código Barras'!$C$3:$C$1694,1,0)</f>
        <v>#N/A</v>
      </c>
      <c r="AL220" s="90">
        <f t="shared" si="31"/>
        <v>0</v>
      </c>
      <c r="AM220" s="90">
        <f t="shared" si="31"/>
        <v>0</v>
      </c>
      <c r="AN220" s="90">
        <f t="shared" si="31"/>
        <v>0</v>
      </c>
      <c r="AO220" s="90">
        <f t="shared" si="30"/>
        <v>0</v>
      </c>
      <c r="AP220" s="90">
        <f t="shared" si="30"/>
        <v>0</v>
      </c>
      <c r="AQ220" s="90">
        <f t="shared" si="30"/>
        <v>0</v>
      </c>
      <c r="AR220" s="90" t="e">
        <f>VLOOKUP(C220&amp;E220&amp;G220&amp;I220&amp;J220,'Código Licitaciones'!$I$8:$I$4158,1,0)</f>
        <v>#N/A</v>
      </c>
    </row>
    <row r="221" spans="2:44" ht="18.75" x14ac:dyDescent="0.3">
      <c r="B221" s="85"/>
      <c r="C221" s="85"/>
      <c r="D221" s="96"/>
      <c r="E221" s="96"/>
      <c r="F221" s="96"/>
      <c r="G221" s="97"/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5"/>
        <v>9</v>
      </c>
      <c r="Z221" s="90" t="e">
        <f t="shared" si="26"/>
        <v>#DIV/0!</v>
      </c>
      <c r="AA221" s="94" t="e">
        <f>+VLOOKUP(C221,'Código Licitaciones'!$J$7:$J$31,1,0)</f>
        <v>#N/A</v>
      </c>
      <c r="AB221" s="94">
        <f t="shared" si="27"/>
        <v>0</v>
      </c>
      <c r="AC221" s="94" t="e">
        <f>+VLOOKUP(E221,'Código Licitaciones'!$K$7:$K$50,1,0)</f>
        <v>#N/A</v>
      </c>
      <c r="AD221" s="94">
        <f t="shared" si="28"/>
        <v>0</v>
      </c>
      <c r="AE221" s="94" t="e">
        <f>+VLOOKUP(G221,'Código Licitaciones'!$L$7:$L$50,1,0)</f>
        <v>#N/A</v>
      </c>
      <c r="AF221" s="90" t="e">
        <f t="shared" si="29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2"/>
        <v>0</v>
      </c>
      <c r="AJ221" s="94">
        <f t="shared" si="32"/>
        <v>0</v>
      </c>
      <c r="AK221" s="95" t="e">
        <f>+VLOOKUP(M221,'Código Barras'!$C$3:$C$1694,1,0)</f>
        <v>#N/A</v>
      </c>
      <c r="AL221" s="90">
        <f t="shared" si="31"/>
        <v>0</v>
      </c>
      <c r="AM221" s="90">
        <f t="shared" si="31"/>
        <v>0</v>
      </c>
      <c r="AN221" s="90">
        <f t="shared" si="31"/>
        <v>0</v>
      </c>
      <c r="AO221" s="90">
        <f t="shared" si="30"/>
        <v>0</v>
      </c>
      <c r="AP221" s="90">
        <f t="shared" si="30"/>
        <v>0</v>
      </c>
      <c r="AQ221" s="90">
        <f t="shared" si="30"/>
        <v>0</v>
      </c>
      <c r="AR221" s="90" t="e">
        <f>VLOOKUP(C221&amp;E221&amp;G221&amp;I221&amp;J221,'Código Licitaciones'!$I$8:$I$4158,1,0)</f>
        <v>#N/A</v>
      </c>
    </row>
    <row r="222" spans="2:44" ht="18.75" x14ac:dyDescent="0.3">
      <c r="B222" s="85"/>
      <c r="C222" s="85"/>
      <c r="D222" s="96"/>
      <c r="E222" s="96"/>
      <c r="F222" s="96"/>
      <c r="G222" s="97"/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5"/>
        <v>9</v>
      </c>
      <c r="Z222" s="90" t="e">
        <f t="shared" si="26"/>
        <v>#DIV/0!</v>
      </c>
      <c r="AA222" s="94" t="e">
        <f>+VLOOKUP(C222,'Código Licitaciones'!$J$7:$J$31,1,0)</f>
        <v>#N/A</v>
      </c>
      <c r="AB222" s="94">
        <f t="shared" si="27"/>
        <v>0</v>
      </c>
      <c r="AC222" s="94" t="e">
        <f>+VLOOKUP(E222,'Código Licitaciones'!$K$7:$K$50,1,0)</f>
        <v>#N/A</v>
      </c>
      <c r="AD222" s="94">
        <f t="shared" si="28"/>
        <v>0</v>
      </c>
      <c r="AE222" s="94" t="e">
        <f>+VLOOKUP(G222,'Código Licitaciones'!$L$7:$L$50,1,0)</f>
        <v>#N/A</v>
      </c>
      <c r="AF222" s="90" t="e">
        <f t="shared" si="29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2"/>
        <v>0</v>
      </c>
      <c r="AJ222" s="94">
        <f t="shared" si="32"/>
        <v>0</v>
      </c>
      <c r="AK222" s="95" t="e">
        <f>+VLOOKUP(M222,'Código Barras'!$C$3:$C$1694,1,0)</f>
        <v>#N/A</v>
      </c>
      <c r="AL222" s="90">
        <f t="shared" si="31"/>
        <v>0</v>
      </c>
      <c r="AM222" s="90">
        <f t="shared" si="31"/>
        <v>0</v>
      </c>
      <c r="AN222" s="90">
        <f t="shared" si="31"/>
        <v>0</v>
      </c>
      <c r="AO222" s="90">
        <f t="shared" si="30"/>
        <v>0</v>
      </c>
      <c r="AP222" s="90">
        <f t="shared" si="30"/>
        <v>0</v>
      </c>
      <c r="AQ222" s="90">
        <f t="shared" si="30"/>
        <v>0</v>
      </c>
      <c r="AR222" s="90" t="e">
        <f>VLOOKUP(C222&amp;E222&amp;G222&amp;I222&amp;J222,'Código Licitaciones'!$I$8:$I$4158,1,0)</f>
        <v>#N/A</v>
      </c>
    </row>
    <row r="223" spans="2:44" ht="18.75" x14ac:dyDescent="0.3">
      <c r="B223" s="85"/>
      <c r="C223" s="85"/>
      <c r="D223" s="96"/>
      <c r="E223" s="96"/>
      <c r="F223" s="96"/>
      <c r="G223" s="97"/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5"/>
        <v>9</v>
      </c>
      <c r="Z223" s="90" t="e">
        <f t="shared" si="26"/>
        <v>#DIV/0!</v>
      </c>
      <c r="AA223" s="94" t="e">
        <f>+VLOOKUP(C223,'Código Licitaciones'!$J$7:$J$31,1,0)</f>
        <v>#N/A</v>
      </c>
      <c r="AB223" s="94">
        <f t="shared" si="27"/>
        <v>0</v>
      </c>
      <c r="AC223" s="94" t="e">
        <f>+VLOOKUP(E223,'Código Licitaciones'!$K$7:$K$50,1,0)</f>
        <v>#N/A</v>
      </c>
      <c r="AD223" s="94">
        <f t="shared" si="28"/>
        <v>0</v>
      </c>
      <c r="AE223" s="94" t="e">
        <f>+VLOOKUP(G223,'Código Licitaciones'!$L$7:$L$50,1,0)</f>
        <v>#N/A</v>
      </c>
      <c r="AF223" s="90" t="e">
        <f t="shared" si="29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2"/>
        <v>0</v>
      </c>
      <c r="AJ223" s="94">
        <f t="shared" si="32"/>
        <v>0</v>
      </c>
      <c r="AK223" s="95" t="e">
        <f>+VLOOKUP(M223,'Código Barras'!$C$3:$C$1694,1,0)</f>
        <v>#N/A</v>
      </c>
      <c r="AL223" s="90">
        <f t="shared" si="31"/>
        <v>0</v>
      </c>
      <c r="AM223" s="90">
        <f t="shared" si="31"/>
        <v>0</v>
      </c>
      <c r="AN223" s="90">
        <f t="shared" si="31"/>
        <v>0</v>
      </c>
      <c r="AO223" s="90">
        <f t="shared" si="30"/>
        <v>0</v>
      </c>
      <c r="AP223" s="90">
        <f t="shared" si="30"/>
        <v>0</v>
      </c>
      <c r="AQ223" s="90">
        <f t="shared" si="30"/>
        <v>0</v>
      </c>
      <c r="AR223" s="90" t="e">
        <f>VLOOKUP(C223&amp;E223&amp;G223&amp;I223&amp;J223,'Código Licitaciones'!$I$8:$I$4158,1,0)</f>
        <v>#N/A</v>
      </c>
    </row>
    <row r="224" spans="2:44" ht="18.75" x14ac:dyDescent="0.3">
      <c r="B224" s="85"/>
      <c r="C224" s="85"/>
      <c r="D224" s="96"/>
      <c r="E224" s="96"/>
      <c r="F224" s="96"/>
      <c r="G224" s="97"/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5"/>
        <v>9</v>
      </c>
      <c r="Z224" s="90" t="e">
        <f t="shared" si="26"/>
        <v>#DIV/0!</v>
      </c>
      <c r="AA224" s="94" t="e">
        <f>+VLOOKUP(C224,'Código Licitaciones'!$J$7:$J$31,1,0)</f>
        <v>#N/A</v>
      </c>
      <c r="AB224" s="94">
        <f t="shared" si="27"/>
        <v>0</v>
      </c>
      <c r="AC224" s="94" t="e">
        <f>+VLOOKUP(E224,'Código Licitaciones'!$K$7:$K$50,1,0)</f>
        <v>#N/A</v>
      </c>
      <c r="AD224" s="94">
        <f t="shared" si="28"/>
        <v>0</v>
      </c>
      <c r="AE224" s="94" t="e">
        <f>+VLOOKUP(G224,'Código Licitaciones'!$L$7:$L$50,1,0)</f>
        <v>#N/A</v>
      </c>
      <c r="AF224" s="90" t="e">
        <f t="shared" si="29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2"/>
        <v>0</v>
      </c>
      <c r="AJ224" s="94">
        <f t="shared" si="32"/>
        <v>0</v>
      </c>
      <c r="AK224" s="95" t="e">
        <f>+VLOOKUP(M224,'Código Barras'!$C$3:$C$1694,1,0)</f>
        <v>#N/A</v>
      </c>
      <c r="AL224" s="90">
        <f t="shared" si="31"/>
        <v>0</v>
      </c>
      <c r="AM224" s="90">
        <f t="shared" si="31"/>
        <v>0</v>
      </c>
      <c r="AN224" s="90">
        <f t="shared" si="31"/>
        <v>0</v>
      </c>
      <c r="AO224" s="90">
        <f t="shared" si="30"/>
        <v>0</v>
      </c>
      <c r="AP224" s="90">
        <f t="shared" si="30"/>
        <v>0</v>
      </c>
      <c r="AQ224" s="90">
        <f t="shared" si="30"/>
        <v>0</v>
      </c>
      <c r="AR224" s="90" t="e">
        <f>VLOOKUP(C224&amp;E224&amp;G224&amp;I224&amp;J224,'Código Licitaciones'!$I$8:$I$4158,1,0)</f>
        <v>#N/A</v>
      </c>
    </row>
    <row r="225" spans="2:44" ht="18.75" x14ac:dyDescent="0.3">
      <c r="B225" s="85"/>
      <c r="C225" s="85"/>
      <c r="D225" s="96"/>
      <c r="E225" s="96"/>
      <c r="F225" s="96"/>
      <c r="G225" s="97"/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5"/>
        <v>9</v>
      </c>
      <c r="Z225" s="90" t="e">
        <f t="shared" si="26"/>
        <v>#DIV/0!</v>
      </c>
      <c r="AA225" s="94" t="e">
        <f>+VLOOKUP(C225,'Código Licitaciones'!$J$7:$J$31,1,0)</f>
        <v>#N/A</v>
      </c>
      <c r="AB225" s="94">
        <f t="shared" si="27"/>
        <v>0</v>
      </c>
      <c r="AC225" s="94" t="e">
        <f>+VLOOKUP(E225,'Código Licitaciones'!$K$7:$K$50,1,0)</f>
        <v>#N/A</v>
      </c>
      <c r="AD225" s="94">
        <f t="shared" si="28"/>
        <v>0</v>
      </c>
      <c r="AE225" s="94" t="e">
        <f>+VLOOKUP(G225,'Código Licitaciones'!$L$7:$L$50,1,0)</f>
        <v>#N/A</v>
      </c>
      <c r="AF225" s="90" t="e">
        <f t="shared" si="29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2"/>
        <v>0</v>
      </c>
      <c r="AJ225" s="94">
        <f t="shared" si="32"/>
        <v>0</v>
      </c>
      <c r="AK225" s="95" t="e">
        <f>+VLOOKUP(M225,'Código Barras'!$C$3:$C$1694,1,0)</f>
        <v>#N/A</v>
      </c>
      <c r="AL225" s="90">
        <f t="shared" si="31"/>
        <v>0</v>
      </c>
      <c r="AM225" s="90">
        <f t="shared" si="31"/>
        <v>0</v>
      </c>
      <c r="AN225" s="90">
        <f t="shared" si="31"/>
        <v>0</v>
      </c>
      <c r="AO225" s="90">
        <f t="shared" si="30"/>
        <v>0</v>
      </c>
      <c r="AP225" s="90">
        <f t="shared" si="30"/>
        <v>0</v>
      </c>
      <c r="AQ225" s="90">
        <f t="shared" si="30"/>
        <v>0</v>
      </c>
      <c r="AR225" s="90" t="e">
        <f>VLOOKUP(C225&amp;E225&amp;G225&amp;I225&amp;J225,'Código Licitaciones'!$I$8:$I$4158,1,0)</f>
        <v>#N/A</v>
      </c>
    </row>
    <row r="226" spans="2:44" ht="18.75" x14ac:dyDescent="0.3">
      <c r="B226" s="85"/>
      <c r="C226" s="85"/>
      <c r="D226" s="96"/>
      <c r="E226" s="96"/>
      <c r="F226" s="96"/>
      <c r="G226" s="97"/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5"/>
        <v>9</v>
      </c>
      <c r="Z226" s="90" t="e">
        <f t="shared" si="26"/>
        <v>#DIV/0!</v>
      </c>
      <c r="AA226" s="94" t="e">
        <f>+VLOOKUP(C226,'Código Licitaciones'!$J$7:$J$31,1,0)</f>
        <v>#N/A</v>
      </c>
      <c r="AB226" s="94">
        <f t="shared" si="27"/>
        <v>0</v>
      </c>
      <c r="AC226" s="94" t="e">
        <f>+VLOOKUP(E226,'Código Licitaciones'!$K$7:$K$50,1,0)</f>
        <v>#N/A</v>
      </c>
      <c r="AD226" s="94">
        <f t="shared" si="28"/>
        <v>0</v>
      </c>
      <c r="AE226" s="94" t="e">
        <f>+VLOOKUP(G226,'Código Licitaciones'!$L$7:$L$50,1,0)</f>
        <v>#N/A</v>
      </c>
      <c r="AF226" s="90" t="e">
        <f t="shared" si="29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2"/>
        <v>0</v>
      </c>
      <c r="AJ226" s="94">
        <f t="shared" si="32"/>
        <v>0</v>
      </c>
      <c r="AK226" s="95" t="e">
        <f>+VLOOKUP(M226,'Código Barras'!$C$3:$C$1694,1,0)</f>
        <v>#N/A</v>
      </c>
      <c r="AL226" s="90">
        <f t="shared" si="31"/>
        <v>0</v>
      </c>
      <c r="AM226" s="90">
        <f t="shared" si="31"/>
        <v>0</v>
      </c>
      <c r="AN226" s="90">
        <f t="shared" si="31"/>
        <v>0</v>
      </c>
      <c r="AO226" s="90">
        <f t="shared" si="30"/>
        <v>0</v>
      </c>
      <c r="AP226" s="90">
        <f t="shared" si="30"/>
        <v>0</v>
      </c>
      <c r="AQ226" s="90">
        <f t="shared" si="30"/>
        <v>0</v>
      </c>
      <c r="AR226" s="90" t="e">
        <f>VLOOKUP(C226&amp;E226&amp;G226&amp;I226&amp;J226,'Código Licitaciones'!$I$8:$I$4158,1,0)</f>
        <v>#N/A</v>
      </c>
    </row>
    <row r="227" spans="2:44" ht="18.75" x14ac:dyDescent="0.3">
      <c r="B227" s="85"/>
      <c r="C227" s="85"/>
      <c r="D227" s="96"/>
      <c r="E227" s="96"/>
      <c r="F227" s="96"/>
      <c r="G227" s="97"/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5"/>
        <v>9</v>
      </c>
      <c r="Z227" s="90" t="e">
        <f t="shared" si="26"/>
        <v>#DIV/0!</v>
      </c>
      <c r="AA227" s="94" t="e">
        <f>+VLOOKUP(C227,'Código Licitaciones'!$J$7:$J$31,1,0)</f>
        <v>#N/A</v>
      </c>
      <c r="AB227" s="94">
        <f t="shared" si="27"/>
        <v>0</v>
      </c>
      <c r="AC227" s="94" t="e">
        <f>+VLOOKUP(E227,'Código Licitaciones'!$K$7:$K$50,1,0)</f>
        <v>#N/A</v>
      </c>
      <c r="AD227" s="94">
        <f t="shared" si="28"/>
        <v>0</v>
      </c>
      <c r="AE227" s="94" t="e">
        <f>+VLOOKUP(G227,'Código Licitaciones'!$L$7:$L$50,1,0)</f>
        <v>#N/A</v>
      </c>
      <c r="AF227" s="90" t="e">
        <f t="shared" si="29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2"/>
        <v>0</v>
      </c>
      <c r="AJ227" s="94">
        <f t="shared" si="32"/>
        <v>0</v>
      </c>
      <c r="AK227" s="95" t="e">
        <f>+VLOOKUP(M227,'Código Barras'!$C$3:$C$1694,1,0)</f>
        <v>#N/A</v>
      </c>
      <c r="AL227" s="90">
        <f t="shared" si="31"/>
        <v>0</v>
      </c>
      <c r="AM227" s="90">
        <f t="shared" si="31"/>
        <v>0</v>
      </c>
      <c r="AN227" s="90">
        <f t="shared" si="31"/>
        <v>0</v>
      </c>
      <c r="AO227" s="90">
        <f t="shared" si="30"/>
        <v>0</v>
      </c>
      <c r="AP227" s="90">
        <f t="shared" si="30"/>
        <v>0</v>
      </c>
      <c r="AQ227" s="90">
        <f t="shared" si="30"/>
        <v>0</v>
      </c>
      <c r="AR227" s="90" t="e">
        <f>VLOOKUP(C227&amp;E227&amp;G227&amp;I227&amp;J227,'Código Licitaciones'!$I$8:$I$4158,1,0)</f>
        <v>#N/A</v>
      </c>
    </row>
    <row r="228" spans="2:44" ht="18.75" x14ac:dyDescent="0.3">
      <c r="B228" s="85"/>
      <c r="C228" s="85"/>
      <c r="D228" s="96"/>
      <c r="E228" s="96"/>
      <c r="F228" s="96"/>
      <c r="G228" s="97"/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5"/>
        <v>9</v>
      </c>
      <c r="Z228" s="90" t="e">
        <f t="shared" si="26"/>
        <v>#DIV/0!</v>
      </c>
      <c r="AA228" s="94" t="e">
        <f>+VLOOKUP(C228,'Código Licitaciones'!$J$7:$J$31,1,0)</f>
        <v>#N/A</v>
      </c>
      <c r="AB228" s="94">
        <f t="shared" si="27"/>
        <v>0</v>
      </c>
      <c r="AC228" s="94" t="e">
        <f>+VLOOKUP(E228,'Código Licitaciones'!$K$7:$K$50,1,0)</f>
        <v>#N/A</v>
      </c>
      <c r="AD228" s="94">
        <f t="shared" si="28"/>
        <v>0</v>
      </c>
      <c r="AE228" s="94" t="e">
        <f>+VLOOKUP(G228,'Código Licitaciones'!$L$7:$L$50,1,0)</f>
        <v>#N/A</v>
      </c>
      <c r="AF228" s="90" t="e">
        <f t="shared" si="29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2"/>
        <v>0</v>
      </c>
      <c r="AJ228" s="94">
        <f t="shared" si="32"/>
        <v>0</v>
      </c>
      <c r="AK228" s="95" t="e">
        <f>+VLOOKUP(M228,'Código Barras'!$C$3:$C$1694,1,0)</f>
        <v>#N/A</v>
      </c>
      <c r="AL228" s="90">
        <f t="shared" si="31"/>
        <v>0</v>
      </c>
      <c r="AM228" s="90">
        <f t="shared" si="31"/>
        <v>0</v>
      </c>
      <c r="AN228" s="90">
        <f t="shared" si="31"/>
        <v>0</v>
      </c>
      <c r="AO228" s="90">
        <f t="shared" si="30"/>
        <v>0</v>
      </c>
      <c r="AP228" s="90">
        <f t="shared" si="30"/>
        <v>0</v>
      </c>
      <c r="AQ228" s="90">
        <f t="shared" si="30"/>
        <v>0</v>
      </c>
      <c r="AR228" s="90" t="e">
        <f>VLOOKUP(C228&amp;E228&amp;G228&amp;I228&amp;J228,'Código Licitaciones'!$I$8:$I$4158,1,0)</f>
        <v>#N/A</v>
      </c>
    </row>
    <row r="229" spans="2:44" ht="18.75" x14ac:dyDescent="0.3">
      <c r="B229" s="85"/>
      <c r="C229" s="85"/>
      <c r="D229" s="96"/>
      <c r="E229" s="96"/>
      <c r="F229" s="96"/>
      <c r="G229" s="97"/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5"/>
        <v>9</v>
      </c>
      <c r="Z229" s="90" t="e">
        <f t="shared" si="26"/>
        <v>#DIV/0!</v>
      </c>
      <c r="AA229" s="94" t="e">
        <f>+VLOOKUP(C229,'Código Licitaciones'!$J$7:$J$31,1,0)</f>
        <v>#N/A</v>
      </c>
      <c r="AB229" s="94">
        <f t="shared" si="27"/>
        <v>0</v>
      </c>
      <c r="AC229" s="94" t="e">
        <f>+VLOOKUP(E229,'Código Licitaciones'!$K$7:$K$50,1,0)</f>
        <v>#N/A</v>
      </c>
      <c r="AD229" s="94">
        <f t="shared" si="28"/>
        <v>0</v>
      </c>
      <c r="AE229" s="94" t="e">
        <f>+VLOOKUP(G229,'Código Licitaciones'!$L$7:$L$50,1,0)</f>
        <v>#N/A</v>
      </c>
      <c r="AF229" s="90" t="e">
        <f t="shared" si="29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2"/>
        <v>0</v>
      </c>
      <c r="AJ229" s="94">
        <f t="shared" si="32"/>
        <v>0</v>
      </c>
      <c r="AK229" s="95" t="e">
        <f>+VLOOKUP(M229,'Código Barras'!$C$3:$C$1694,1,0)</f>
        <v>#N/A</v>
      </c>
      <c r="AL229" s="90">
        <f t="shared" si="31"/>
        <v>0</v>
      </c>
      <c r="AM229" s="90">
        <f t="shared" si="31"/>
        <v>0</v>
      </c>
      <c r="AN229" s="90">
        <f t="shared" si="31"/>
        <v>0</v>
      </c>
      <c r="AO229" s="90">
        <f t="shared" si="30"/>
        <v>0</v>
      </c>
      <c r="AP229" s="90">
        <f t="shared" si="30"/>
        <v>0</v>
      </c>
      <c r="AQ229" s="90">
        <f t="shared" si="30"/>
        <v>0</v>
      </c>
      <c r="AR229" s="90" t="e">
        <f>VLOOKUP(C229&amp;E229&amp;G229&amp;I229&amp;J229,'Código Licitaciones'!$I$8:$I$4158,1,0)</f>
        <v>#N/A</v>
      </c>
    </row>
    <row r="230" spans="2:44" ht="18.75" x14ac:dyDescent="0.3">
      <c r="B230" s="85"/>
      <c r="C230" s="85"/>
      <c r="D230" s="96"/>
      <c r="E230" s="96"/>
      <c r="F230" s="96"/>
      <c r="G230" s="97"/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5"/>
        <v>9</v>
      </c>
      <c r="Z230" s="90" t="e">
        <f t="shared" si="26"/>
        <v>#DIV/0!</v>
      </c>
      <c r="AA230" s="94" t="e">
        <f>+VLOOKUP(C230,'Código Licitaciones'!$J$7:$J$31,1,0)</f>
        <v>#N/A</v>
      </c>
      <c r="AB230" s="94">
        <f t="shared" si="27"/>
        <v>0</v>
      </c>
      <c r="AC230" s="94" t="e">
        <f>+VLOOKUP(E230,'Código Licitaciones'!$K$7:$K$50,1,0)</f>
        <v>#N/A</v>
      </c>
      <c r="AD230" s="94">
        <f t="shared" si="28"/>
        <v>0</v>
      </c>
      <c r="AE230" s="94" t="e">
        <f>+VLOOKUP(G230,'Código Licitaciones'!$L$7:$L$50,1,0)</f>
        <v>#N/A</v>
      </c>
      <c r="AF230" s="90" t="e">
        <f t="shared" si="29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2"/>
        <v>0</v>
      </c>
      <c r="AJ230" s="94">
        <f t="shared" si="32"/>
        <v>0</v>
      </c>
      <c r="AK230" s="95" t="e">
        <f>+VLOOKUP(M230,'Código Barras'!$C$3:$C$1694,1,0)</f>
        <v>#N/A</v>
      </c>
      <c r="AL230" s="90">
        <f t="shared" si="31"/>
        <v>0</v>
      </c>
      <c r="AM230" s="90">
        <f t="shared" si="31"/>
        <v>0</v>
      </c>
      <c r="AN230" s="90">
        <f t="shared" si="31"/>
        <v>0</v>
      </c>
      <c r="AO230" s="90">
        <f t="shared" si="30"/>
        <v>0</v>
      </c>
      <c r="AP230" s="90">
        <f t="shared" si="30"/>
        <v>0</v>
      </c>
      <c r="AQ230" s="90">
        <f t="shared" si="30"/>
        <v>0</v>
      </c>
      <c r="AR230" s="90" t="e">
        <f>VLOOKUP(C230&amp;E230&amp;G230&amp;I230&amp;J230,'Código Licitaciones'!$I$8:$I$4158,1,0)</f>
        <v>#N/A</v>
      </c>
    </row>
    <row r="231" spans="2:44" ht="18.75" x14ac:dyDescent="0.3">
      <c r="B231" s="85"/>
      <c r="C231" s="85"/>
      <c r="D231" s="96"/>
      <c r="E231" s="96"/>
      <c r="F231" s="96"/>
      <c r="G231" s="97"/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5"/>
        <v>9</v>
      </c>
      <c r="Z231" s="90" t="e">
        <f t="shared" si="26"/>
        <v>#DIV/0!</v>
      </c>
      <c r="AA231" s="94" t="e">
        <f>+VLOOKUP(C231,'Código Licitaciones'!$J$7:$J$31,1,0)</f>
        <v>#N/A</v>
      </c>
      <c r="AB231" s="94">
        <f t="shared" si="27"/>
        <v>0</v>
      </c>
      <c r="AC231" s="94" t="e">
        <f>+VLOOKUP(E231,'Código Licitaciones'!$K$7:$K$50,1,0)</f>
        <v>#N/A</v>
      </c>
      <c r="AD231" s="94">
        <f t="shared" si="28"/>
        <v>0</v>
      </c>
      <c r="AE231" s="94" t="e">
        <f>+VLOOKUP(G231,'Código Licitaciones'!$L$7:$L$50,1,0)</f>
        <v>#N/A</v>
      </c>
      <c r="AF231" s="90" t="e">
        <f t="shared" si="29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2"/>
        <v>0</v>
      </c>
      <c r="AJ231" s="94">
        <f t="shared" si="32"/>
        <v>0</v>
      </c>
      <c r="AK231" s="95" t="e">
        <f>+VLOOKUP(M231,'Código Barras'!$C$3:$C$1694,1,0)</f>
        <v>#N/A</v>
      </c>
      <c r="AL231" s="90">
        <f t="shared" si="31"/>
        <v>0</v>
      </c>
      <c r="AM231" s="90">
        <f t="shared" si="31"/>
        <v>0</v>
      </c>
      <c r="AN231" s="90">
        <f t="shared" si="31"/>
        <v>0</v>
      </c>
      <c r="AO231" s="90">
        <f t="shared" si="30"/>
        <v>0</v>
      </c>
      <c r="AP231" s="90">
        <f t="shared" si="30"/>
        <v>0</v>
      </c>
      <c r="AQ231" s="90">
        <f t="shared" si="30"/>
        <v>0</v>
      </c>
      <c r="AR231" s="90" t="e">
        <f>VLOOKUP(C231&amp;E231&amp;G231&amp;I231&amp;J231,'Código Licitaciones'!$I$8:$I$4158,1,0)</f>
        <v>#N/A</v>
      </c>
    </row>
    <row r="232" spans="2:44" ht="18.75" x14ac:dyDescent="0.3">
      <c r="B232" s="85"/>
      <c r="C232" s="85"/>
      <c r="D232" s="96"/>
      <c r="E232" s="96"/>
      <c r="F232" s="96"/>
      <c r="G232" s="97"/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5"/>
        <v>9</v>
      </c>
      <c r="Z232" s="90" t="e">
        <f t="shared" si="26"/>
        <v>#DIV/0!</v>
      </c>
      <c r="AA232" s="94" t="e">
        <f>+VLOOKUP(C232,'Código Licitaciones'!$J$7:$J$31,1,0)</f>
        <v>#N/A</v>
      </c>
      <c r="AB232" s="94">
        <f t="shared" si="27"/>
        <v>0</v>
      </c>
      <c r="AC232" s="94" t="e">
        <f>+VLOOKUP(E232,'Código Licitaciones'!$K$7:$K$50,1,0)</f>
        <v>#N/A</v>
      </c>
      <c r="AD232" s="94">
        <f t="shared" si="28"/>
        <v>0</v>
      </c>
      <c r="AE232" s="94" t="e">
        <f>+VLOOKUP(G232,'Código Licitaciones'!$L$7:$L$50,1,0)</f>
        <v>#N/A</v>
      </c>
      <c r="AF232" s="90" t="e">
        <f t="shared" si="29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2"/>
        <v>0</v>
      </c>
      <c r="AJ232" s="94">
        <f t="shared" si="32"/>
        <v>0</v>
      </c>
      <c r="AK232" s="95" t="e">
        <f>+VLOOKUP(M232,'Código Barras'!$C$3:$C$1694,1,0)</f>
        <v>#N/A</v>
      </c>
      <c r="AL232" s="90">
        <f t="shared" si="31"/>
        <v>0</v>
      </c>
      <c r="AM232" s="90">
        <f t="shared" si="31"/>
        <v>0</v>
      </c>
      <c r="AN232" s="90">
        <f t="shared" si="31"/>
        <v>0</v>
      </c>
      <c r="AO232" s="90">
        <f t="shared" si="30"/>
        <v>0</v>
      </c>
      <c r="AP232" s="90">
        <f t="shared" si="30"/>
        <v>0</v>
      </c>
      <c r="AQ232" s="90">
        <f t="shared" si="30"/>
        <v>0</v>
      </c>
      <c r="AR232" s="90" t="e">
        <f>VLOOKUP(C232&amp;E232&amp;G232&amp;I232&amp;J232,'Código Licitaciones'!$I$8:$I$4158,1,0)</f>
        <v>#N/A</v>
      </c>
    </row>
    <row r="233" spans="2:44" ht="18.75" x14ac:dyDescent="0.3">
      <c r="B233" s="85"/>
      <c r="C233" s="85"/>
      <c r="D233" s="96"/>
      <c r="E233" s="96"/>
      <c r="F233" s="96"/>
      <c r="G233" s="97"/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5"/>
        <v>9</v>
      </c>
      <c r="Z233" s="90" t="e">
        <f t="shared" si="26"/>
        <v>#DIV/0!</v>
      </c>
      <c r="AA233" s="94" t="e">
        <f>+VLOOKUP(C233,'Código Licitaciones'!$J$7:$J$31,1,0)</f>
        <v>#N/A</v>
      </c>
      <c r="AB233" s="94">
        <f t="shared" si="27"/>
        <v>0</v>
      </c>
      <c r="AC233" s="94" t="e">
        <f>+VLOOKUP(E233,'Código Licitaciones'!$K$7:$K$50,1,0)</f>
        <v>#N/A</v>
      </c>
      <c r="AD233" s="94">
        <f t="shared" si="28"/>
        <v>0</v>
      </c>
      <c r="AE233" s="94" t="e">
        <f>+VLOOKUP(G233,'Código Licitaciones'!$L$7:$L$50,1,0)</f>
        <v>#N/A</v>
      </c>
      <c r="AF233" s="90" t="e">
        <f t="shared" si="29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2"/>
        <v>0</v>
      </c>
      <c r="AJ233" s="94">
        <f t="shared" si="32"/>
        <v>0</v>
      </c>
      <c r="AK233" s="95" t="e">
        <f>+VLOOKUP(M233,'Código Barras'!$C$3:$C$1694,1,0)</f>
        <v>#N/A</v>
      </c>
      <c r="AL233" s="90">
        <f t="shared" si="31"/>
        <v>0</v>
      </c>
      <c r="AM233" s="90">
        <f t="shared" si="31"/>
        <v>0</v>
      </c>
      <c r="AN233" s="90">
        <f t="shared" si="31"/>
        <v>0</v>
      </c>
      <c r="AO233" s="90">
        <f t="shared" si="30"/>
        <v>0</v>
      </c>
      <c r="AP233" s="90">
        <f t="shared" si="30"/>
        <v>0</v>
      </c>
      <c r="AQ233" s="90">
        <f t="shared" si="30"/>
        <v>0</v>
      </c>
      <c r="AR233" s="90" t="e">
        <f>VLOOKUP(C233&amp;E233&amp;G233&amp;I233&amp;J233,'Código Licitaciones'!$I$8:$I$4158,1,0)</f>
        <v>#N/A</v>
      </c>
    </row>
    <row r="234" spans="2:44" ht="18.75" x14ac:dyDescent="0.3">
      <c r="B234" s="85"/>
      <c r="C234" s="85"/>
      <c r="D234" s="96"/>
      <c r="E234" s="96"/>
      <c r="F234" s="96"/>
      <c r="G234" s="97"/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5"/>
        <v>9</v>
      </c>
      <c r="Z234" s="90" t="e">
        <f t="shared" si="26"/>
        <v>#DIV/0!</v>
      </c>
      <c r="AA234" s="94" t="e">
        <f>+VLOOKUP(C234,'Código Licitaciones'!$J$7:$J$31,1,0)</f>
        <v>#N/A</v>
      </c>
      <c r="AB234" s="94">
        <f t="shared" si="27"/>
        <v>0</v>
      </c>
      <c r="AC234" s="94" t="e">
        <f>+VLOOKUP(E234,'Código Licitaciones'!$K$7:$K$50,1,0)</f>
        <v>#N/A</v>
      </c>
      <c r="AD234" s="94">
        <f t="shared" si="28"/>
        <v>0</v>
      </c>
      <c r="AE234" s="94" t="e">
        <f>+VLOOKUP(G234,'Código Licitaciones'!$L$7:$L$50,1,0)</f>
        <v>#N/A</v>
      </c>
      <c r="AF234" s="90" t="e">
        <f t="shared" si="29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2"/>
        <v>0</v>
      </c>
      <c r="AJ234" s="94">
        <f t="shared" si="32"/>
        <v>0</v>
      </c>
      <c r="AK234" s="95" t="e">
        <f>+VLOOKUP(M234,'Código Barras'!$C$3:$C$1694,1,0)</f>
        <v>#N/A</v>
      </c>
      <c r="AL234" s="90">
        <f t="shared" si="31"/>
        <v>0</v>
      </c>
      <c r="AM234" s="90">
        <f t="shared" si="31"/>
        <v>0</v>
      </c>
      <c r="AN234" s="90">
        <f t="shared" si="31"/>
        <v>0</v>
      </c>
      <c r="AO234" s="90">
        <f t="shared" si="30"/>
        <v>0</v>
      </c>
      <c r="AP234" s="90">
        <f t="shared" si="30"/>
        <v>0</v>
      </c>
      <c r="AQ234" s="90">
        <f t="shared" si="30"/>
        <v>0</v>
      </c>
      <c r="AR234" s="90" t="e">
        <f>VLOOKUP(C234&amp;E234&amp;G234&amp;I234&amp;J234,'Código Licitaciones'!$I$8:$I$4158,1,0)</f>
        <v>#N/A</v>
      </c>
    </row>
    <row r="235" spans="2:44" ht="18.75" x14ac:dyDescent="0.3">
      <c r="B235" s="85"/>
      <c r="C235" s="85"/>
      <c r="D235" s="96"/>
      <c r="E235" s="96"/>
      <c r="F235" s="96"/>
      <c r="G235" s="97"/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5"/>
        <v>9</v>
      </c>
      <c r="Z235" s="90" t="e">
        <f t="shared" si="26"/>
        <v>#DIV/0!</v>
      </c>
      <c r="AA235" s="94" t="e">
        <f>+VLOOKUP(C235,'Código Licitaciones'!$J$7:$J$31,1,0)</f>
        <v>#N/A</v>
      </c>
      <c r="AB235" s="94">
        <f t="shared" si="27"/>
        <v>0</v>
      </c>
      <c r="AC235" s="94" t="e">
        <f>+VLOOKUP(E235,'Código Licitaciones'!$K$7:$K$50,1,0)</f>
        <v>#N/A</v>
      </c>
      <c r="AD235" s="94">
        <f t="shared" si="28"/>
        <v>0</v>
      </c>
      <c r="AE235" s="94" t="e">
        <f>+VLOOKUP(G235,'Código Licitaciones'!$L$7:$L$50,1,0)</f>
        <v>#N/A</v>
      </c>
      <c r="AF235" s="90" t="e">
        <f t="shared" si="29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2"/>
        <v>0</v>
      </c>
      <c r="AJ235" s="94">
        <f t="shared" si="32"/>
        <v>0</v>
      </c>
      <c r="AK235" s="95" t="e">
        <f>+VLOOKUP(M235,'Código Barras'!$C$3:$C$1694,1,0)</f>
        <v>#N/A</v>
      </c>
      <c r="AL235" s="90">
        <f t="shared" si="31"/>
        <v>0</v>
      </c>
      <c r="AM235" s="90">
        <f t="shared" si="31"/>
        <v>0</v>
      </c>
      <c r="AN235" s="90">
        <f t="shared" si="31"/>
        <v>0</v>
      </c>
      <c r="AO235" s="90">
        <f t="shared" si="30"/>
        <v>0</v>
      </c>
      <c r="AP235" s="90">
        <f t="shared" si="30"/>
        <v>0</v>
      </c>
      <c r="AQ235" s="90">
        <f t="shared" si="30"/>
        <v>0</v>
      </c>
      <c r="AR235" s="90" t="e">
        <f>VLOOKUP(C235&amp;E235&amp;G235&amp;I235&amp;J235,'Código Licitaciones'!$I$8:$I$4158,1,0)</f>
        <v>#N/A</v>
      </c>
    </row>
    <row r="236" spans="2:44" ht="18.75" x14ac:dyDescent="0.3">
      <c r="B236" s="85"/>
      <c r="C236" s="85"/>
      <c r="D236" s="96"/>
      <c r="E236" s="96"/>
      <c r="F236" s="96"/>
      <c r="G236" s="97"/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5"/>
        <v>9</v>
      </c>
      <c r="Z236" s="90" t="e">
        <f t="shared" si="26"/>
        <v>#DIV/0!</v>
      </c>
      <c r="AA236" s="94" t="e">
        <f>+VLOOKUP(C236,'Código Licitaciones'!$J$7:$J$31,1,0)</f>
        <v>#N/A</v>
      </c>
      <c r="AB236" s="94">
        <f t="shared" si="27"/>
        <v>0</v>
      </c>
      <c r="AC236" s="94" t="e">
        <f>+VLOOKUP(E236,'Código Licitaciones'!$K$7:$K$50,1,0)</f>
        <v>#N/A</v>
      </c>
      <c r="AD236" s="94">
        <f t="shared" si="28"/>
        <v>0</v>
      </c>
      <c r="AE236" s="94" t="e">
        <f>+VLOOKUP(G236,'Código Licitaciones'!$L$7:$L$50,1,0)</f>
        <v>#N/A</v>
      </c>
      <c r="AF236" s="90" t="e">
        <f t="shared" si="29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2"/>
        <v>0</v>
      </c>
      <c r="AJ236" s="94">
        <f t="shared" si="32"/>
        <v>0</v>
      </c>
      <c r="AK236" s="95" t="e">
        <f>+VLOOKUP(M236,'Código Barras'!$C$3:$C$1694,1,0)</f>
        <v>#N/A</v>
      </c>
      <c r="AL236" s="90">
        <f t="shared" si="31"/>
        <v>0</v>
      </c>
      <c r="AM236" s="90">
        <f t="shared" si="31"/>
        <v>0</v>
      </c>
      <c r="AN236" s="90">
        <f t="shared" si="31"/>
        <v>0</v>
      </c>
      <c r="AO236" s="90">
        <f t="shared" si="30"/>
        <v>0</v>
      </c>
      <c r="AP236" s="90">
        <f t="shared" si="30"/>
        <v>0</v>
      </c>
      <c r="AQ236" s="90">
        <f t="shared" si="30"/>
        <v>0</v>
      </c>
      <c r="AR236" s="90" t="e">
        <f>VLOOKUP(C236&amp;E236&amp;G236&amp;I236&amp;J236,'Código Licitaciones'!$I$8:$I$4158,1,0)</f>
        <v>#N/A</v>
      </c>
    </row>
    <row r="237" spans="2:44" ht="18.75" x14ac:dyDescent="0.3">
      <c r="B237" s="85"/>
      <c r="C237" s="85"/>
      <c r="D237" s="96"/>
      <c r="E237" s="96"/>
      <c r="F237" s="96"/>
      <c r="G237" s="97"/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5"/>
        <v>9</v>
      </c>
      <c r="Z237" s="90" t="e">
        <f t="shared" si="26"/>
        <v>#DIV/0!</v>
      </c>
      <c r="AA237" s="94" t="e">
        <f>+VLOOKUP(C237,'Código Licitaciones'!$J$7:$J$31,1,0)</f>
        <v>#N/A</v>
      </c>
      <c r="AB237" s="94">
        <f t="shared" si="27"/>
        <v>0</v>
      </c>
      <c r="AC237" s="94" t="e">
        <f>+VLOOKUP(E237,'Código Licitaciones'!$K$7:$K$50,1,0)</f>
        <v>#N/A</v>
      </c>
      <c r="AD237" s="94">
        <f t="shared" si="28"/>
        <v>0</v>
      </c>
      <c r="AE237" s="94" t="e">
        <f>+VLOOKUP(G237,'Código Licitaciones'!$L$7:$L$50,1,0)</f>
        <v>#N/A</v>
      </c>
      <c r="AF237" s="90" t="e">
        <f t="shared" si="29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2"/>
        <v>0</v>
      </c>
      <c r="AJ237" s="94">
        <f t="shared" si="32"/>
        <v>0</v>
      </c>
      <c r="AK237" s="95" t="e">
        <f>+VLOOKUP(M237,'Código Barras'!$C$3:$C$1694,1,0)</f>
        <v>#N/A</v>
      </c>
      <c r="AL237" s="90">
        <f t="shared" si="31"/>
        <v>0</v>
      </c>
      <c r="AM237" s="90">
        <f t="shared" si="31"/>
        <v>0</v>
      </c>
      <c r="AN237" s="90">
        <f t="shared" si="31"/>
        <v>0</v>
      </c>
      <c r="AO237" s="90">
        <f t="shared" si="30"/>
        <v>0</v>
      </c>
      <c r="AP237" s="90">
        <f t="shared" si="30"/>
        <v>0</v>
      </c>
      <c r="AQ237" s="90">
        <f t="shared" si="30"/>
        <v>0</v>
      </c>
      <c r="AR237" s="90" t="e">
        <f>VLOOKUP(C237&amp;E237&amp;G237&amp;I237&amp;J237,'Código Licitaciones'!$I$8:$I$4158,1,0)</f>
        <v>#N/A</v>
      </c>
    </row>
    <row r="238" spans="2:44" ht="18.75" x14ac:dyDescent="0.3">
      <c r="B238" s="85"/>
      <c r="C238" s="85"/>
      <c r="D238" s="96"/>
      <c r="E238" s="96"/>
      <c r="F238" s="96"/>
      <c r="G238" s="97"/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5"/>
        <v>9</v>
      </c>
      <c r="Z238" s="90" t="e">
        <f t="shared" si="26"/>
        <v>#DIV/0!</v>
      </c>
      <c r="AA238" s="94" t="e">
        <f>+VLOOKUP(C238,'Código Licitaciones'!$J$7:$J$31,1,0)</f>
        <v>#N/A</v>
      </c>
      <c r="AB238" s="94">
        <f t="shared" si="27"/>
        <v>0</v>
      </c>
      <c r="AC238" s="94" t="e">
        <f>+VLOOKUP(E238,'Código Licitaciones'!$K$7:$K$50,1,0)</f>
        <v>#N/A</v>
      </c>
      <c r="AD238" s="94">
        <f t="shared" si="28"/>
        <v>0</v>
      </c>
      <c r="AE238" s="94" t="e">
        <f>+VLOOKUP(G238,'Código Licitaciones'!$L$7:$L$50,1,0)</f>
        <v>#N/A</v>
      </c>
      <c r="AF238" s="90" t="e">
        <f t="shared" si="29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2"/>
        <v>0</v>
      </c>
      <c r="AJ238" s="94">
        <f t="shared" si="32"/>
        <v>0</v>
      </c>
      <c r="AK238" s="95" t="e">
        <f>+VLOOKUP(M238,'Código Barras'!$C$3:$C$1694,1,0)</f>
        <v>#N/A</v>
      </c>
      <c r="AL238" s="90">
        <f t="shared" si="31"/>
        <v>0</v>
      </c>
      <c r="AM238" s="90">
        <f t="shared" si="31"/>
        <v>0</v>
      </c>
      <c r="AN238" s="90">
        <f t="shared" si="31"/>
        <v>0</v>
      </c>
      <c r="AO238" s="90">
        <f t="shared" si="30"/>
        <v>0</v>
      </c>
      <c r="AP238" s="90">
        <f t="shared" si="30"/>
        <v>0</v>
      </c>
      <c r="AQ238" s="90">
        <f t="shared" si="30"/>
        <v>0</v>
      </c>
      <c r="AR238" s="90" t="e">
        <f>VLOOKUP(C238&amp;E238&amp;G238&amp;I238&amp;J238,'Código Licitaciones'!$I$8:$I$4158,1,0)</f>
        <v>#N/A</v>
      </c>
    </row>
    <row r="239" spans="2:44" ht="18.75" x14ac:dyDescent="0.3">
      <c r="B239" s="85"/>
      <c r="C239" s="85"/>
      <c r="D239" s="96"/>
      <c r="E239" s="96"/>
      <c r="F239" s="96"/>
      <c r="G239" s="97"/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5"/>
        <v>9</v>
      </c>
      <c r="Z239" s="90" t="e">
        <f t="shared" si="26"/>
        <v>#DIV/0!</v>
      </c>
      <c r="AA239" s="94" t="e">
        <f>+VLOOKUP(C239,'Código Licitaciones'!$J$7:$J$31,1,0)</f>
        <v>#N/A</v>
      </c>
      <c r="AB239" s="94">
        <f t="shared" si="27"/>
        <v>0</v>
      </c>
      <c r="AC239" s="94" t="e">
        <f>+VLOOKUP(E239,'Código Licitaciones'!$K$7:$K$50,1,0)</f>
        <v>#N/A</v>
      </c>
      <c r="AD239" s="94">
        <f t="shared" si="28"/>
        <v>0</v>
      </c>
      <c r="AE239" s="94" t="e">
        <f>+VLOOKUP(G239,'Código Licitaciones'!$L$7:$L$50,1,0)</f>
        <v>#N/A</v>
      </c>
      <c r="AF239" s="90" t="e">
        <f t="shared" si="29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2"/>
        <v>0</v>
      </c>
      <c r="AJ239" s="94">
        <f t="shared" si="32"/>
        <v>0</v>
      </c>
      <c r="AK239" s="95" t="e">
        <f>+VLOOKUP(M239,'Código Barras'!$C$3:$C$1694,1,0)</f>
        <v>#N/A</v>
      </c>
      <c r="AL239" s="90">
        <f t="shared" si="31"/>
        <v>0</v>
      </c>
      <c r="AM239" s="90">
        <f t="shared" si="31"/>
        <v>0</v>
      </c>
      <c r="AN239" s="90">
        <f t="shared" si="31"/>
        <v>0</v>
      </c>
      <c r="AO239" s="90">
        <f t="shared" si="30"/>
        <v>0</v>
      </c>
      <c r="AP239" s="90">
        <f t="shared" si="30"/>
        <v>0</v>
      </c>
      <c r="AQ239" s="90">
        <f t="shared" si="30"/>
        <v>0</v>
      </c>
      <c r="AR239" s="90" t="e">
        <f>VLOOKUP(C239&amp;E239&amp;G239&amp;I239&amp;J239,'Código Licitaciones'!$I$8:$I$4158,1,0)</f>
        <v>#N/A</v>
      </c>
    </row>
    <row r="240" spans="2:44" ht="18.75" x14ac:dyDescent="0.3">
      <c r="B240" s="85"/>
      <c r="C240" s="85"/>
      <c r="D240" s="96"/>
      <c r="E240" s="96"/>
      <c r="F240" s="96"/>
      <c r="G240" s="97"/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5"/>
        <v>9</v>
      </c>
      <c r="Z240" s="90" t="e">
        <f t="shared" si="26"/>
        <v>#DIV/0!</v>
      </c>
      <c r="AA240" s="94" t="e">
        <f>+VLOOKUP(C240,'Código Licitaciones'!$J$7:$J$31,1,0)</f>
        <v>#N/A</v>
      </c>
      <c r="AB240" s="94">
        <f t="shared" si="27"/>
        <v>0</v>
      </c>
      <c r="AC240" s="94" t="e">
        <f>+VLOOKUP(E240,'Código Licitaciones'!$K$7:$K$50,1,0)</f>
        <v>#N/A</v>
      </c>
      <c r="AD240" s="94">
        <f t="shared" si="28"/>
        <v>0</v>
      </c>
      <c r="AE240" s="94" t="e">
        <f>+VLOOKUP(G240,'Código Licitaciones'!$L$7:$L$50,1,0)</f>
        <v>#N/A</v>
      </c>
      <c r="AF240" s="90" t="e">
        <f t="shared" si="29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2"/>
        <v>0</v>
      </c>
      <c r="AJ240" s="94">
        <f t="shared" si="32"/>
        <v>0</v>
      </c>
      <c r="AK240" s="95" t="e">
        <f>+VLOOKUP(M240,'Código Barras'!$C$3:$C$1694,1,0)</f>
        <v>#N/A</v>
      </c>
      <c r="AL240" s="90">
        <f t="shared" si="31"/>
        <v>0</v>
      </c>
      <c r="AM240" s="90">
        <f t="shared" si="31"/>
        <v>0</v>
      </c>
      <c r="AN240" s="90">
        <f t="shared" si="31"/>
        <v>0</v>
      </c>
      <c r="AO240" s="90">
        <f t="shared" si="30"/>
        <v>0</v>
      </c>
      <c r="AP240" s="90">
        <f t="shared" si="30"/>
        <v>0</v>
      </c>
      <c r="AQ240" s="90">
        <f t="shared" si="30"/>
        <v>0</v>
      </c>
      <c r="AR240" s="90" t="e">
        <f>VLOOKUP(C240&amp;E240&amp;G240&amp;I240&amp;J240,'Código Licitaciones'!$I$8:$I$4158,1,0)</f>
        <v>#N/A</v>
      </c>
    </row>
    <row r="241" spans="2:44" ht="18.75" x14ac:dyDescent="0.3">
      <c r="B241" s="85"/>
      <c r="C241" s="85"/>
      <c r="D241" s="96"/>
      <c r="E241" s="96"/>
      <c r="F241" s="96"/>
      <c r="G241" s="97"/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5"/>
        <v>9</v>
      </c>
      <c r="Z241" s="90" t="e">
        <f t="shared" si="26"/>
        <v>#DIV/0!</v>
      </c>
      <c r="AA241" s="94" t="e">
        <f>+VLOOKUP(C241,'Código Licitaciones'!$J$7:$J$31,1,0)</f>
        <v>#N/A</v>
      </c>
      <c r="AB241" s="94">
        <f t="shared" si="27"/>
        <v>0</v>
      </c>
      <c r="AC241" s="94" t="e">
        <f>+VLOOKUP(E241,'Código Licitaciones'!$K$7:$K$50,1,0)</f>
        <v>#N/A</v>
      </c>
      <c r="AD241" s="94">
        <f t="shared" si="28"/>
        <v>0</v>
      </c>
      <c r="AE241" s="94" t="e">
        <f>+VLOOKUP(G241,'Código Licitaciones'!$L$7:$L$50,1,0)</f>
        <v>#N/A</v>
      </c>
      <c r="AF241" s="90" t="e">
        <f t="shared" si="29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2"/>
        <v>0</v>
      </c>
      <c r="AJ241" s="94">
        <f t="shared" si="32"/>
        <v>0</v>
      </c>
      <c r="AK241" s="95" t="e">
        <f>+VLOOKUP(M241,'Código Barras'!$C$3:$C$1694,1,0)</f>
        <v>#N/A</v>
      </c>
      <c r="AL241" s="90">
        <f t="shared" si="31"/>
        <v>0</v>
      </c>
      <c r="AM241" s="90">
        <f t="shared" si="31"/>
        <v>0</v>
      </c>
      <c r="AN241" s="90">
        <f t="shared" si="31"/>
        <v>0</v>
      </c>
      <c r="AO241" s="90">
        <f t="shared" si="30"/>
        <v>0</v>
      </c>
      <c r="AP241" s="90">
        <f t="shared" si="30"/>
        <v>0</v>
      </c>
      <c r="AQ241" s="90">
        <f t="shared" si="30"/>
        <v>0</v>
      </c>
      <c r="AR241" s="90" t="e">
        <f>VLOOKUP(C241&amp;E241&amp;G241&amp;I241&amp;J241,'Código Licitaciones'!$I$8:$I$4158,1,0)</f>
        <v>#N/A</v>
      </c>
    </row>
    <row r="242" spans="2:44" ht="18.75" x14ac:dyDescent="0.3">
      <c r="B242" s="85"/>
      <c r="C242" s="85"/>
      <c r="D242" s="96"/>
      <c r="E242" s="96"/>
      <c r="F242" s="96"/>
      <c r="G242" s="97"/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5"/>
        <v>9</v>
      </c>
      <c r="Z242" s="90" t="e">
        <f t="shared" si="26"/>
        <v>#DIV/0!</v>
      </c>
      <c r="AA242" s="94" t="e">
        <f>+VLOOKUP(C242,'Código Licitaciones'!$J$7:$J$31,1,0)</f>
        <v>#N/A</v>
      </c>
      <c r="AB242" s="94">
        <f t="shared" si="27"/>
        <v>0</v>
      </c>
      <c r="AC242" s="94" t="e">
        <f>+VLOOKUP(E242,'Código Licitaciones'!$K$7:$K$50,1,0)</f>
        <v>#N/A</v>
      </c>
      <c r="AD242" s="94">
        <f t="shared" si="28"/>
        <v>0</v>
      </c>
      <c r="AE242" s="94" t="e">
        <f>+VLOOKUP(G242,'Código Licitaciones'!$L$7:$L$50,1,0)</f>
        <v>#N/A</v>
      </c>
      <c r="AF242" s="90" t="e">
        <f t="shared" si="29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2"/>
        <v>0</v>
      </c>
      <c r="AJ242" s="94">
        <f t="shared" si="32"/>
        <v>0</v>
      </c>
      <c r="AK242" s="95" t="e">
        <f>+VLOOKUP(M242,'Código Barras'!$C$3:$C$1694,1,0)</f>
        <v>#N/A</v>
      </c>
      <c r="AL242" s="90">
        <f t="shared" si="31"/>
        <v>0</v>
      </c>
      <c r="AM242" s="90">
        <f t="shared" si="31"/>
        <v>0</v>
      </c>
      <c r="AN242" s="90">
        <f t="shared" si="31"/>
        <v>0</v>
      </c>
      <c r="AO242" s="90">
        <f t="shared" si="30"/>
        <v>0</v>
      </c>
      <c r="AP242" s="90">
        <f t="shared" si="30"/>
        <v>0</v>
      </c>
      <c r="AQ242" s="90">
        <f t="shared" si="30"/>
        <v>0</v>
      </c>
      <c r="AR242" s="90" t="e">
        <f>VLOOKUP(C242&amp;E242&amp;G242&amp;I242&amp;J242,'Código Licitaciones'!$I$8:$I$4158,1,0)</f>
        <v>#N/A</v>
      </c>
    </row>
    <row r="243" spans="2:44" ht="18.75" x14ac:dyDescent="0.3">
      <c r="B243" s="85"/>
      <c r="C243" s="85"/>
      <c r="D243" s="96"/>
      <c r="E243" s="96"/>
      <c r="F243" s="96"/>
      <c r="G243" s="97"/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5"/>
        <v>9</v>
      </c>
      <c r="Z243" s="90" t="e">
        <f t="shared" si="26"/>
        <v>#DIV/0!</v>
      </c>
      <c r="AA243" s="94" t="e">
        <f>+VLOOKUP(C243,'Código Licitaciones'!$J$7:$J$31,1,0)</f>
        <v>#N/A</v>
      </c>
      <c r="AB243" s="94">
        <f t="shared" si="27"/>
        <v>0</v>
      </c>
      <c r="AC243" s="94" t="e">
        <f>+VLOOKUP(E243,'Código Licitaciones'!$K$7:$K$50,1,0)</f>
        <v>#N/A</v>
      </c>
      <c r="AD243" s="94">
        <f t="shared" si="28"/>
        <v>0</v>
      </c>
      <c r="AE243" s="94" t="e">
        <f>+VLOOKUP(G243,'Código Licitaciones'!$L$7:$L$50,1,0)</f>
        <v>#N/A</v>
      </c>
      <c r="AF243" s="90" t="e">
        <f t="shared" si="29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2"/>
        <v>0</v>
      </c>
      <c r="AJ243" s="94">
        <f t="shared" si="32"/>
        <v>0</v>
      </c>
      <c r="AK243" s="95" t="e">
        <f>+VLOOKUP(M243,'Código Barras'!$C$3:$C$1694,1,0)</f>
        <v>#N/A</v>
      </c>
      <c r="AL243" s="90">
        <f t="shared" si="31"/>
        <v>0</v>
      </c>
      <c r="AM243" s="90">
        <f t="shared" si="31"/>
        <v>0</v>
      </c>
      <c r="AN243" s="90">
        <f t="shared" si="31"/>
        <v>0</v>
      </c>
      <c r="AO243" s="90">
        <f t="shared" si="30"/>
        <v>0</v>
      </c>
      <c r="AP243" s="90">
        <f t="shared" si="30"/>
        <v>0</v>
      </c>
      <c r="AQ243" s="90">
        <f t="shared" si="30"/>
        <v>0</v>
      </c>
      <c r="AR243" s="90" t="e">
        <f>VLOOKUP(C243&amp;E243&amp;G243&amp;I243&amp;J243,'Código Licitaciones'!$I$8:$I$4158,1,0)</f>
        <v>#N/A</v>
      </c>
    </row>
    <row r="244" spans="2:44" ht="18.75" x14ac:dyDescent="0.3">
      <c r="B244" s="85"/>
      <c r="C244" s="85"/>
      <c r="D244" s="96"/>
      <c r="E244" s="96"/>
      <c r="F244" s="96"/>
      <c r="G244" s="97"/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5"/>
        <v>9</v>
      </c>
      <c r="Z244" s="90" t="e">
        <f t="shared" si="26"/>
        <v>#DIV/0!</v>
      </c>
      <c r="AA244" s="94" t="e">
        <f>+VLOOKUP(C244,'Código Licitaciones'!$J$7:$J$31,1,0)</f>
        <v>#N/A</v>
      </c>
      <c r="AB244" s="94">
        <f t="shared" si="27"/>
        <v>0</v>
      </c>
      <c r="AC244" s="94" t="e">
        <f>+VLOOKUP(E244,'Código Licitaciones'!$K$7:$K$50,1,0)</f>
        <v>#N/A</v>
      </c>
      <c r="AD244" s="94">
        <f t="shared" si="28"/>
        <v>0</v>
      </c>
      <c r="AE244" s="94" t="e">
        <f>+VLOOKUP(G244,'Código Licitaciones'!$L$7:$L$50,1,0)</f>
        <v>#N/A</v>
      </c>
      <c r="AF244" s="90" t="e">
        <f t="shared" si="29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2"/>
        <v>0</v>
      </c>
      <c r="AJ244" s="94">
        <f t="shared" si="32"/>
        <v>0</v>
      </c>
      <c r="AK244" s="95" t="e">
        <f>+VLOOKUP(M244,'Código Barras'!$C$3:$C$1694,1,0)</f>
        <v>#N/A</v>
      </c>
      <c r="AL244" s="90">
        <f t="shared" si="31"/>
        <v>0</v>
      </c>
      <c r="AM244" s="90">
        <f t="shared" si="31"/>
        <v>0</v>
      </c>
      <c r="AN244" s="90">
        <f t="shared" si="31"/>
        <v>0</v>
      </c>
      <c r="AO244" s="90">
        <f t="shared" si="30"/>
        <v>0</v>
      </c>
      <c r="AP244" s="90">
        <f t="shared" si="30"/>
        <v>0</v>
      </c>
      <c r="AQ244" s="90">
        <f t="shared" si="30"/>
        <v>0</v>
      </c>
      <c r="AR244" s="90" t="e">
        <f>VLOOKUP(C244&amp;E244&amp;G244&amp;I244&amp;J244,'Código Licitaciones'!$I$8:$I$4158,1,0)</f>
        <v>#N/A</v>
      </c>
    </row>
    <row r="245" spans="2:44" ht="18.75" x14ac:dyDescent="0.3">
      <c r="B245" s="85"/>
      <c r="C245" s="85"/>
      <c r="D245" s="96"/>
      <c r="E245" s="96"/>
      <c r="F245" s="96"/>
      <c r="G245" s="97"/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5"/>
        <v>9</v>
      </c>
      <c r="Z245" s="90" t="e">
        <f t="shared" si="26"/>
        <v>#DIV/0!</v>
      </c>
      <c r="AA245" s="94" t="e">
        <f>+VLOOKUP(C245,'Código Licitaciones'!$J$7:$J$31,1,0)</f>
        <v>#N/A</v>
      </c>
      <c r="AB245" s="94">
        <f t="shared" si="27"/>
        <v>0</v>
      </c>
      <c r="AC245" s="94" t="e">
        <f>+VLOOKUP(E245,'Código Licitaciones'!$K$7:$K$50,1,0)</f>
        <v>#N/A</v>
      </c>
      <c r="AD245" s="94">
        <f t="shared" si="28"/>
        <v>0</v>
      </c>
      <c r="AE245" s="94" t="e">
        <f>+VLOOKUP(G245,'Código Licitaciones'!$L$7:$L$50,1,0)</f>
        <v>#N/A</v>
      </c>
      <c r="AF245" s="90" t="e">
        <f t="shared" si="29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2"/>
        <v>0</v>
      </c>
      <c r="AJ245" s="94">
        <f t="shared" si="32"/>
        <v>0</v>
      </c>
      <c r="AK245" s="95" t="e">
        <f>+VLOOKUP(M245,'Código Barras'!$C$3:$C$1694,1,0)</f>
        <v>#N/A</v>
      </c>
      <c r="AL245" s="90">
        <f t="shared" si="31"/>
        <v>0</v>
      </c>
      <c r="AM245" s="90">
        <f t="shared" si="31"/>
        <v>0</v>
      </c>
      <c r="AN245" s="90">
        <f t="shared" si="31"/>
        <v>0</v>
      </c>
      <c r="AO245" s="90">
        <f t="shared" si="30"/>
        <v>0</v>
      </c>
      <c r="AP245" s="90">
        <f t="shared" si="30"/>
        <v>0</v>
      </c>
      <c r="AQ245" s="90">
        <f t="shared" si="30"/>
        <v>0</v>
      </c>
      <c r="AR245" s="90" t="e">
        <f>VLOOKUP(C245&amp;E245&amp;G245&amp;I245&amp;J245,'Código Licitaciones'!$I$8:$I$4158,1,0)</f>
        <v>#N/A</v>
      </c>
    </row>
    <row r="246" spans="2:44" ht="18.75" x14ac:dyDescent="0.3">
      <c r="B246" s="85"/>
      <c r="C246" s="85"/>
      <c r="D246" s="96"/>
      <c r="E246" s="96"/>
      <c r="F246" s="96"/>
      <c r="G246" s="97"/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5"/>
        <v>9</v>
      </c>
      <c r="Z246" s="90" t="e">
        <f t="shared" si="26"/>
        <v>#DIV/0!</v>
      </c>
      <c r="AA246" s="94" t="e">
        <f>+VLOOKUP(C246,'Código Licitaciones'!$J$7:$J$31,1,0)</f>
        <v>#N/A</v>
      </c>
      <c r="AB246" s="94">
        <f t="shared" si="27"/>
        <v>0</v>
      </c>
      <c r="AC246" s="94" t="e">
        <f>+VLOOKUP(E246,'Código Licitaciones'!$K$7:$K$50,1,0)</f>
        <v>#N/A</v>
      </c>
      <c r="AD246" s="94">
        <f t="shared" si="28"/>
        <v>0</v>
      </c>
      <c r="AE246" s="94" t="e">
        <f>+VLOOKUP(G246,'Código Licitaciones'!$L$7:$L$50,1,0)</f>
        <v>#N/A</v>
      </c>
      <c r="AF246" s="90" t="e">
        <f t="shared" si="29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2"/>
        <v>0</v>
      </c>
      <c r="AJ246" s="94">
        <f t="shared" si="32"/>
        <v>0</v>
      </c>
      <c r="AK246" s="95" t="e">
        <f>+VLOOKUP(M246,'Código Barras'!$C$3:$C$1694,1,0)</f>
        <v>#N/A</v>
      </c>
      <c r="AL246" s="90">
        <f t="shared" si="31"/>
        <v>0</v>
      </c>
      <c r="AM246" s="90">
        <f t="shared" si="31"/>
        <v>0</v>
      </c>
      <c r="AN246" s="90">
        <f t="shared" si="31"/>
        <v>0</v>
      </c>
      <c r="AO246" s="90">
        <f t="shared" si="30"/>
        <v>0</v>
      </c>
      <c r="AP246" s="90">
        <f t="shared" si="30"/>
        <v>0</v>
      </c>
      <c r="AQ246" s="90">
        <f t="shared" si="30"/>
        <v>0</v>
      </c>
      <c r="AR246" s="90" t="e">
        <f>VLOOKUP(C246&amp;E246&amp;G246&amp;I246&amp;J246,'Código Licitaciones'!$I$8:$I$4158,1,0)</f>
        <v>#N/A</v>
      </c>
    </row>
    <row r="247" spans="2:44" ht="18.75" x14ac:dyDescent="0.3">
      <c r="B247" s="85"/>
      <c r="C247" s="85"/>
      <c r="D247" s="96"/>
      <c r="E247" s="96"/>
      <c r="F247" s="96"/>
      <c r="G247" s="97"/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5"/>
        <v>9</v>
      </c>
      <c r="Z247" s="90" t="e">
        <f t="shared" si="26"/>
        <v>#DIV/0!</v>
      </c>
      <c r="AA247" s="94" t="e">
        <f>+VLOOKUP(C247,'Código Licitaciones'!$J$7:$J$31,1,0)</f>
        <v>#N/A</v>
      </c>
      <c r="AB247" s="94">
        <f t="shared" si="27"/>
        <v>0</v>
      </c>
      <c r="AC247" s="94" t="e">
        <f>+VLOOKUP(E247,'Código Licitaciones'!$K$7:$K$50,1,0)</f>
        <v>#N/A</v>
      </c>
      <c r="AD247" s="94">
        <f t="shared" si="28"/>
        <v>0</v>
      </c>
      <c r="AE247" s="94" t="e">
        <f>+VLOOKUP(G247,'Código Licitaciones'!$L$7:$L$50,1,0)</f>
        <v>#N/A</v>
      </c>
      <c r="AF247" s="90" t="e">
        <f t="shared" si="29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2"/>
        <v>0</v>
      </c>
      <c r="AJ247" s="94">
        <f t="shared" si="32"/>
        <v>0</v>
      </c>
      <c r="AK247" s="95" t="e">
        <f>+VLOOKUP(M247,'Código Barras'!$C$3:$C$1694,1,0)</f>
        <v>#N/A</v>
      </c>
      <c r="AL247" s="90">
        <f t="shared" si="31"/>
        <v>0</v>
      </c>
      <c r="AM247" s="90">
        <f t="shared" si="31"/>
        <v>0</v>
      </c>
      <c r="AN247" s="90">
        <f t="shared" si="31"/>
        <v>0</v>
      </c>
      <c r="AO247" s="90">
        <f t="shared" si="30"/>
        <v>0</v>
      </c>
      <c r="AP247" s="90">
        <f t="shared" si="30"/>
        <v>0</v>
      </c>
      <c r="AQ247" s="90">
        <f t="shared" si="30"/>
        <v>0</v>
      </c>
      <c r="AR247" s="90" t="e">
        <f>VLOOKUP(C247&amp;E247&amp;G247&amp;I247&amp;J247,'Código Licitaciones'!$I$8:$I$4158,1,0)</f>
        <v>#N/A</v>
      </c>
    </row>
    <row r="248" spans="2:44" ht="18.75" x14ac:dyDescent="0.3">
      <c r="B248" s="85"/>
      <c r="C248" s="85"/>
      <c r="D248" s="96"/>
      <c r="E248" s="96"/>
      <c r="F248" s="96"/>
      <c r="G248" s="97"/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5"/>
        <v>9</v>
      </c>
      <c r="Z248" s="90" t="e">
        <f t="shared" si="26"/>
        <v>#DIV/0!</v>
      </c>
      <c r="AA248" s="94" t="e">
        <f>+VLOOKUP(C248,'Código Licitaciones'!$J$7:$J$31,1,0)</f>
        <v>#N/A</v>
      </c>
      <c r="AB248" s="94">
        <f t="shared" si="27"/>
        <v>0</v>
      </c>
      <c r="AC248" s="94" t="e">
        <f>+VLOOKUP(E248,'Código Licitaciones'!$K$7:$K$50,1,0)</f>
        <v>#N/A</v>
      </c>
      <c r="AD248" s="94">
        <f t="shared" si="28"/>
        <v>0</v>
      </c>
      <c r="AE248" s="94" t="e">
        <f>+VLOOKUP(G248,'Código Licitaciones'!$L$7:$L$50,1,0)</f>
        <v>#N/A</v>
      </c>
      <c r="AF248" s="90" t="e">
        <f t="shared" si="29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2"/>
        <v>0</v>
      </c>
      <c r="AJ248" s="94">
        <f t="shared" si="32"/>
        <v>0</v>
      </c>
      <c r="AK248" s="95" t="e">
        <f>+VLOOKUP(M248,'Código Barras'!$C$3:$C$1694,1,0)</f>
        <v>#N/A</v>
      </c>
      <c r="AL248" s="90">
        <f t="shared" si="31"/>
        <v>0</v>
      </c>
      <c r="AM248" s="90">
        <f t="shared" si="31"/>
        <v>0</v>
      </c>
      <c r="AN248" s="90">
        <f t="shared" si="31"/>
        <v>0</v>
      </c>
      <c r="AO248" s="90">
        <f t="shared" si="30"/>
        <v>0</v>
      </c>
      <c r="AP248" s="90">
        <f t="shared" si="30"/>
        <v>0</v>
      </c>
      <c r="AQ248" s="90">
        <f t="shared" si="30"/>
        <v>0</v>
      </c>
      <c r="AR248" s="90" t="e">
        <f>VLOOKUP(C248&amp;E248&amp;G248&amp;I248&amp;J248,'Código Licitaciones'!$I$8:$I$4158,1,0)</f>
        <v>#N/A</v>
      </c>
    </row>
    <row r="249" spans="2:44" ht="18.75" x14ac:dyDescent="0.3">
      <c r="B249" s="85"/>
      <c r="C249" s="85"/>
      <c r="D249" s="96"/>
      <c r="E249" s="96"/>
      <c r="F249" s="96"/>
      <c r="G249" s="97"/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5"/>
        <v>9</v>
      </c>
      <c r="Z249" s="90" t="e">
        <f t="shared" si="26"/>
        <v>#DIV/0!</v>
      </c>
      <c r="AA249" s="94" t="e">
        <f>+VLOOKUP(C249,'Código Licitaciones'!$J$7:$J$31,1,0)</f>
        <v>#N/A</v>
      </c>
      <c r="AB249" s="94">
        <f t="shared" si="27"/>
        <v>0</v>
      </c>
      <c r="AC249" s="94" t="e">
        <f>+VLOOKUP(E249,'Código Licitaciones'!$K$7:$K$50,1,0)</f>
        <v>#N/A</v>
      </c>
      <c r="AD249" s="94">
        <f t="shared" si="28"/>
        <v>0</v>
      </c>
      <c r="AE249" s="94" t="e">
        <f>+VLOOKUP(G249,'Código Licitaciones'!$L$7:$L$50,1,0)</f>
        <v>#N/A</v>
      </c>
      <c r="AF249" s="90" t="e">
        <f t="shared" si="29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2"/>
        <v>0</v>
      </c>
      <c r="AJ249" s="94">
        <f t="shared" si="32"/>
        <v>0</v>
      </c>
      <c r="AK249" s="95" t="e">
        <f>+VLOOKUP(M249,'Código Barras'!$C$3:$C$1694,1,0)</f>
        <v>#N/A</v>
      </c>
      <c r="AL249" s="90">
        <f t="shared" si="31"/>
        <v>0</v>
      </c>
      <c r="AM249" s="90">
        <f t="shared" si="31"/>
        <v>0</v>
      </c>
      <c r="AN249" s="90">
        <f t="shared" si="31"/>
        <v>0</v>
      </c>
      <c r="AO249" s="90">
        <f t="shared" si="30"/>
        <v>0</v>
      </c>
      <c r="AP249" s="90">
        <f t="shared" si="30"/>
        <v>0</v>
      </c>
      <c r="AQ249" s="90">
        <f t="shared" si="30"/>
        <v>0</v>
      </c>
      <c r="AR249" s="90" t="e">
        <f>VLOOKUP(C249&amp;E249&amp;G249&amp;I249&amp;J249,'Código Licitaciones'!$I$8:$I$4158,1,0)</f>
        <v>#N/A</v>
      </c>
    </row>
    <row r="250" spans="2:44" ht="18.75" x14ac:dyDescent="0.3">
      <c r="B250" s="85"/>
      <c r="C250" s="85"/>
      <c r="D250" s="96"/>
      <c r="E250" s="96"/>
      <c r="F250" s="96"/>
      <c r="G250" s="97"/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5"/>
        <v>9</v>
      </c>
      <c r="Z250" s="90" t="e">
        <f t="shared" si="26"/>
        <v>#DIV/0!</v>
      </c>
      <c r="AA250" s="94" t="e">
        <f>+VLOOKUP(C250,'Código Licitaciones'!$J$7:$J$31,1,0)</f>
        <v>#N/A</v>
      </c>
      <c r="AB250" s="94">
        <f t="shared" si="27"/>
        <v>0</v>
      </c>
      <c r="AC250" s="94" t="e">
        <f>+VLOOKUP(E250,'Código Licitaciones'!$K$7:$K$50,1,0)</f>
        <v>#N/A</v>
      </c>
      <c r="AD250" s="94">
        <f t="shared" si="28"/>
        <v>0</v>
      </c>
      <c r="AE250" s="94" t="e">
        <f>+VLOOKUP(G250,'Código Licitaciones'!$L$7:$L$50,1,0)</f>
        <v>#N/A</v>
      </c>
      <c r="AF250" s="90" t="e">
        <f t="shared" si="29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2"/>
        <v>0</v>
      </c>
      <c r="AJ250" s="94">
        <f t="shared" si="32"/>
        <v>0</v>
      </c>
      <c r="AK250" s="95" t="e">
        <f>+VLOOKUP(M250,'Código Barras'!$C$3:$C$1694,1,0)</f>
        <v>#N/A</v>
      </c>
      <c r="AL250" s="90">
        <f t="shared" si="31"/>
        <v>0</v>
      </c>
      <c r="AM250" s="90">
        <f t="shared" si="31"/>
        <v>0</v>
      </c>
      <c r="AN250" s="90">
        <f t="shared" si="31"/>
        <v>0</v>
      </c>
      <c r="AO250" s="90">
        <f t="shared" si="30"/>
        <v>0</v>
      </c>
      <c r="AP250" s="90">
        <f t="shared" si="30"/>
        <v>0</v>
      </c>
      <c r="AQ250" s="90">
        <f t="shared" si="30"/>
        <v>0</v>
      </c>
      <c r="AR250" s="90" t="e">
        <f>VLOOKUP(C250&amp;E250&amp;G250&amp;I250&amp;J250,'Código Licitaciones'!$I$8:$I$4158,1,0)</f>
        <v>#N/A</v>
      </c>
    </row>
    <row r="251" spans="2:44" ht="18.75" x14ac:dyDescent="0.3">
      <c r="B251" s="85"/>
      <c r="C251" s="85"/>
      <c r="D251" s="96"/>
      <c r="E251" s="96"/>
      <c r="F251" s="96"/>
      <c r="G251" s="97"/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5"/>
        <v>9</v>
      </c>
      <c r="Z251" s="90" t="e">
        <f t="shared" si="26"/>
        <v>#DIV/0!</v>
      </c>
      <c r="AA251" s="94" t="e">
        <f>+VLOOKUP(C251,'Código Licitaciones'!$J$7:$J$31,1,0)</f>
        <v>#N/A</v>
      </c>
      <c r="AB251" s="94">
        <f t="shared" si="27"/>
        <v>0</v>
      </c>
      <c r="AC251" s="94" t="e">
        <f>+VLOOKUP(E251,'Código Licitaciones'!$K$7:$K$50,1,0)</f>
        <v>#N/A</v>
      </c>
      <c r="AD251" s="94">
        <f t="shared" si="28"/>
        <v>0</v>
      </c>
      <c r="AE251" s="94" t="e">
        <f>+VLOOKUP(G251,'Código Licitaciones'!$L$7:$L$50,1,0)</f>
        <v>#N/A</v>
      </c>
      <c r="AF251" s="90" t="e">
        <f t="shared" si="29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2"/>
        <v>0</v>
      </c>
      <c r="AJ251" s="94">
        <f t="shared" si="32"/>
        <v>0</v>
      </c>
      <c r="AK251" s="95" t="e">
        <f>+VLOOKUP(M251,'Código Barras'!$C$3:$C$1694,1,0)</f>
        <v>#N/A</v>
      </c>
      <c r="AL251" s="90">
        <f t="shared" si="31"/>
        <v>0</v>
      </c>
      <c r="AM251" s="90">
        <f t="shared" si="31"/>
        <v>0</v>
      </c>
      <c r="AN251" s="90">
        <f t="shared" si="31"/>
        <v>0</v>
      </c>
      <c r="AO251" s="90">
        <f t="shared" si="30"/>
        <v>0</v>
      </c>
      <c r="AP251" s="90">
        <f t="shared" si="30"/>
        <v>0</v>
      </c>
      <c r="AQ251" s="90">
        <f t="shared" si="30"/>
        <v>0</v>
      </c>
      <c r="AR251" s="90" t="e">
        <f>VLOOKUP(C251&amp;E251&amp;G251&amp;I251&amp;J251,'Código Licitaciones'!$I$8:$I$4158,1,0)</f>
        <v>#N/A</v>
      </c>
    </row>
    <row r="252" spans="2:44" ht="18.75" x14ac:dyDescent="0.3">
      <c r="B252" s="85"/>
      <c r="C252" s="85"/>
      <c r="D252" s="96"/>
      <c r="E252" s="96"/>
      <c r="F252" s="96"/>
      <c r="G252" s="97"/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5"/>
        <v>9</v>
      </c>
      <c r="Z252" s="90" t="e">
        <f t="shared" si="26"/>
        <v>#DIV/0!</v>
      </c>
      <c r="AA252" s="94" t="e">
        <f>+VLOOKUP(C252,'Código Licitaciones'!$J$7:$J$31,1,0)</f>
        <v>#N/A</v>
      </c>
      <c r="AB252" s="94">
        <f t="shared" si="27"/>
        <v>0</v>
      </c>
      <c r="AC252" s="94" t="e">
        <f>+VLOOKUP(E252,'Código Licitaciones'!$K$7:$K$50,1,0)</f>
        <v>#N/A</v>
      </c>
      <c r="AD252" s="94">
        <f t="shared" si="28"/>
        <v>0</v>
      </c>
      <c r="AE252" s="94" t="e">
        <f>+VLOOKUP(G252,'Código Licitaciones'!$L$7:$L$50,1,0)</f>
        <v>#N/A</v>
      </c>
      <c r="AF252" s="90" t="e">
        <f t="shared" si="29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2"/>
        <v>0</v>
      </c>
      <c r="AJ252" s="94">
        <f t="shared" si="32"/>
        <v>0</v>
      </c>
      <c r="AK252" s="95" t="e">
        <f>+VLOOKUP(M252,'Código Barras'!$C$3:$C$1694,1,0)</f>
        <v>#N/A</v>
      </c>
      <c r="AL252" s="90">
        <f t="shared" si="31"/>
        <v>0</v>
      </c>
      <c r="AM252" s="90">
        <f t="shared" si="31"/>
        <v>0</v>
      </c>
      <c r="AN252" s="90">
        <f t="shared" si="31"/>
        <v>0</v>
      </c>
      <c r="AO252" s="90">
        <f t="shared" si="30"/>
        <v>0</v>
      </c>
      <c r="AP252" s="90">
        <f t="shared" si="30"/>
        <v>0</v>
      </c>
      <c r="AQ252" s="90">
        <f t="shared" si="30"/>
        <v>0</v>
      </c>
      <c r="AR252" s="90" t="e">
        <f>VLOOKUP(C252&amp;E252&amp;G252&amp;I252&amp;J252,'Código Licitaciones'!$I$8:$I$4158,1,0)</f>
        <v>#N/A</v>
      </c>
    </row>
    <row r="253" spans="2:44" ht="18.75" x14ac:dyDescent="0.3">
      <c r="B253" s="85"/>
      <c r="C253" s="85"/>
      <c r="D253" s="96"/>
      <c r="E253" s="96"/>
      <c r="F253" s="96"/>
      <c r="G253" s="97"/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5"/>
        <v>9</v>
      </c>
      <c r="Z253" s="90" t="e">
        <f t="shared" si="26"/>
        <v>#DIV/0!</v>
      </c>
      <c r="AA253" s="94" t="e">
        <f>+VLOOKUP(C253,'Código Licitaciones'!$J$7:$J$31,1,0)</f>
        <v>#N/A</v>
      </c>
      <c r="AB253" s="94">
        <f t="shared" si="27"/>
        <v>0</v>
      </c>
      <c r="AC253" s="94" t="e">
        <f>+VLOOKUP(E253,'Código Licitaciones'!$K$7:$K$50,1,0)</f>
        <v>#N/A</v>
      </c>
      <c r="AD253" s="94">
        <f t="shared" si="28"/>
        <v>0</v>
      </c>
      <c r="AE253" s="94" t="e">
        <f>+VLOOKUP(G253,'Código Licitaciones'!$L$7:$L$50,1,0)</f>
        <v>#N/A</v>
      </c>
      <c r="AF253" s="90" t="e">
        <f t="shared" si="29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2"/>
        <v>0</v>
      </c>
      <c r="AJ253" s="94">
        <f t="shared" si="32"/>
        <v>0</v>
      </c>
      <c r="AK253" s="95" t="e">
        <f>+VLOOKUP(M253,'Código Barras'!$C$3:$C$1694,1,0)</f>
        <v>#N/A</v>
      </c>
      <c r="AL253" s="90">
        <f t="shared" si="31"/>
        <v>0</v>
      </c>
      <c r="AM253" s="90">
        <f t="shared" si="31"/>
        <v>0</v>
      </c>
      <c r="AN253" s="90">
        <f t="shared" si="31"/>
        <v>0</v>
      </c>
      <c r="AO253" s="90">
        <f t="shared" si="30"/>
        <v>0</v>
      </c>
      <c r="AP253" s="90">
        <f t="shared" si="30"/>
        <v>0</v>
      </c>
      <c r="AQ253" s="90">
        <f t="shared" si="30"/>
        <v>0</v>
      </c>
      <c r="AR253" s="90" t="e">
        <f>VLOOKUP(C253&amp;E253&amp;G253&amp;I253&amp;J253,'Código Licitaciones'!$I$8:$I$4158,1,0)</f>
        <v>#N/A</v>
      </c>
    </row>
    <row r="254" spans="2:44" ht="18.75" x14ac:dyDescent="0.3">
      <c r="B254" s="85"/>
      <c r="C254" s="85"/>
      <c r="D254" s="96"/>
      <c r="E254" s="96"/>
      <c r="F254" s="96"/>
      <c r="G254" s="97"/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5"/>
        <v>9</v>
      </c>
      <c r="Z254" s="90" t="e">
        <f t="shared" si="26"/>
        <v>#DIV/0!</v>
      </c>
      <c r="AA254" s="94" t="e">
        <f>+VLOOKUP(C254,'Código Licitaciones'!$J$7:$J$31,1,0)</f>
        <v>#N/A</v>
      </c>
      <c r="AB254" s="94">
        <f t="shared" si="27"/>
        <v>0</v>
      </c>
      <c r="AC254" s="94" t="e">
        <f>+VLOOKUP(E254,'Código Licitaciones'!$K$7:$K$50,1,0)</f>
        <v>#N/A</v>
      </c>
      <c r="AD254" s="94">
        <f t="shared" si="28"/>
        <v>0</v>
      </c>
      <c r="AE254" s="94" t="e">
        <f>+VLOOKUP(G254,'Código Licitaciones'!$L$7:$L$50,1,0)</f>
        <v>#N/A</v>
      </c>
      <c r="AF254" s="90" t="e">
        <f t="shared" si="29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2"/>
        <v>0</v>
      </c>
      <c r="AJ254" s="94">
        <f t="shared" si="32"/>
        <v>0</v>
      </c>
      <c r="AK254" s="95" t="e">
        <f>+VLOOKUP(M254,'Código Barras'!$C$3:$C$1694,1,0)</f>
        <v>#N/A</v>
      </c>
      <c r="AL254" s="90">
        <f t="shared" si="31"/>
        <v>0</v>
      </c>
      <c r="AM254" s="90">
        <f t="shared" si="31"/>
        <v>0</v>
      </c>
      <c r="AN254" s="90">
        <f t="shared" si="31"/>
        <v>0</v>
      </c>
      <c r="AO254" s="90">
        <f t="shared" si="30"/>
        <v>0</v>
      </c>
      <c r="AP254" s="90">
        <f t="shared" si="30"/>
        <v>0</v>
      </c>
      <c r="AQ254" s="90">
        <f t="shared" si="30"/>
        <v>0</v>
      </c>
      <c r="AR254" s="90" t="e">
        <f>VLOOKUP(C254&amp;E254&amp;G254&amp;I254&amp;J254,'Código Licitaciones'!$I$8:$I$4158,1,0)</f>
        <v>#N/A</v>
      </c>
    </row>
    <row r="255" spans="2:44" ht="18.75" x14ac:dyDescent="0.3">
      <c r="B255" s="85"/>
      <c r="C255" s="85"/>
      <c r="D255" s="96"/>
      <c r="E255" s="96"/>
      <c r="F255" s="96"/>
      <c r="G255" s="97"/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5"/>
        <v>9</v>
      </c>
      <c r="Z255" s="90" t="e">
        <f t="shared" si="26"/>
        <v>#DIV/0!</v>
      </c>
      <c r="AA255" s="94" t="e">
        <f>+VLOOKUP(C255,'Código Licitaciones'!$J$7:$J$31,1,0)</f>
        <v>#N/A</v>
      </c>
      <c r="AB255" s="94">
        <f t="shared" si="27"/>
        <v>0</v>
      </c>
      <c r="AC255" s="94" t="e">
        <f>+VLOOKUP(E255,'Código Licitaciones'!$K$7:$K$50,1,0)</f>
        <v>#N/A</v>
      </c>
      <c r="AD255" s="94">
        <f t="shared" si="28"/>
        <v>0</v>
      </c>
      <c r="AE255" s="94" t="e">
        <f>+VLOOKUP(G255,'Código Licitaciones'!$L$7:$L$50,1,0)</f>
        <v>#N/A</v>
      </c>
      <c r="AF255" s="90" t="e">
        <f t="shared" si="29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2"/>
        <v>0</v>
      </c>
      <c r="AJ255" s="94">
        <f t="shared" si="32"/>
        <v>0</v>
      </c>
      <c r="AK255" s="95" t="e">
        <f>+VLOOKUP(M255,'Código Barras'!$C$3:$C$1694,1,0)</f>
        <v>#N/A</v>
      </c>
      <c r="AL255" s="90">
        <f t="shared" si="31"/>
        <v>0</v>
      </c>
      <c r="AM255" s="90">
        <f t="shared" si="31"/>
        <v>0</v>
      </c>
      <c r="AN255" s="90">
        <f t="shared" si="31"/>
        <v>0</v>
      </c>
      <c r="AO255" s="90">
        <f t="shared" si="30"/>
        <v>0</v>
      </c>
      <c r="AP255" s="90">
        <f t="shared" si="30"/>
        <v>0</v>
      </c>
      <c r="AQ255" s="90">
        <f t="shared" si="30"/>
        <v>0</v>
      </c>
      <c r="AR255" s="90" t="e">
        <f>VLOOKUP(C255&amp;E255&amp;G255&amp;I255&amp;J255,'Código Licitaciones'!$I$8:$I$4158,1,0)</f>
        <v>#N/A</v>
      </c>
    </row>
    <row r="256" spans="2:44" ht="18.75" x14ac:dyDescent="0.3">
      <c r="B256" s="85"/>
      <c r="C256" s="85"/>
      <c r="D256" s="96"/>
      <c r="E256" s="96"/>
      <c r="F256" s="96"/>
      <c r="G256" s="97"/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5"/>
        <v>9</v>
      </c>
      <c r="Z256" s="90" t="e">
        <f t="shared" si="26"/>
        <v>#DIV/0!</v>
      </c>
      <c r="AA256" s="94" t="e">
        <f>+VLOOKUP(C256,'Código Licitaciones'!$J$7:$J$31,1,0)</f>
        <v>#N/A</v>
      </c>
      <c r="AB256" s="94">
        <f t="shared" si="27"/>
        <v>0</v>
      </c>
      <c r="AC256" s="94" t="e">
        <f>+VLOOKUP(E256,'Código Licitaciones'!$K$7:$K$50,1,0)</f>
        <v>#N/A</v>
      </c>
      <c r="AD256" s="94">
        <f t="shared" si="28"/>
        <v>0</v>
      </c>
      <c r="AE256" s="94" t="e">
        <f>+VLOOKUP(G256,'Código Licitaciones'!$L$7:$L$50,1,0)</f>
        <v>#N/A</v>
      </c>
      <c r="AF256" s="90" t="e">
        <f t="shared" si="29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2"/>
        <v>0</v>
      </c>
      <c r="AJ256" s="94">
        <f t="shared" si="32"/>
        <v>0</v>
      </c>
      <c r="AK256" s="95" t="e">
        <f>+VLOOKUP(M256,'Código Barras'!$C$3:$C$1694,1,0)</f>
        <v>#N/A</v>
      </c>
      <c r="AL256" s="90">
        <f t="shared" si="31"/>
        <v>0</v>
      </c>
      <c r="AM256" s="90">
        <f t="shared" si="31"/>
        <v>0</v>
      </c>
      <c r="AN256" s="90">
        <f t="shared" si="31"/>
        <v>0</v>
      </c>
      <c r="AO256" s="90">
        <f t="shared" si="30"/>
        <v>0</v>
      </c>
      <c r="AP256" s="90">
        <f t="shared" si="30"/>
        <v>0</v>
      </c>
      <c r="AQ256" s="90">
        <f t="shared" si="30"/>
        <v>0</v>
      </c>
      <c r="AR256" s="90" t="e">
        <f>VLOOKUP(C256&amp;E256&amp;G256&amp;I256&amp;J256,'Código Licitaciones'!$I$8:$I$4158,1,0)</f>
        <v>#N/A</v>
      </c>
    </row>
    <row r="257" spans="2:44" ht="18.75" x14ac:dyDescent="0.3">
      <c r="B257" s="85"/>
      <c r="C257" s="85"/>
      <c r="D257" s="96"/>
      <c r="E257" s="96"/>
      <c r="F257" s="96"/>
      <c r="G257" s="97"/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5"/>
        <v>9</v>
      </c>
      <c r="Z257" s="90" t="e">
        <f t="shared" si="26"/>
        <v>#DIV/0!</v>
      </c>
      <c r="AA257" s="94" t="e">
        <f>+VLOOKUP(C257,'Código Licitaciones'!$J$7:$J$31,1,0)</f>
        <v>#N/A</v>
      </c>
      <c r="AB257" s="94">
        <f t="shared" si="27"/>
        <v>0</v>
      </c>
      <c r="AC257" s="94" t="e">
        <f>+VLOOKUP(E257,'Código Licitaciones'!$K$7:$K$50,1,0)</f>
        <v>#N/A</v>
      </c>
      <c r="AD257" s="94">
        <f t="shared" si="28"/>
        <v>0</v>
      </c>
      <c r="AE257" s="94" t="e">
        <f>+VLOOKUP(G257,'Código Licitaciones'!$L$7:$L$50,1,0)</f>
        <v>#N/A</v>
      </c>
      <c r="AF257" s="90" t="e">
        <f t="shared" si="29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2"/>
        <v>0</v>
      </c>
      <c r="AJ257" s="94">
        <f t="shared" si="32"/>
        <v>0</v>
      </c>
      <c r="AK257" s="95" t="e">
        <f>+VLOOKUP(M257,'Código Barras'!$C$3:$C$1694,1,0)</f>
        <v>#N/A</v>
      </c>
      <c r="AL257" s="90">
        <f t="shared" si="31"/>
        <v>0</v>
      </c>
      <c r="AM257" s="90">
        <f t="shared" si="31"/>
        <v>0</v>
      </c>
      <c r="AN257" s="90">
        <f t="shared" si="31"/>
        <v>0</v>
      </c>
      <c r="AO257" s="90">
        <f t="shared" si="30"/>
        <v>0</v>
      </c>
      <c r="AP257" s="90">
        <f t="shared" si="30"/>
        <v>0</v>
      </c>
      <c r="AQ257" s="90">
        <f t="shared" si="30"/>
        <v>0</v>
      </c>
      <c r="AR257" s="90" t="e">
        <f>VLOOKUP(C257&amp;E257&amp;G257&amp;I257&amp;J257,'Código Licitaciones'!$I$8:$I$4158,1,0)</f>
        <v>#N/A</v>
      </c>
    </row>
    <row r="258" spans="2:44" ht="18.75" x14ac:dyDescent="0.3">
      <c r="B258" s="85"/>
      <c r="C258" s="85"/>
      <c r="D258" s="96"/>
      <c r="E258" s="96"/>
      <c r="F258" s="96"/>
      <c r="G258" s="97"/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5"/>
        <v>9</v>
      </c>
      <c r="Z258" s="90" t="e">
        <f t="shared" si="26"/>
        <v>#DIV/0!</v>
      </c>
      <c r="AA258" s="94" t="e">
        <f>+VLOOKUP(C258,'Código Licitaciones'!$J$7:$J$31,1,0)</f>
        <v>#N/A</v>
      </c>
      <c r="AB258" s="94">
        <f t="shared" si="27"/>
        <v>0</v>
      </c>
      <c r="AC258" s="94" t="e">
        <f>+VLOOKUP(E258,'Código Licitaciones'!$K$7:$K$50,1,0)</f>
        <v>#N/A</v>
      </c>
      <c r="AD258" s="94">
        <f t="shared" si="28"/>
        <v>0</v>
      </c>
      <c r="AE258" s="94" t="e">
        <f>+VLOOKUP(G258,'Código Licitaciones'!$L$7:$L$50,1,0)</f>
        <v>#N/A</v>
      </c>
      <c r="AF258" s="90" t="e">
        <f t="shared" si="29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2"/>
        <v>0</v>
      </c>
      <c r="AJ258" s="94">
        <f t="shared" si="32"/>
        <v>0</v>
      </c>
      <c r="AK258" s="95" t="e">
        <f>+VLOOKUP(M258,'Código Barras'!$C$3:$C$1694,1,0)</f>
        <v>#N/A</v>
      </c>
      <c r="AL258" s="90">
        <f t="shared" si="31"/>
        <v>0</v>
      </c>
      <c r="AM258" s="90">
        <f t="shared" si="31"/>
        <v>0</v>
      </c>
      <c r="AN258" s="90">
        <f t="shared" si="31"/>
        <v>0</v>
      </c>
      <c r="AO258" s="90">
        <f t="shared" si="30"/>
        <v>0</v>
      </c>
      <c r="AP258" s="90">
        <f t="shared" si="30"/>
        <v>0</v>
      </c>
      <c r="AQ258" s="90">
        <f t="shared" si="30"/>
        <v>0</v>
      </c>
      <c r="AR258" s="90" t="e">
        <f>VLOOKUP(C258&amp;E258&amp;G258&amp;I258&amp;J258,'Código Licitaciones'!$I$8:$I$4158,1,0)</f>
        <v>#N/A</v>
      </c>
    </row>
    <row r="259" spans="2:44" ht="18.75" x14ac:dyDescent="0.3">
      <c r="B259" s="85"/>
      <c r="C259" s="85"/>
      <c r="D259" s="96"/>
      <c r="E259" s="96"/>
      <c r="F259" s="96"/>
      <c r="G259" s="97"/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5"/>
        <v>9</v>
      </c>
      <c r="Z259" s="90" t="e">
        <f t="shared" si="26"/>
        <v>#DIV/0!</v>
      </c>
      <c r="AA259" s="94" t="e">
        <f>+VLOOKUP(C259,'Código Licitaciones'!$J$7:$J$31,1,0)</f>
        <v>#N/A</v>
      </c>
      <c r="AB259" s="94">
        <f t="shared" si="27"/>
        <v>0</v>
      </c>
      <c r="AC259" s="94" t="e">
        <f>+VLOOKUP(E259,'Código Licitaciones'!$K$7:$K$50,1,0)</f>
        <v>#N/A</v>
      </c>
      <c r="AD259" s="94">
        <f t="shared" si="28"/>
        <v>0</v>
      </c>
      <c r="AE259" s="94" t="e">
        <f>+VLOOKUP(G259,'Código Licitaciones'!$L$7:$L$50,1,0)</f>
        <v>#N/A</v>
      </c>
      <c r="AF259" s="90" t="e">
        <f t="shared" si="29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2"/>
        <v>0</v>
      </c>
      <c r="AJ259" s="94">
        <f t="shared" si="32"/>
        <v>0</v>
      </c>
      <c r="AK259" s="95" t="e">
        <f>+VLOOKUP(M259,'Código Barras'!$C$3:$C$1694,1,0)</f>
        <v>#N/A</v>
      </c>
      <c r="AL259" s="90">
        <f t="shared" si="31"/>
        <v>0</v>
      </c>
      <c r="AM259" s="90">
        <f t="shared" si="31"/>
        <v>0</v>
      </c>
      <c r="AN259" s="90">
        <f t="shared" si="31"/>
        <v>0</v>
      </c>
      <c r="AO259" s="90">
        <f t="shared" si="30"/>
        <v>0</v>
      </c>
      <c r="AP259" s="90">
        <f t="shared" si="30"/>
        <v>0</v>
      </c>
      <c r="AQ259" s="90">
        <f t="shared" si="30"/>
        <v>0</v>
      </c>
      <c r="AR259" s="90" t="e">
        <f>VLOOKUP(C259&amp;E259&amp;G259&amp;I259&amp;J259,'Código Licitaciones'!$I$8:$I$4158,1,0)</f>
        <v>#N/A</v>
      </c>
    </row>
    <row r="260" spans="2:44" ht="18.75" x14ac:dyDescent="0.3">
      <c r="B260" s="85"/>
      <c r="C260" s="85"/>
      <c r="D260" s="96"/>
      <c r="E260" s="96"/>
      <c r="F260" s="96"/>
      <c r="G260" s="97"/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5"/>
        <v>9</v>
      </c>
      <c r="Z260" s="90" t="e">
        <f t="shared" si="26"/>
        <v>#DIV/0!</v>
      </c>
      <c r="AA260" s="94" t="e">
        <f>+VLOOKUP(C260,'Código Licitaciones'!$J$7:$J$31,1,0)</f>
        <v>#N/A</v>
      </c>
      <c r="AB260" s="94">
        <f t="shared" si="27"/>
        <v>0</v>
      </c>
      <c r="AC260" s="94" t="e">
        <f>+VLOOKUP(E260,'Código Licitaciones'!$K$7:$K$50,1,0)</f>
        <v>#N/A</v>
      </c>
      <c r="AD260" s="94">
        <f t="shared" si="28"/>
        <v>0</v>
      </c>
      <c r="AE260" s="94" t="e">
        <f>+VLOOKUP(G260,'Código Licitaciones'!$L$7:$L$50,1,0)</f>
        <v>#N/A</v>
      </c>
      <c r="AF260" s="90" t="e">
        <f t="shared" si="29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2"/>
        <v>0</v>
      </c>
      <c r="AJ260" s="94">
        <f t="shared" si="32"/>
        <v>0</v>
      </c>
      <c r="AK260" s="95" t="e">
        <f>+VLOOKUP(M260,'Código Barras'!$C$3:$C$1694,1,0)</f>
        <v>#N/A</v>
      </c>
      <c r="AL260" s="90">
        <f t="shared" si="31"/>
        <v>0</v>
      </c>
      <c r="AM260" s="90">
        <f t="shared" si="31"/>
        <v>0</v>
      </c>
      <c r="AN260" s="90">
        <f t="shared" si="31"/>
        <v>0</v>
      </c>
      <c r="AO260" s="90">
        <f t="shared" si="30"/>
        <v>0</v>
      </c>
      <c r="AP260" s="90">
        <f t="shared" si="30"/>
        <v>0</v>
      </c>
      <c r="AQ260" s="90">
        <f t="shared" si="30"/>
        <v>0</v>
      </c>
      <c r="AR260" s="90" t="e">
        <f>VLOOKUP(C260&amp;E260&amp;G260&amp;I260&amp;J260,'Código Licitaciones'!$I$8:$I$4158,1,0)</f>
        <v>#N/A</v>
      </c>
    </row>
    <row r="261" spans="2:44" ht="18.75" x14ac:dyDescent="0.3">
      <c r="B261" s="85"/>
      <c r="C261" s="85"/>
      <c r="D261" s="96"/>
      <c r="E261" s="96"/>
      <c r="F261" s="96"/>
      <c r="G261" s="97"/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5"/>
        <v>9</v>
      </c>
      <c r="Z261" s="90" t="e">
        <f t="shared" si="26"/>
        <v>#DIV/0!</v>
      </c>
      <c r="AA261" s="94" t="e">
        <f>+VLOOKUP(C261,'Código Licitaciones'!$J$7:$J$31,1,0)</f>
        <v>#N/A</v>
      </c>
      <c r="AB261" s="94">
        <f t="shared" si="27"/>
        <v>0</v>
      </c>
      <c r="AC261" s="94" t="e">
        <f>+VLOOKUP(E261,'Código Licitaciones'!$K$7:$K$50,1,0)</f>
        <v>#N/A</v>
      </c>
      <c r="AD261" s="94">
        <f t="shared" si="28"/>
        <v>0</v>
      </c>
      <c r="AE261" s="94" t="e">
        <f>+VLOOKUP(G261,'Código Licitaciones'!$L$7:$L$50,1,0)</f>
        <v>#N/A</v>
      </c>
      <c r="AF261" s="90" t="e">
        <f t="shared" si="29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2"/>
        <v>0</v>
      </c>
      <c r="AJ261" s="94">
        <f t="shared" si="32"/>
        <v>0</v>
      </c>
      <c r="AK261" s="95" t="e">
        <f>+VLOOKUP(M261,'Código Barras'!$C$3:$C$1694,1,0)</f>
        <v>#N/A</v>
      </c>
      <c r="AL261" s="90">
        <f t="shared" si="31"/>
        <v>0</v>
      </c>
      <c r="AM261" s="90">
        <f t="shared" si="31"/>
        <v>0</v>
      </c>
      <c r="AN261" s="90">
        <f t="shared" si="31"/>
        <v>0</v>
      </c>
      <c r="AO261" s="90">
        <f t="shared" si="30"/>
        <v>0</v>
      </c>
      <c r="AP261" s="90">
        <f t="shared" si="30"/>
        <v>0</v>
      </c>
      <c r="AQ261" s="90">
        <f t="shared" si="30"/>
        <v>0</v>
      </c>
      <c r="AR261" s="90" t="e">
        <f>VLOOKUP(C261&amp;E261&amp;G261&amp;I261&amp;J261,'Código Licitaciones'!$I$8:$I$4158,1,0)</f>
        <v>#N/A</v>
      </c>
    </row>
    <row r="262" spans="2:44" ht="18.75" x14ac:dyDescent="0.3">
      <c r="B262" s="85"/>
      <c r="C262" s="85"/>
      <c r="D262" s="96"/>
      <c r="E262" s="96"/>
      <c r="F262" s="96"/>
      <c r="G262" s="97"/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5"/>
        <v>9</v>
      </c>
      <c r="Z262" s="90" t="e">
        <f t="shared" si="26"/>
        <v>#DIV/0!</v>
      </c>
      <c r="AA262" s="94" t="e">
        <f>+VLOOKUP(C262,'Código Licitaciones'!$J$7:$J$31,1,0)</f>
        <v>#N/A</v>
      </c>
      <c r="AB262" s="94">
        <f t="shared" si="27"/>
        <v>0</v>
      </c>
      <c r="AC262" s="94" t="e">
        <f>+VLOOKUP(E262,'Código Licitaciones'!$K$7:$K$50,1,0)</f>
        <v>#N/A</v>
      </c>
      <c r="AD262" s="94">
        <f t="shared" si="28"/>
        <v>0</v>
      </c>
      <c r="AE262" s="94" t="e">
        <f>+VLOOKUP(G262,'Código Licitaciones'!$L$7:$L$50,1,0)</f>
        <v>#N/A</v>
      </c>
      <c r="AF262" s="90" t="e">
        <f t="shared" si="29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2"/>
        <v>0</v>
      </c>
      <c r="AJ262" s="94">
        <f t="shared" si="32"/>
        <v>0</v>
      </c>
      <c r="AK262" s="95" t="e">
        <f>+VLOOKUP(M262,'Código Barras'!$C$3:$C$1694,1,0)</f>
        <v>#N/A</v>
      </c>
      <c r="AL262" s="90">
        <f t="shared" si="31"/>
        <v>0</v>
      </c>
      <c r="AM262" s="90">
        <f t="shared" si="31"/>
        <v>0</v>
      </c>
      <c r="AN262" s="90">
        <f t="shared" si="31"/>
        <v>0</v>
      </c>
      <c r="AO262" s="90">
        <f t="shared" si="30"/>
        <v>0</v>
      </c>
      <c r="AP262" s="90">
        <f t="shared" si="30"/>
        <v>0</v>
      </c>
      <c r="AQ262" s="90">
        <f t="shared" si="30"/>
        <v>0</v>
      </c>
      <c r="AR262" s="90" t="e">
        <f>VLOOKUP(C262&amp;E262&amp;G262&amp;I262&amp;J262,'Código Licitaciones'!$I$8:$I$4158,1,0)</f>
        <v>#N/A</v>
      </c>
    </row>
    <row r="263" spans="2:44" ht="18.75" x14ac:dyDescent="0.3">
      <c r="B263" s="85"/>
      <c r="C263" s="85"/>
      <c r="D263" s="96"/>
      <c r="E263" s="96"/>
      <c r="F263" s="96"/>
      <c r="G263" s="97"/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5"/>
        <v>9</v>
      </c>
      <c r="Z263" s="90" t="e">
        <f t="shared" si="26"/>
        <v>#DIV/0!</v>
      </c>
      <c r="AA263" s="94" t="e">
        <f>+VLOOKUP(C263,'Código Licitaciones'!$J$7:$J$31,1,0)</f>
        <v>#N/A</v>
      </c>
      <c r="AB263" s="94">
        <f t="shared" si="27"/>
        <v>0</v>
      </c>
      <c r="AC263" s="94" t="e">
        <f>+VLOOKUP(E263,'Código Licitaciones'!$K$7:$K$50,1,0)</f>
        <v>#N/A</v>
      </c>
      <c r="AD263" s="94">
        <f t="shared" si="28"/>
        <v>0</v>
      </c>
      <c r="AE263" s="94" t="e">
        <f>+VLOOKUP(G263,'Código Licitaciones'!$L$7:$L$50,1,0)</f>
        <v>#N/A</v>
      </c>
      <c r="AF263" s="90" t="e">
        <f t="shared" si="29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2"/>
        <v>0</v>
      </c>
      <c r="AJ263" s="94">
        <f t="shared" si="32"/>
        <v>0</v>
      </c>
      <c r="AK263" s="95" t="e">
        <f>+VLOOKUP(M263,'Código Barras'!$C$3:$C$1694,1,0)</f>
        <v>#N/A</v>
      </c>
      <c r="AL263" s="90">
        <f t="shared" si="31"/>
        <v>0</v>
      </c>
      <c r="AM263" s="90">
        <f t="shared" si="31"/>
        <v>0</v>
      </c>
      <c r="AN263" s="90">
        <f t="shared" si="31"/>
        <v>0</v>
      </c>
      <c r="AO263" s="90">
        <f t="shared" si="30"/>
        <v>0</v>
      </c>
      <c r="AP263" s="90">
        <f t="shared" si="30"/>
        <v>0</v>
      </c>
      <c r="AQ263" s="90">
        <f t="shared" si="30"/>
        <v>0</v>
      </c>
      <c r="AR263" s="90" t="e">
        <f>VLOOKUP(C263&amp;E263&amp;G263&amp;I263&amp;J263,'Código Licitaciones'!$I$8:$I$4158,1,0)</f>
        <v>#N/A</v>
      </c>
    </row>
    <row r="264" spans="2:44" ht="18.75" x14ac:dyDescent="0.3">
      <c r="B264" s="85"/>
      <c r="C264" s="85"/>
      <c r="D264" s="96"/>
      <c r="E264" s="96"/>
      <c r="F264" s="96"/>
      <c r="G264" s="97"/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5"/>
        <v>9</v>
      </c>
      <c r="Z264" s="90" t="e">
        <f t="shared" si="26"/>
        <v>#DIV/0!</v>
      </c>
      <c r="AA264" s="94" t="e">
        <f>+VLOOKUP(C264,'Código Licitaciones'!$J$7:$J$31,1,0)</f>
        <v>#N/A</v>
      </c>
      <c r="AB264" s="94">
        <f t="shared" si="27"/>
        <v>0</v>
      </c>
      <c r="AC264" s="94" t="e">
        <f>+VLOOKUP(E264,'Código Licitaciones'!$K$7:$K$50,1,0)</f>
        <v>#N/A</v>
      </c>
      <c r="AD264" s="94">
        <f t="shared" si="28"/>
        <v>0</v>
      </c>
      <c r="AE264" s="94" t="e">
        <f>+VLOOKUP(G264,'Código Licitaciones'!$L$7:$L$50,1,0)</f>
        <v>#N/A</v>
      </c>
      <c r="AF264" s="90" t="e">
        <f t="shared" si="29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2"/>
        <v>0</v>
      </c>
      <c r="AJ264" s="94">
        <f t="shared" si="32"/>
        <v>0</v>
      </c>
      <c r="AK264" s="95" t="e">
        <f>+VLOOKUP(M264,'Código Barras'!$C$3:$C$1694,1,0)</f>
        <v>#N/A</v>
      </c>
      <c r="AL264" s="90">
        <f t="shared" si="31"/>
        <v>0</v>
      </c>
      <c r="AM264" s="90">
        <f t="shared" si="31"/>
        <v>0</v>
      </c>
      <c r="AN264" s="90">
        <f t="shared" si="31"/>
        <v>0</v>
      </c>
      <c r="AO264" s="90">
        <f t="shared" si="30"/>
        <v>0</v>
      </c>
      <c r="AP264" s="90">
        <f t="shared" si="30"/>
        <v>0</v>
      </c>
      <c r="AQ264" s="90">
        <f t="shared" si="30"/>
        <v>0</v>
      </c>
      <c r="AR264" s="90" t="e">
        <f>VLOOKUP(C264&amp;E264&amp;G264&amp;I264&amp;J264,'Código Licitaciones'!$I$8:$I$4158,1,0)</f>
        <v>#N/A</v>
      </c>
    </row>
    <row r="265" spans="2:44" ht="18.75" x14ac:dyDescent="0.3">
      <c r="B265" s="85"/>
      <c r="C265" s="85"/>
      <c r="D265" s="96"/>
      <c r="E265" s="96"/>
      <c r="F265" s="96"/>
      <c r="G265" s="97"/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5"/>
        <v>9</v>
      </c>
      <c r="Z265" s="90" t="e">
        <f t="shared" si="26"/>
        <v>#DIV/0!</v>
      </c>
      <c r="AA265" s="94" t="e">
        <f>+VLOOKUP(C265,'Código Licitaciones'!$J$7:$J$31,1,0)</f>
        <v>#N/A</v>
      </c>
      <c r="AB265" s="94">
        <f t="shared" si="27"/>
        <v>0</v>
      </c>
      <c r="AC265" s="94" t="e">
        <f>+VLOOKUP(E265,'Código Licitaciones'!$K$7:$K$50,1,0)</f>
        <v>#N/A</v>
      </c>
      <c r="AD265" s="94">
        <f t="shared" si="28"/>
        <v>0</v>
      </c>
      <c r="AE265" s="94" t="e">
        <f>+VLOOKUP(G265,'Código Licitaciones'!$L$7:$L$50,1,0)</f>
        <v>#N/A</v>
      </c>
      <c r="AF265" s="90" t="e">
        <f t="shared" si="29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2"/>
        <v>0</v>
      </c>
      <c r="AJ265" s="94">
        <f t="shared" si="32"/>
        <v>0</v>
      </c>
      <c r="AK265" s="95" t="e">
        <f>+VLOOKUP(M265,'Código Barras'!$C$3:$C$1694,1,0)</f>
        <v>#N/A</v>
      </c>
      <c r="AL265" s="90">
        <f t="shared" si="31"/>
        <v>0</v>
      </c>
      <c r="AM265" s="90">
        <f t="shared" si="31"/>
        <v>0</v>
      </c>
      <c r="AN265" s="90">
        <f t="shared" si="31"/>
        <v>0</v>
      </c>
      <c r="AO265" s="90">
        <f t="shared" si="30"/>
        <v>0</v>
      </c>
      <c r="AP265" s="90">
        <f t="shared" si="30"/>
        <v>0</v>
      </c>
      <c r="AQ265" s="90">
        <f t="shared" si="30"/>
        <v>0</v>
      </c>
      <c r="AR265" s="90" t="e">
        <f>VLOOKUP(C265&amp;E265&amp;G265&amp;I265&amp;J265,'Código Licitaciones'!$I$8:$I$4158,1,0)</f>
        <v>#N/A</v>
      </c>
    </row>
    <row r="266" spans="2:44" ht="18.75" x14ac:dyDescent="0.3">
      <c r="B266" s="85"/>
      <c r="C266" s="85"/>
      <c r="D266" s="96"/>
      <c r="E266" s="96"/>
      <c r="F266" s="96"/>
      <c r="G266" s="97"/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3">SUMPRODUCT(--(ISERROR(Z266:BN266)))</f>
        <v>9</v>
      </c>
      <c r="Z266" s="90" t="e">
        <f t="shared" ref="Z266:Z329" si="34">IF(ISNUMBER(B266),B266,1/0)</f>
        <v>#DIV/0!</v>
      </c>
      <c r="AA266" s="94" t="e">
        <f>+VLOOKUP(C266,'Código Licitaciones'!$J$7:$J$31,1,0)</f>
        <v>#N/A</v>
      </c>
      <c r="AB266" s="94">
        <f t="shared" ref="AB266:AB329" si="35">+D266</f>
        <v>0</v>
      </c>
      <c r="AC266" s="94" t="e">
        <f>+VLOOKUP(E266,'Código Licitaciones'!$K$7:$K$50,1,0)</f>
        <v>#N/A</v>
      </c>
      <c r="AD266" s="94">
        <f t="shared" ref="AD266:AD329" si="36">+F266</f>
        <v>0</v>
      </c>
      <c r="AE266" s="94" t="e">
        <f>+VLOOKUP(G266,'Código Licitaciones'!$L$7:$L$50,1,0)</f>
        <v>#N/A</v>
      </c>
      <c r="AF266" s="90" t="e">
        <f t="shared" ref="AF266:AF329" si="37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2"/>
        <v>0</v>
      </c>
      <c r="AJ266" s="94">
        <f t="shared" si="32"/>
        <v>0</v>
      </c>
      <c r="AK266" s="95" t="e">
        <f>+VLOOKUP(M266,'Código Barras'!$C$3:$C$1694,1,0)</f>
        <v>#N/A</v>
      </c>
      <c r="AL266" s="90">
        <f t="shared" si="31"/>
        <v>0</v>
      </c>
      <c r="AM266" s="90">
        <f t="shared" si="31"/>
        <v>0</v>
      </c>
      <c r="AN266" s="90">
        <f t="shared" si="31"/>
        <v>0</v>
      </c>
      <c r="AO266" s="90">
        <f t="shared" si="30"/>
        <v>0</v>
      </c>
      <c r="AP266" s="90">
        <f t="shared" si="30"/>
        <v>0</v>
      </c>
      <c r="AQ266" s="90">
        <f t="shared" si="30"/>
        <v>0</v>
      </c>
      <c r="AR266" s="90" t="e">
        <f>VLOOKUP(C266&amp;E266&amp;G266&amp;I266&amp;J266,'Código Licitaciones'!$I$8:$I$4158,1,0)</f>
        <v>#N/A</v>
      </c>
    </row>
    <row r="267" spans="2:44" ht="18.75" x14ac:dyDescent="0.3">
      <c r="B267" s="85"/>
      <c r="C267" s="85"/>
      <c r="D267" s="96"/>
      <c r="E267" s="96"/>
      <c r="F267" s="96"/>
      <c r="G267" s="97"/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3"/>
        <v>9</v>
      </c>
      <c r="Z267" s="90" t="e">
        <f t="shared" si="34"/>
        <v>#DIV/0!</v>
      </c>
      <c r="AA267" s="94" t="e">
        <f>+VLOOKUP(C267,'Código Licitaciones'!$J$7:$J$31,1,0)</f>
        <v>#N/A</v>
      </c>
      <c r="AB267" s="94">
        <f t="shared" si="35"/>
        <v>0</v>
      </c>
      <c r="AC267" s="94" t="e">
        <f>+VLOOKUP(E267,'Código Licitaciones'!$K$7:$K$50,1,0)</f>
        <v>#N/A</v>
      </c>
      <c r="AD267" s="94">
        <f t="shared" si="36"/>
        <v>0</v>
      </c>
      <c r="AE267" s="94" t="e">
        <f>+VLOOKUP(G267,'Código Licitaciones'!$L$7:$L$50,1,0)</f>
        <v>#N/A</v>
      </c>
      <c r="AF267" s="90" t="e">
        <f t="shared" si="37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2"/>
        <v>0</v>
      </c>
      <c r="AJ267" s="94">
        <f t="shared" si="32"/>
        <v>0</v>
      </c>
      <c r="AK267" s="95" t="e">
        <f>+VLOOKUP(M267,'Código Barras'!$C$3:$C$1694,1,0)</f>
        <v>#N/A</v>
      </c>
      <c r="AL267" s="90">
        <f t="shared" si="31"/>
        <v>0</v>
      </c>
      <c r="AM267" s="90">
        <f t="shared" si="31"/>
        <v>0</v>
      </c>
      <c r="AN267" s="90">
        <f t="shared" si="31"/>
        <v>0</v>
      </c>
      <c r="AO267" s="90">
        <f t="shared" si="30"/>
        <v>0</v>
      </c>
      <c r="AP267" s="90">
        <f t="shared" si="30"/>
        <v>0</v>
      </c>
      <c r="AQ267" s="90">
        <f t="shared" si="30"/>
        <v>0</v>
      </c>
      <c r="AR267" s="90" t="e">
        <f>VLOOKUP(C267&amp;E267&amp;G267&amp;I267&amp;J267,'Código Licitaciones'!$I$8:$I$4158,1,0)</f>
        <v>#N/A</v>
      </c>
    </row>
    <row r="268" spans="2:44" ht="18.75" x14ac:dyDescent="0.3">
      <c r="B268" s="85"/>
      <c r="C268" s="85"/>
      <c r="D268" s="96"/>
      <c r="E268" s="96"/>
      <c r="F268" s="96"/>
      <c r="G268" s="97"/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3"/>
        <v>9</v>
      </c>
      <c r="Z268" s="90" t="e">
        <f t="shared" si="34"/>
        <v>#DIV/0!</v>
      </c>
      <c r="AA268" s="94" t="e">
        <f>+VLOOKUP(C268,'Código Licitaciones'!$J$7:$J$31,1,0)</f>
        <v>#N/A</v>
      </c>
      <c r="AB268" s="94">
        <f t="shared" si="35"/>
        <v>0</v>
      </c>
      <c r="AC268" s="94" t="e">
        <f>+VLOOKUP(E268,'Código Licitaciones'!$K$7:$K$50,1,0)</f>
        <v>#N/A</v>
      </c>
      <c r="AD268" s="94">
        <f t="shared" si="36"/>
        <v>0</v>
      </c>
      <c r="AE268" s="94" t="e">
        <f>+VLOOKUP(G268,'Código Licitaciones'!$L$7:$L$50,1,0)</f>
        <v>#N/A</v>
      </c>
      <c r="AF268" s="90" t="e">
        <f t="shared" si="37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2"/>
        <v>0</v>
      </c>
      <c r="AJ268" s="94">
        <f t="shared" si="32"/>
        <v>0</v>
      </c>
      <c r="AK268" s="95" t="e">
        <f>+VLOOKUP(M268,'Código Barras'!$C$3:$C$1694,1,0)</f>
        <v>#N/A</v>
      </c>
      <c r="AL268" s="90">
        <f t="shared" si="31"/>
        <v>0</v>
      </c>
      <c r="AM268" s="90">
        <f t="shared" si="31"/>
        <v>0</v>
      </c>
      <c r="AN268" s="90">
        <f t="shared" si="31"/>
        <v>0</v>
      </c>
      <c r="AO268" s="90">
        <f t="shared" si="30"/>
        <v>0</v>
      </c>
      <c r="AP268" s="90">
        <f t="shared" si="30"/>
        <v>0</v>
      </c>
      <c r="AQ268" s="90">
        <f t="shared" si="30"/>
        <v>0</v>
      </c>
      <c r="AR268" s="90" t="e">
        <f>VLOOKUP(C268&amp;E268&amp;G268&amp;I268&amp;J268,'Código Licitaciones'!$I$8:$I$4158,1,0)</f>
        <v>#N/A</v>
      </c>
    </row>
    <row r="269" spans="2:44" ht="18.75" x14ac:dyDescent="0.3">
      <c r="B269" s="85"/>
      <c r="C269" s="85"/>
      <c r="D269" s="96"/>
      <c r="E269" s="96"/>
      <c r="F269" s="96"/>
      <c r="G269" s="97"/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3"/>
        <v>9</v>
      </c>
      <c r="Z269" s="90" t="e">
        <f t="shared" si="34"/>
        <v>#DIV/0!</v>
      </c>
      <c r="AA269" s="94" t="e">
        <f>+VLOOKUP(C269,'Código Licitaciones'!$J$7:$J$31,1,0)</f>
        <v>#N/A</v>
      </c>
      <c r="AB269" s="94">
        <f t="shared" si="35"/>
        <v>0</v>
      </c>
      <c r="AC269" s="94" t="e">
        <f>+VLOOKUP(E269,'Código Licitaciones'!$K$7:$K$50,1,0)</f>
        <v>#N/A</v>
      </c>
      <c r="AD269" s="94">
        <f t="shared" si="36"/>
        <v>0</v>
      </c>
      <c r="AE269" s="94" t="e">
        <f>+VLOOKUP(G269,'Código Licitaciones'!$L$7:$L$50,1,0)</f>
        <v>#N/A</v>
      </c>
      <c r="AF269" s="90" t="e">
        <f t="shared" si="37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2"/>
        <v>0</v>
      </c>
      <c r="AJ269" s="94">
        <f t="shared" si="32"/>
        <v>0</v>
      </c>
      <c r="AK269" s="95" t="e">
        <f>+VLOOKUP(M269,'Código Barras'!$C$3:$C$1694,1,0)</f>
        <v>#N/A</v>
      </c>
      <c r="AL269" s="90">
        <f t="shared" si="31"/>
        <v>0</v>
      </c>
      <c r="AM269" s="90">
        <f t="shared" si="31"/>
        <v>0</v>
      </c>
      <c r="AN269" s="90">
        <f t="shared" si="31"/>
        <v>0</v>
      </c>
      <c r="AO269" s="90">
        <f t="shared" si="30"/>
        <v>0</v>
      </c>
      <c r="AP269" s="90">
        <f t="shared" si="30"/>
        <v>0</v>
      </c>
      <c r="AQ269" s="90">
        <f t="shared" si="30"/>
        <v>0</v>
      </c>
      <c r="AR269" s="90" t="e">
        <f>VLOOKUP(C269&amp;E269&amp;G269&amp;I269&amp;J269,'Código Licitaciones'!$I$8:$I$4158,1,0)</f>
        <v>#N/A</v>
      </c>
    </row>
    <row r="270" spans="2:44" ht="18.75" x14ac:dyDescent="0.3">
      <c r="B270" s="85"/>
      <c r="C270" s="85"/>
      <c r="D270" s="96"/>
      <c r="E270" s="96"/>
      <c r="F270" s="96"/>
      <c r="G270" s="97"/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3"/>
        <v>9</v>
      </c>
      <c r="Z270" s="90" t="e">
        <f t="shared" si="34"/>
        <v>#DIV/0!</v>
      </c>
      <c r="AA270" s="94" t="e">
        <f>+VLOOKUP(C270,'Código Licitaciones'!$J$7:$J$31,1,0)</f>
        <v>#N/A</v>
      </c>
      <c r="AB270" s="94">
        <f t="shared" si="35"/>
        <v>0</v>
      </c>
      <c r="AC270" s="94" t="e">
        <f>+VLOOKUP(E270,'Código Licitaciones'!$K$7:$K$50,1,0)</f>
        <v>#N/A</v>
      </c>
      <c r="AD270" s="94">
        <f t="shared" si="36"/>
        <v>0</v>
      </c>
      <c r="AE270" s="94" t="e">
        <f>+VLOOKUP(G270,'Código Licitaciones'!$L$7:$L$50,1,0)</f>
        <v>#N/A</v>
      </c>
      <c r="AF270" s="90" t="e">
        <f t="shared" si="37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2"/>
        <v>0</v>
      </c>
      <c r="AJ270" s="94">
        <f t="shared" si="32"/>
        <v>0</v>
      </c>
      <c r="AK270" s="95" t="e">
        <f>+VLOOKUP(M270,'Código Barras'!$C$3:$C$1694,1,0)</f>
        <v>#N/A</v>
      </c>
      <c r="AL270" s="90">
        <f t="shared" si="31"/>
        <v>0</v>
      </c>
      <c r="AM270" s="90">
        <f t="shared" si="31"/>
        <v>0</v>
      </c>
      <c r="AN270" s="90">
        <f t="shared" si="31"/>
        <v>0</v>
      </c>
      <c r="AO270" s="90">
        <f t="shared" si="30"/>
        <v>0</v>
      </c>
      <c r="AP270" s="90">
        <f t="shared" si="30"/>
        <v>0</v>
      </c>
      <c r="AQ270" s="90">
        <f t="shared" si="30"/>
        <v>0</v>
      </c>
      <c r="AR270" s="90" t="e">
        <f>VLOOKUP(C270&amp;E270&amp;G270&amp;I270&amp;J270,'Código Licitaciones'!$I$8:$I$4158,1,0)</f>
        <v>#N/A</v>
      </c>
    </row>
    <row r="271" spans="2:44" ht="18.75" x14ac:dyDescent="0.3">
      <c r="B271" s="85"/>
      <c r="C271" s="85"/>
      <c r="D271" s="96"/>
      <c r="E271" s="96"/>
      <c r="F271" s="96"/>
      <c r="G271" s="97"/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3"/>
        <v>9</v>
      </c>
      <c r="Z271" s="90" t="e">
        <f t="shared" si="34"/>
        <v>#DIV/0!</v>
      </c>
      <c r="AA271" s="94" t="e">
        <f>+VLOOKUP(C271,'Código Licitaciones'!$J$7:$J$31,1,0)</f>
        <v>#N/A</v>
      </c>
      <c r="AB271" s="94">
        <f t="shared" si="35"/>
        <v>0</v>
      </c>
      <c r="AC271" s="94" t="e">
        <f>+VLOOKUP(E271,'Código Licitaciones'!$K$7:$K$50,1,0)</f>
        <v>#N/A</v>
      </c>
      <c r="AD271" s="94">
        <f t="shared" si="36"/>
        <v>0</v>
      </c>
      <c r="AE271" s="94" t="e">
        <f>+VLOOKUP(G271,'Código Licitaciones'!$L$7:$L$50,1,0)</f>
        <v>#N/A</v>
      </c>
      <c r="AF271" s="90" t="e">
        <f t="shared" si="37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2"/>
        <v>0</v>
      </c>
      <c r="AJ271" s="94">
        <f t="shared" si="32"/>
        <v>0</v>
      </c>
      <c r="AK271" s="95" t="e">
        <f>+VLOOKUP(M271,'Código Barras'!$C$3:$C$1694,1,0)</f>
        <v>#N/A</v>
      </c>
      <c r="AL271" s="90">
        <f t="shared" si="31"/>
        <v>0</v>
      </c>
      <c r="AM271" s="90">
        <f t="shared" si="31"/>
        <v>0</v>
      </c>
      <c r="AN271" s="90">
        <f t="shared" si="31"/>
        <v>0</v>
      </c>
      <c r="AO271" s="90">
        <f t="shared" si="30"/>
        <v>0</v>
      </c>
      <c r="AP271" s="90">
        <f t="shared" si="30"/>
        <v>0</v>
      </c>
      <c r="AQ271" s="90">
        <f t="shared" si="30"/>
        <v>0</v>
      </c>
      <c r="AR271" s="90" t="e">
        <f>VLOOKUP(C271&amp;E271&amp;G271&amp;I271&amp;J271,'Código Licitaciones'!$I$8:$I$4158,1,0)</f>
        <v>#N/A</v>
      </c>
    </row>
    <row r="272" spans="2:44" ht="18.75" x14ac:dyDescent="0.3">
      <c r="B272" s="85"/>
      <c r="C272" s="85"/>
      <c r="D272" s="96"/>
      <c r="E272" s="96"/>
      <c r="F272" s="96"/>
      <c r="G272" s="97"/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3"/>
        <v>9</v>
      </c>
      <c r="Z272" s="90" t="e">
        <f t="shared" si="34"/>
        <v>#DIV/0!</v>
      </c>
      <c r="AA272" s="94" t="e">
        <f>+VLOOKUP(C272,'Código Licitaciones'!$J$7:$J$31,1,0)</f>
        <v>#N/A</v>
      </c>
      <c r="AB272" s="94">
        <f t="shared" si="35"/>
        <v>0</v>
      </c>
      <c r="AC272" s="94" t="e">
        <f>+VLOOKUP(E272,'Código Licitaciones'!$K$7:$K$50,1,0)</f>
        <v>#N/A</v>
      </c>
      <c r="AD272" s="94">
        <f t="shared" si="36"/>
        <v>0</v>
      </c>
      <c r="AE272" s="94" t="e">
        <f>+VLOOKUP(G272,'Código Licitaciones'!$L$7:$L$50,1,0)</f>
        <v>#N/A</v>
      </c>
      <c r="AF272" s="90" t="e">
        <f t="shared" si="37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2"/>
        <v>0</v>
      </c>
      <c r="AJ272" s="94">
        <f t="shared" si="32"/>
        <v>0</v>
      </c>
      <c r="AK272" s="95" t="e">
        <f>+VLOOKUP(M272,'Código Barras'!$C$3:$C$1694,1,0)</f>
        <v>#N/A</v>
      </c>
      <c r="AL272" s="90">
        <f t="shared" si="31"/>
        <v>0</v>
      </c>
      <c r="AM272" s="90">
        <f t="shared" si="31"/>
        <v>0</v>
      </c>
      <c r="AN272" s="90">
        <f t="shared" si="31"/>
        <v>0</v>
      </c>
      <c r="AO272" s="90">
        <f t="shared" si="30"/>
        <v>0</v>
      </c>
      <c r="AP272" s="90">
        <f t="shared" si="30"/>
        <v>0</v>
      </c>
      <c r="AQ272" s="90">
        <f t="shared" si="30"/>
        <v>0</v>
      </c>
      <c r="AR272" s="90" t="e">
        <f>VLOOKUP(C272&amp;E272&amp;G272&amp;I272&amp;J272,'Código Licitaciones'!$I$8:$I$4158,1,0)</f>
        <v>#N/A</v>
      </c>
    </row>
    <row r="273" spans="2:44" ht="18.75" x14ac:dyDescent="0.3">
      <c r="B273" s="85"/>
      <c r="C273" s="85"/>
      <c r="D273" s="96"/>
      <c r="E273" s="96"/>
      <c r="F273" s="96"/>
      <c r="G273" s="97"/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3"/>
        <v>9</v>
      </c>
      <c r="Z273" s="90" t="e">
        <f t="shared" si="34"/>
        <v>#DIV/0!</v>
      </c>
      <c r="AA273" s="94" t="e">
        <f>+VLOOKUP(C273,'Código Licitaciones'!$J$7:$J$31,1,0)</f>
        <v>#N/A</v>
      </c>
      <c r="AB273" s="94">
        <f t="shared" si="35"/>
        <v>0</v>
      </c>
      <c r="AC273" s="94" t="e">
        <f>+VLOOKUP(E273,'Código Licitaciones'!$K$7:$K$50,1,0)</f>
        <v>#N/A</v>
      </c>
      <c r="AD273" s="94">
        <f t="shared" si="36"/>
        <v>0</v>
      </c>
      <c r="AE273" s="94" t="e">
        <f>+VLOOKUP(G273,'Código Licitaciones'!$L$7:$L$50,1,0)</f>
        <v>#N/A</v>
      </c>
      <c r="AF273" s="90" t="e">
        <f t="shared" si="37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2"/>
        <v>0</v>
      </c>
      <c r="AJ273" s="94">
        <f t="shared" si="32"/>
        <v>0</v>
      </c>
      <c r="AK273" s="95" t="e">
        <f>+VLOOKUP(M273,'Código Barras'!$C$3:$C$1694,1,0)</f>
        <v>#N/A</v>
      </c>
      <c r="AL273" s="90">
        <f t="shared" si="31"/>
        <v>0</v>
      </c>
      <c r="AM273" s="90">
        <f t="shared" si="31"/>
        <v>0</v>
      </c>
      <c r="AN273" s="90">
        <f t="shared" si="31"/>
        <v>0</v>
      </c>
      <c r="AO273" s="90">
        <f t="shared" si="30"/>
        <v>0</v>
      </c>
      <c r="AP273" s="90">
        <f t="shared" si="30"/>
        <v>0</v>
      </c>
      <c r="AQ273" s="90">
        <f t="shared" si="30"/>
        <v>0</v>
      </c>
      <c r="AR273" s="90" t="e">
        <f>VLOOKUP(C273&amp;E273&amp;G273&amp;I273&amp;J273,'Código Licitaciones'!$I$8:$I$4158,1,0)</f>
        <v>#N/A</v>
      </c>
    </row>
    <row r="274" spans="2:44" ht="18.75" x14ac:dyDescent="0.3">
      <c r="B274" s="85"/>
      <c r="C274" s="85"/>
      <c r="D274" s="96"/>
      <c r="E274" s="96"/>
      <c r="F274" s="96"/>
      <c r="G274" s="97"/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3"/>
        <v>9</v>
      </c>
      <c r="Z274" s="90" t="e">
        <f t="shared" si="34"/>
        <v>#DIV/0!</v>
      </c>
      <c r="AA274" s="94" t="e">
        <f>+VLOOKUP(C274,'Código Licitaciones'!$J$7:$J$31,1,0)</f>
        <v>#N/A</v>
      </c>
      <c r="AB274" s="94">
        <f t="shared" si="35"/>
        <v>0</v>
      </c>
      <c r="AC274" s="94" t="e">
        <f>+VLOOKUP(E274,'Código Licitaciones'!$K$7:$K$50,1,0)</f>
        <v>#N/A</v>
      </c>
      <c r="AD274" s="94">
        <f t="shared" si="36"/>
        <v>0</v>
      </c>
      <c r="AE274" s="94" t="e">
        <f>+VLOOKUP(G274,'Código Licitaciones'!$L$7:$L$50,1,0)</f>
        <v>#N/A</v>
      </c>
      <c r="AF274" s="90" t="e">
        <f t="shared" si="37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2"/>
        <v>0</v>
      </c>
      <c r="AJ274" s="94">
        <f t="shared" si="32"/>
        <v>0</v>
      </c>
      <c r="AK274" s="95" t="e">
        <f>+VLOOKUP(M274,'Código Barras'!$C$3:$C$1694,1,0)</f>
        <v>#N/A</v>
      </c>
      <c r="AL274" s="90">
        <f t="shared" si="31"/>
        <v>0</v>
      </c>
      <c r="AM274" s="90">
        <f t="shared" si="31"/>
        <v>0</v>
      </c>
      <c r="AN274" s="90">
        <f t="shared" si="31"/>
        <v>0</v>
      </c>
      <c r="AO274" s="90">
        <f t="shared" si="30"/>
        <v>0</v>
      </c>
      <c r="AP274" s="90">
        <f t="shared" si="30"/>
        <v>0</v>
      </c>
      <c r="AQ274" s="90">
        <f t="shared" si="30"/>
        <v>0</v>
      </c>
      <c r="AR274" s="90" t="e">
        <f>VLOOKUP(C274&amp;E274&amp;G274&amp;I274&amp;J274,'Código Licitaciones'!$I$8:$I$4158,1,0)</f>
        <v>#N/A</v>
      </c>
    </row>
    <row r="275" spans="2:44" ht="18.75" x14ac:dyDescent="0.3">
      <c r="B275" s="85"/>
      <c r="C275" s="85"/>
      <c r="D275" s="96"/>
      <c r="E275" s="96"/>
      <c r="F275" s="96"/>
      <c r="G275" s="97"/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3"/>
        <v>9</v>
      </c>
      <c r="Z275" s="90" t="e">
        <f t="shared" si="34"/>
        <v>#DIV/0!</v>
      </c>
      <c r="AA275" s="94" t="e">
        <f>+VLOOKUP(C275,'Código Licitaciones'!$J$7:$J$31,1,0)</f>
        <v>#N/A</v>
      </c>
      <c r="AB275" s="94">
        <f t="shared" si="35"/>
        <v>0</v>
      </c>
      <c r="AC275" s="94" t="e">
        <f>+VLOOKUP(E275,'Código Licitaciones'!$K$7:$K$50,1,0)</f>
        <v>#N/A</v>
      </c>
      <c r="AD275" s="94">
        <f t="shared" si="36"/>
        <v>0</v>
      </c>
      <c r="AE275" s="94" t="e">
        <f>+VLOOKUP(G275,'Código Licitaciones'!$L$7:$L$50,1,0)</f>
        <v>#N/A</v>
      </c>
      <c r="AF275" s="90" t="e">
        <f t="shared" si="37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2"/>
        <v>0</v>
      </c>
      <c r="AJ275" s="94">
        <f t="shared" si="32"/>
        <v>0</v>
      </c>
      <c r="AK275" s="95" t="e">
        <f>+VLOOKUP(M275,'Código Barras'!$C$3:$C$1694,1,0)</f>
        <v>#N/A</v>
      </c>
      <c r="AL275" s="90">
        <f t="shared" si="31"/>
        <v>0</v>
      </c>
      <c r="AM275" s="90">
        <f t="shared" si="31"/>
        <v>0</v>
      </c>
      <c r="AN275" s="90">
        <f t="shared" si="31"/>
        <v>0</v>
      </c>
      <c r="AO275" s="90">
        <f t="shared" si="30"/>
        <v>0</v>
      </c>
      <c r="AP275" s="90">
        <f t="shared" si="30"/>
        <v>0</v>
      </c>
      <c r="AQ275" s="90">
        <f t="shared" si="30"/>
        <v>0</v>
      </c>
      <c r="AR275" s="90" t="e">
        <f>VLOOKUP(C275&amp;E275&amp;G275&amp;I275&amp;J275,'Código Licitaciones'!$I$8:$I$4158,1,0)</f>
        <v>#N/A</v>
      </c>
    </row>
    <row r="276" spans="2:44" ht="18.75" x14ac:dyDescent="0.3">
      <c r="B276" s="85"/>
      <c r="C276" s="85"/>
      <c r="D276" s="96"/>
      <c r="E276" s="96"/>
      <c r="F276" s="96"/>
      <c r="G276" s="97"/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3"/>
        <v>9</v>
      </c>
      <c r="Z276" s="90" t="e">
        <f t="shared" si="34"/>
        <v>#DIV/0!</v>
      </c>
      <c r="AA276" s="94" t="e">
        <f>+VLOOKUP(C276,'Código Licitaciones'!$J$7:$J$31,1,0)</f>
        <v>#N/A</v>
      </c>
      <c r="AB276" s="94">
        <f t="shared" si="35"/>
        <v>0</v>
      </c>
      <c r="AC276" s="94" t="e">
        <f>+VLOOKUP(E276,'Código Licitaciones'!$K$7:$K$50,1,0)</f>
        <v>#N/A</v>
      </c>
      <c r="AD276" s="94">
        <f t="shared" si="36"/>
        <v>0</v>
      </c>
      <c r="AE276" s="94" t="e">
        <f>+VLOOKUP(G276,'Código Licitaciones'!$L$7:$L$50,1,0)</f>
        <v>#N/A</v>
      </c>
      <c r="AF276" s="90" t="e">
        <f t="shared" si="37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2"/>
        <v>0</v>
      </c>
      <c r="AJ276" s="94">
        <f t="shared" si="32"/>
        <v>0</v>
      </c>
      <c r="AK276" s="95" t="e">
        <f>+VLOOKUP(M276,'Código Barras'!$C$3:$C$1694,1,0)</f>
        <v>#N/A</v>
      </c>
      <c r="AL276" s="90">
        <f t="shared" si="31"/>
        <v>0</v>
      </c>
      <c r="AM276" s="90">
        <f t="shared" si="31"/>
        <v>0</v>
      </c>
      <c r="AN276" s="90">
        <f t="shared" si="31"/>
        <v>0</v>
      </c>
      <c r="AO276" s="90">
        <f t="shared" si="30"/>
        <v>0</v>
      </c>
      <c r="AP276" s="90">
        <f t="shared" si="30"/>
        <v>0</v>
      </c>
      <c r="AQ276" s="90">
        <f t="shared" si="30"/>
        <v>0</v>
      </c>
      <c r="AR276" s="90" t="e">
        <f>VLOOKUP(C276&amp;E276&amp;G276&amp;I276&amp;J276,'Código Licitaciones'!$I$8:$I$4158,1,0)</f>
        <v>#N/A</v>
      </c>
    </row>
    <row r="277" spans="2:44" ht="18.75" x14ac:dyDescent="0.3">
      <c r="B277" s="85"/>
      <c r="C277" s="85"/>
      <c r="D277" s="96"/>
      <c r="E277" s="96"/>
      <c r="F277" s="96"/>
      <c r="G277" s="97"/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3"/>
        <v>9</v>
      </c>
      <c r="Z277" s="90" t="e">
        <f t="shared" si="34"/>
        <v>#DIV/0!</v>
      </c>
      <c r="AA277" s="94" t="e">
        <f>+VLOOKUP(C277,'Código Licitaciones'!$J$7:$J$31,1,0)</f>
        <v>#N/A</v>
      </c>
      <c r="AB277" s="94">
        <f t="shared" si="35"/>
        <v>0</v>
      </c>
      <c r="AC277" s="94" t="e">
        <f>+VLOOKUP(E277,'Código Licitaciones'!$K$7:$K$50,1,0)</f>
        <v>#N/A</v>
      </c>
      <c r="AD277" s="94">
        <f t="shared" si="36"/>
        <v>0</v>
      </c>
      <c r="AE277" s="94" t="e">
        <f>+VLOOKUP(G277,'Código Licitaciones'!$L$7:$L$50,1,0)</f>
        <v>#N/A</v>
      </c>
      <c r="AF277" s="90" t="e">
        <f t="shared" si="37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2"/>
        <v>0</v>
      </c>
      <c r="AJ277" s="94">
        <f t="shared" si="32"/>
        <v>0</v>
      </c>
      <c r="AK277" s="95" t="e">
        <f>+VLOOKUP(M277,'Código Barras'!$C$3:$C$1694,1,0)</f>
        <v>#N/A</v>
      </c>
      <c r="AL277" s="90">
        <f t="shared" si="31"/>
        <v>0</v>
      </c>
      <c r="AM277" s="90">
        <f t="shared" si="31"/>
        <v>0</v>
      </c>
      <c r="AN277" s="90">
        <f t="shared" si="31"/>
        <v>0</v>
      </c>
      <c r="AO277" s="90">
        <f t="shared" si="30"/>
        <v>0</v>
      </c>
      <c r="AP277" s="90">
        <f t="shared" si="30"/>
        <v>0</v>
      </c>
      <c r="AQ277" s="90">
        <f t="shared" si="30"/>
        <v>0</v>
      </c>
      <c r="AR277" s="90" t="e">
        <f>VLOOKUP(C277&amp;E277&amp;G277&amp;I277&amp;J277,'Código Licitaciones'!$I$8:$I$4158,1,0)</f>
        <v>#N/A</v>
      </c>
    </row>
    <row r="278" spans="2:44" ht="18.75" x14ac:dyDescent="0.3">
      <c r="B278" s="85"/>
      <c r="C278" s="85"/>
      <c r="D278" s="96"/>
      <c r="E278" s="96"/>
      <c r="F278" s="96"/>
      <c r="G278" s="97"/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3"/>
        <v>9</v>
      </c>
      <c r="Z278" s="90" t="e">
        <f t="shared" si="34"/>
        <v>#DIV/0!</v>
      </c>
      <c r="AA278" s="94" t="e">
        <f>+VLOOKUP(C278,'Código Licitaciones'!$J$7:$J$31,1,0)</f>
        <v>#N/A</v>
      </c>
      <c r="AB278" s="94">
        <f t="shared" si="35"/>
        <v>0</v>
      </c>
      <c r="AC278" s="94" t="e">
        <f>+VLOOKUP(E278,'Código Licitaciones'!$K$7:$K$50,1,0)</f>
        <v>#N/A</v>
      </c>
      <c r="AD278" s="94">
        <f t="shared" si="36"/>
        <v>0</v>
      </c>
      <c r="AE278" s="94" t="e">
        <f>+VLOOKUP(G278,'Código Licitaciones'!$L$7:$L$50,1,0)</f>
        <v>#N/A</v>
      </c>
      <c r="AF278" s="90" t="e">
        <f t="shared" si="37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2"/>
        <v>0</v>
      </c>
      <c r="AJ278" s="94">
        <f t="shared" si="32"/>
        <v>0</v>
      </c>
      <c r="AK278" s="95" t="e">
        <f>+VLOOKUP(M278,'Código Barras'!$C$3:$C$1694,1,0)</f>
        <v>#N/A</v>
      </c>
      <c r="AL278" s="90">
        <f t="shared" si="31"/>
        <v>0</v>
      </c>
      <c r="AM278" s="90">
        <f t="shared" si="31"/>
        <v>0</v>
      </c>
      <c r="AN278" s="90">
        <f t="shared" si="31"/>
        <v>0</v>
      </c>
      <c r="AO278" s="90">
        <f t="shared" si="31"/>
        <v>0</v>
      </c>
      <c r="AP278" s="90">
        <f t="shared" si="31"/>
        <v>0</v>
      </c>
      <c r="AQ278" s="90">
        <f t="shared" si="31"/>
        <v>0</v>
      </c>
      <c r="AR278" s="90" t="e">
        <f>VLOOKUP(C278&amp;E278&amp;G278&amp;I278&amp;J278,'Código Licitaciones'!$I$8:$I$4158,1,0)</f>
        <v>#N/A</v>
      </c>
    </row>
    <row r="279" spans="2:44" ht="18.75" x14ac:dyDescent="0.3">
      <c r="B279" s="85"/>
      <c r="C279" s="85"/>
      <c r="D279" s="96"/>
      <c r="E279" s="96"/>
      <c r="F279" s="96"/>
      <c r="G279" s="97"/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3"/>
        <v>9</v>
      </c>
      <c r="Z279" s="90" t="e">
        <f t="shared" si="34"/>
        <v>#DIV/0!</v>
      </c>
      <c r="AA279" s="94" t="e">
        <f>+VLOOKUP(C279,'Código Licitaciones'!$J$7:$J$31,1,0)</f>
        <v>#N/A</v>
      </c>
      <c r="AB279" s="94">
        <f t="shared" si="35"/>
        <v>0</v>
      </c>
      <c r="AC279" s="94" t="e">
        <f>+VLOOKUP(E279,'Código Licitaciones'!$K$7:$K$50,1,0)</f>
        <v>#N/A</v>
      </c>
      <c r="AD279" s="94">
        <f t="shared" si="36"/>
        <v>0</v>
      </c>
      <c r="AE279" s="94" t="e">
        <f>+VLOOKUP(G279,'Código Licitaciones'!$L$7:$L$50,1,0)</f>
        <v>#N/A</v>
      </c>
      <c r="AF279" s="90" t="e">
        <f t="shared" si="37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2"/>
        <v>0</v>
      </c>
      <c r="AJ279" s="94">
        <f t="shared" si="32"/>
        <v>0</v>
      </c>
      <c r="AK279" s="95" t="e">
        <f>+VLOOKUP(M279,'Código Barras'!$C$3:$C$1694,1,0)</f>
        <v>#N/A</v>
      </c>
      <c r="AL279" s="90">
        <f t="shared" ref="AL279:AQ321" si="38">IF(OR(ISNUMBER(N279),N279=0),N279,1/0)</f>
        <v>0</v>
      </c>
      <c r="AM279" s="90">
        <f t="shared" si="38"/>
        <v>0</v>
      </c>
      <c r="AN279" s="90">
        <f t="shared" si="38"/>
        <v>0</v>
      </c>
      <c r="AO279" s="90">
        <f t="shared" si="38"/>
        <v>0</v>
      </c>
      <c r="AP279" s="90">
        <f t="shared" si="38"/>
        <v>0</v>
      </c>
      <c r="AQ279" s="90">
        <f t="shared" si="38"/>
        <v>0</v>
      </c>
      <c r="AR279" s="90" t="e">
        <f>VLOOKUP(C279&amp;E279&amp;G279&amp;I279&amp;J279,'Código Licitaciones'!$I$8:$I$4158,1,0)</f>
        <v>#N/A</v>
      </c>
    </row>
    <row r="280" spans="2:44" ht="18.75" x14ac:dyDescent="0.3">
      <c r="B280" s="85"/>
      <c r="C280" s="85"/>
      <c r="D280" s="96"/>
      <c r="E280" s="96"/>
      <c r="F280" s="96"/>
      <c r="G280" s="97"/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3"/>
        <v>9</v>
      </c>
      <c r="Z280" s="90" t="e">
        <f t="shared" si="34"/>
        <v>#DIV/0!</v>
      </c>
      <c r="AA280" s="94" t="e">
        <f>+VLOOKUP(C280,'Código Licitaciones'!$J$7:$J$31,1,0)</f>
        <v>#N/A</v>
      </c>
      <c r="AB280" s="94">
        <f t="shared" si="35"/>
        <v>0</v>
      </c>
      <c r="AC280" s="94" t="e">
        <f>+VLOOKUP(E280,'Código Licitaciones'!$K$7:$K$50,1,0)</f>
        <v>#N/A</v>
      </c>
      <c r="AD280" s="94">
        <f t="shared" si="36"/>
        <v>0</v>
      </c>
      <c r="AE280" s="94" t="e">
        <f>+VLOOKUP(G280,'Código Licitaciones'!$L$7:$L$50,1,0)</f>
        <v>#N/A</v>
      </c>
      <c r="AF280" s="90" t="e">
        <f t="shared" si="37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2"/>
        <v>0</v>
      </c>
      <c r="AJ280" s="94">
        <f t="shared" si="32"/>
        <v>0</v>
      </c>
      <c r="AK280" s="95" t="e">
        <f>+VLOOKUP(M280,'Código Barras'!$C$3:$C$1694,1,0)</f>
        <v>#N/A</v>
      </c>
      <c r="AL280" s="90">
        <f t="shared" si="38"/>
        <v>0</v>
      </c>
      <c r="AM280" s="90">
        <f t="shared" si="38"/>
        <v>0</v>
      </c>
      <c r="AN280" s="90">
        <f t="shared" si="38"/>
        <v>0</v>
      </c>
      <c r="AO280" s="90">
        <f t="shared" si="38"/>
        <v>0</v>
      </c>
      <c r="AP280" s="90">
        <f t="shared" si="38"/>
        <v>0</v>
      </c>
      <c r="AQ280" s="90">
        <f t="shared" si="38"/>
        <v>0</v>
      </c>
      <c r="AR280" s="90" t="e">
        <f>VLOOKUP(C280&amp;E280&amp;G280&amp;I280&amp;J280,'Código Licitaciones'!$I$8:$I$4158,1,0)</f>
        <v>#N/A</v>
      </c>
    </row>
    <row r="281" spans="2:44" ht="18.75" x14ac:dyDescent="0.3">
      <c r="B281" s="85"/>
      <c r="C281" s="85"/>
      <c r="D281" s="96"/>
      <c r="E281" s="96"/>
      <c r="F281" s="96"/>
      <c r="G281" s="97"/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3"/>
        <v>9</v>
      </c>
      <c r="Z281" s="90" t="e">
        <f t="shared" si="34"/>
        <v>#DIV/0!</v>
      </c>
      <c r="AA281" s="94" t="e">
        <f>+VLOOKUP(C281,'Código Licitaciones'!$J$7:$J$31,1,0)</f>
        <v>#N/A</v>
      </c>
      <c r="AB281" s="94">
        <f t="shared" si="35"/>
        <v>0</v>
      </c>
      <c r="AC281" s="94" t="e">
        <f>+VLOOKUP(E281,'Código Licitaciones'!$K$7:$K$50,1,0)</f>
        <v>#N/A</v>
      </c>
      <c r="AD281" s="94">
        <f t="shared" si="36"/>
        <v>0</v>
      </c>
      <c r="AE281" s="94" t="e">
        <f>+VLOOKUP(G281,'Código Licitaciones'!$L$7:$L$50,1,0)</f>
        <v>#N/A</v>
      </c>
      <c r="AF281" s="90" t="e">
        <f t="shared" si="37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9">+K281</f>
        <v>0</v>
      </c>
      <c r="AJ281" s="94">
        <f t="shared" si="39"/>
        <v>0</v>
      </c>
      <c r="AK281" s="95" t="e">
        <f>+VLOOKUP(M281,'Código Barras'!$C$3:$C$1694,1,0)</f>
        <v>#N/A</v>
      </c>
      <c r="AL281" s="90">
        <f t="shared" si="38"/>
        <v>0</v>
      </c>
      <c r="AM281" s="90">
        <f t="shared" si="38"/>
        <v>0</v>
      </c>
      <c r="AN281" s="90">
        <f t="shared" si="38"/>
        <v>0</v>
      </c>
      <c r="AO281" s="90">
        <f t="shared" si="38"/>
        <v>0</v>
      </c>
      <c r="AP281" s="90">
        <f t="shared" si="38"/>
        <v>0</v>
      </c>
      <c r="AQ281" s="90">
        <f t="shared" si="38"/>
        <v>0</v>
      </c>
      <c r="AR281" s="90" t="e">
        <f>VLOOKUP(C281&amp;E281&amp;G281&amp;I281&amp;J281,'Código Licitaciones'!$I$8:$I$4158,1,0)</f>
        <v>#N/A</v>
      </c>
    </row>
    <row r="282" spans="2:44" ht="18.75" x14ac:dyDescent="0.3">
      <c r="B282" s="85"/>
      <c r="C282" s="85"/>
      <c r="D282" s="96"/>
      <c r="E282" s="96"/>
      <c r="F282" s="96"/>
      <c r="G282" s="97"/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3"/>
        <v>9</v>
      </c>
      <c r="Z282" s="90" t="e">
        <f t="shared" si="34"/>
        <v>#DIV/0!</v>
      </c>
      <c r="AA282" s="94" t="e">
        <f>+VLOOKUP(C282,'Código Licitaciones'!$J$7:$J$31,1,0)</f>
        <v>#N/A</v>
      </c>
      <c r="AB282" s="94">
        <f t="shared" si="35"/>
        <v>0</v>
      </c>
      <c r="AC282" s="94" t="e">
        <f>+VLOOKUP(E282,'Código Licitaciones'!$K$7:$K$50,1,0)</f>
        <v>#N/A</v>
      </c>
      <c r="AD282" s="94">
        <f t="shared" si="36"/>
        <v>0</v>
      </c>
      <c r="AE282" s="94" t="e">
        <f>+VLOOKUP(G282,'Código Licitaciones'!$L$7:$L$50,1,0)</f>
        <v>#N/A</v>
      </c>
      <c r="AF282" s="90" t="e">
        <f t="shared" si="37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9"/>
        <v>0</v>
      </c>
      <c r="AJ282" s="94">
        <f t="shared" si="39"/>
        <v>0</v>
      </c>
      <c r="AK282" s="95" t="e">
        <f>+VLOOKUP(M282,'Código Barras'!$C$3:$C$1694,1,0)</f>
        <v>#N/A</v>
      </c>
      <c r="AL282" s="90">
        <f t="shared" si="38"/>
        <v>0</v>
      </c>
      <c r="AM282" s="90">
        <f t="shared" si="38"/>
        <v>0</v>
      </c>
      <c r="AN282" s="90">
        <f t="shared" si="38"/>
        <v>0</v>
      </c>
      <c r="AO282" s="90">
        <f t="shared" si="38"/>
        <v>0</v>
      </c>
      <c r="AP282" s="90">
        <f t="shared" si="38"/>
        <v>0</v>
      </c>
      <c r="AQ282" s="90">
        <f t="shared" si="38"/>
        <v>0</v>
      </c>
      <c r="AR282" s="90" t="e">
        <f>VLOOKUP(C282&amp;E282&amp;G282&amp;I282&amp;J282,'Código Licitaciones'!$I$8:$I$4158,1,0)</f>
        <v>#N/A</v>
      </c>
    </row>
    <row r="283" spans="2:44" ht="18.75" x14ac:dyDescent="0.3">
      <c r="B283" s="85"/>
      <c r="C283" s="85"/>
      <c r="D283" s="96"/>
      <c r="E283" s="96"/>
      <c r="F283" s="96"/>
      <c r="G283" s="97"/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3"/>
        <v>9</v>
      </c>
      <c r="Z283" s="90" t="e">
        <f t="shared" si="34"/>
        <v>#DIV/0!</v>
      </c>
      <c r="AA283" s="94" t="e">
        <f>+VLOOKUP(C283,'Código Licitaciones'!$J$7:$J$31,1,0)</f>
        <v>#N/A</v>
      </c>
      <c r="AB283" s="94">
        <f t="shared" si="35"/>
        <v>0</v>
      </c>
      <c r="AC283" s="94" t="e">
        <f>+VLOOKUP(E283,'Código Licitaciones'!$K$7:$K$50,1,0)</f>
        <v>#N/A</v>
      </c>
      <c r="AD283" s="94">
        <f t="shared" si="36"/>
        <v>0</v>
      </c>
      <c r="AE283" s="94" t="e">
        <f>+VLOOKUP(G283,'Código Licitaciones'!$L$7:$L$50,1,0)</f>
        <v>#N/A</v>
      </c>
      <c r="AF283" s="90" t="e">
        <f t="shared" si="37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9"/>
        <v>0</v>
      </c>
      <c r="AJ283" s="94">
        <f t="shared" si="39"/>
        <v>0</v>
      </c>
      <c r="AK283" s="95" t="e">
        <f>+VLOOKUP(M283,'Código Barras'!$C$3:$C$1694,1,0)</f>
        <v>#N/A</v>
      </c>
      <c r="AL283" s="90">
        <f t="shared" si="38"/>
        <v>0</v>
      </c>
      <c r="AM283" s="90">
        <f t="shared" si="38"/>
        <v>0</v>
      </c>
      <c r="AN283" s="90">
        <f t="shared" si="38"/>
        <v>0</v>
      </c>
      <c r="AO283" s="90">
        <f t="shared" si="38"/>
        <v>0</v>
      </c>
      <c r="AP283" s="90">
        <f t="shared" si="38"/>
        <v>0</v>
      </c>
      <c r="AQ283" s="90">
        <f t="shared" si="38"/>
        <v>0</v>
      </c>
      <c r="AR283" s="90" t="e">
        <f>VLOOKUP(C283&amp;E283&amp;G283&amp;I283&amp;J283,'Código Licitaciones'!$I$8:$I$4158,1,0)</f>
        <v>#N/A</v>
      </c>
    </row>
    <row r="284" spans="2:44" ht="18.75" x14ac:dyDescent="0.3">
      <c r="B284" s="85"/>
      <c r="C284" s="85"/>
      <c r="D284" s="96"/>
      <c r="E284" s="96"/>
      <c r="F284" s="96"/>
      <c r="G284" s="97"/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3"/>
        <v>9</v>
      </c>
      <c r="Z284" s="90" t="e">
        <f t="shared" si="34"/>
        <v>#DIV/0!</v>
      </c>
      <c r="AA284" s="94" t="e">
        <f>+VLOOKUP(C284,'Código Licitaciones'!$J$7:$J$31,1,0)</f>
        <v>#N/A</v>
      </c>
      <c r="AB284" s="94">
        <f t="shared" si="35"/>
        <v>0</v>
      </c>
      <c r="AC284" s="94" t="e">
        <f>+VLOOKUP(E284,'Código Licitaciones'!$K$7:$K$50,1,0)</f>
        <v>#N/A</v>
      </c>
      <c r="AD284" s="94">
        <f t="shared" si="36"/>
        <v>0</v>
      </c>
      <c r="AE284" s="94" t="e">
        <f>+VLOOKUP(G284,'Código Licitaciones'!$L$7:$L$50,1,0)</f>
        <v>#N/A</v>
      </c>
      <c r="AF284" s="90" t="e">
        <f t="shared" si="37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9"/>
        <v>0</v>
      </c>
      <c r="AJ284" s="94">
        <f t="shared" si="39"/>
        <v>0</v>
      </c>
      <c r="AK284" s="95" t="e">
        <f>+VLOOKUP(M284,'Código Barras'!$C$3:$C$1694,1,0)</f>
        <v>#N/A</v>
      </c>
      <c r="AL284" s="90">
        <f t="shared" si="38"/>
        <v>0</v>
      </c>
      <c r="AM284" s="90">
        <f t="shared" si="38"/>
        <v>0</v>
      </c>
      <c r="AN284" s="90">
        <f t="shared" si="38"/>
        <v>0</v>
      </c>
      <c r="AO284" s="90">
        <f t="shared" si="38"/>
        <v>0</v>
      </c>
      <c r="AP284" s="90">
        <f t="shared" si="38"/>
        <v>0</v>
      </c>
      <c r="AQ284" s="90">
        <f t="shared" si="38"/>
        <v>0</v>
      </c>
      <c r="AR284" s="90" t="e">
        <f>VLOOKUP(C284&amp;E284&amp;G284&amp;I284&amp;J284,'Código Licitaciones'!$I$8:$I$4158,1,0)</f>
        <v>#N/A</v>
      </c>
    </row>
    <row r="285" spans="2:44" ht="18.75" x14ac:dyDescent="0.3">
      <c r="B285" s="85"/>
      <c r="C285" s="85"/>
      <c r="D285" s="96"/>
      <c r="E285" s="96"/>
      <c r="F285" s="96"/>
      <c r="G285" s="97"/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3"/>
        <v>9</v>
      </c>
      <c r="Z285" s="90" t="e">
        <f t="shared" si="34"/>
        <v>#DIV/0!</v>
      </c>
      <c r="AA285" s="94" t="e">
        <f>+VLOOKUP(C285,'Código Licitaciones'!$J$7:$J$31,1,0)</f>
        <v>#N/A</v>
      </c>
      <c r="AB285" s="94">
        <f t="shared" si="35"/>
        <v>0</v>
      </c>
      <c r="AC285" s="94" t="e">
        <f>+VLOOKUP(E285,'Código Licitaciones'!$K$7:$K$50,1,0)</f>
        <v>#N/A</v>
      </c>
      <c r="AD285" s="94">
        <f t="shared" si="36"/>
        <v>0</v>
      </c>
      <c r="AE285" s="94" t="e">
        <f>+VLOOKUP(G285,'Código Licitaciones'!$L$7:$L$50,1,0)</f>
        <v>#N/A</v>
      </c>
      <c r="AF285" s="90" t="e">
        <f t="shared" si="37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9"/>
        <v>0</v>
      </c>
      <c r="AJ285" s="94">
        <f t="shared" si="39"/>
        <v>0</v>
      </c>
      <c r="AK285" s="95" t="e">
        <f>+VLOOKUP(M285,'Código Barras'!$C$3:$C$1694,1,0)</f>
        <v>#N/A</v>
      </c>
      <c r="AL285" s="90">
        <f t="shared" si="38"/>
        <v>0</v>
      </c>
      <c r="AM285" s="90">
        <f t="shared" si="38"/>
        <v>0</v>
      </c>
      <c r="AN285" s="90">
        <f t="shared" si="38"/>
        <v>0</v>
      </c>
      <c r="AO285" s="90">
        <f t="shared" si="38"/>
        <v>0</v>
      </c>
      <c r="AP285" s="90">
        <f t="shared" si="38"/>
        <v>0</v>
      </c>
      <c r="AQ285" s="90">
        <f t="shared" si="38"/>
        <v>0</v>
      </c>
      <c r="AR285" s="90" t="e">
        <f>VLOOKUP(C285&amp;E285&amp;G285&amp;I285&amp;J285,'Código Licitaciones'!$I$8:$I$4158,1,0)</f>
        <v>#N/A</v>
      </c>
    </row>
    <row r="286" spans="2:44" ht="18.75" x14ac:dyDescent="0.3">
      <c r="B286" s="85"/>
      <c r="C286" s="85"/>
      <c r="D286" s="96"/>
      <c r="E286" s="96"/>
      <c r="F286" s="96"/>
      <c r="G286" s="97"/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3"/>
        <v>9</v>
      </c>
      <c r="Z286" s="90" t="e">
        <f t="shared" si="34"/>
        <v>#DIV/0!</v>
      </c>
      <c r="AA286" s="94" t="e">
        <f>+VLOOKUP(C286,'Código Licitaciones'!$J$7:$J$31,1,0)</f>
        <v>#N/A</v>
      </c>
      <c r="AB286" s="94">
        <f t="shared" si="35"/>
        <v>0</v>
      </c>
      <c r="AC286" s="94" t="e">
        <f>+VLOOKUP(E286,'Código Licitaciones'!$K$7:$K$50,1,0)</f>
        <v>#N/A</v>
      </c>
      <c r="AD286" s="94">
        <f t="shared" si="36"/>
        <v>0</v>
      </c>
      <c r="AE286" s="94" t="e">
        <f>+VLOOKUP(G286,'Código Licitaciones'!$L$7:$L$50,1,0)</f>
        <v>#N/A</v>
      </c>
      <c r="AF286" s="90" t="e">
        <f t="shared" si="37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9"/>
        <v>0</v>
      </c>
      <c r="AJ286" s="94">
        <f t="shared" si="39"/>
        <v>0</v>
      </c>
      <c r="AK286" s="95" t="e">
        <f>+VLOOKUP(M286,'Código Barras'!$C$3:$C$1694,1,0)</f>
        <v>#N/A</v>
      </c>
      <c r="AL286" s="90">
        <f t="shared" si="38"/>
        <v>0</v>
      </c>
      <c r="AM286" s="90">
        <f t="shared" si="38"/>
        <v>0</v>
      </c>
      <c r="AN286" s="90">
        <f t="shared" si="38"/>
        <v>0</v>
      </c>
      <c r="AO286" s="90">
        <f t="shared" si="38"/>
        <v>0</v>
      </c>
      <c r="AP286" s="90">
        <f t="shared" si="38"/>
        <v>0</v>
      </c>
      <c r="AQ286" s="90">
        <f t="shared" si="38"/>
        <v>0</v>
      </c>
      <c r="AR286" s="90" t="e">
        <f>VLOOKUP(C286&amp;E286&amp;G286&amp;I286&amp;J286,'Código Licitaciones'!$I$8:$I$4158,1,0)</f>
        <v>#N/A</v>
      </c>
    </row>
    <row r="287" spans="2:44" ht="18.75" x14ac:dyDescent="0.3">
      <c r="B287" s="85"/>
      <c r="C287" s="85"/>
      <c r="D287" s="96"/>
      <c r="E287" s="96"/>
      <c r="F287" s="96"/>
      <c r="G287" s="97"/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3"/>
        <v>9</v>
      </c>
      <c r="Z287" s="90" t="e">
        <f t="shared" si="34"/>
        <v>#DIV/0!</v>
      </c>
      <c r="AA287" s="94" t="e">
        <f>+VLOOKUP(C287,'Código Licitaciones'!$J$7:$J$31,1,0)</f>
        <v>#N/A</v>
      </c>
      <c r="AB287" s="94">
        <f t="shared" si="35"/>
        <v>0</v>
      </c>
      <c r="AC287" s="94" t="e">
        <f>+VLOOKUP(E287,'Código Licitaciones'!$K$7:$K$50,1,0)</f>
        <v>#N/A</v>
      </c>
      <c r="AD287" s="94">
        <f t="shared" si="36"/>
        <v>0</v>
      </c>
      <c r="AE287" s="94" t="e">
        <f>+VLOOKUP(G287,'Código Licitaciones'!$L$7:$L$50,1,0)</f>
        <v>#N/A</v>
      </c>
      <c r="AF287" s="90" t="e">
        <f t="shared" si="37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9"/>
        <v>0</v>
      </c>
      <c r="AJ287" s="94">
        <f t="shared" si="39"/>
        <v>0</v>
      </c>
      <c r="AK287" s="95" t="e">
        <f>+VLOOKUP(M287,'Código Barras'!$C$3:$C$1694,1,0)</f>
        <v>#N/A</v>
      </c>
      <c r="AL287" s="90">
        <f t="shared" si="38"/>
        <v>0</v>
      </c>
      <c r="AM287" s="90">
        <f t="shared" si="38"/>
        <v>0</v>
      </c>
      <c r="AN287" s="90">
        <f t="shared" si="38"/>
        <v>0</v>
      </c>
      <c r="AO287" s="90">
        <f t="shared" si="38"/>
        <v>0</v>
      </c>
      <c r="AP287" s="90">
        <f t="shared" si="38"/>
        <v>0</v>
      </c>
      <c r="AQ287" s="90">
        <f t="shared" si="38"/>
        <v>0</v>
      </c>
      <c r="AR287" s="90" t="e">
        <f>VLOOKUP(C287&amp;E287&amp;G287&amp;I287&amp;J287,'Código Licitaciones'!$I$8:$I$4158,1,0)</f>
        <v>#N/A</v>
      </c>
    </row>
    <row r="288" spans="2:44" ht="18.75" x14ac:dyDescent="0.3">
      <c r="B288" s="85"/>
      <c r="C288" s="85"/>
      <c r="D288" s="96"/>
      <c r="E288" s="96"/>
      <c r="F288" s="96"/>
      <c r="G288" s="97"/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3"/>
        <v>9</v>
      </c>
      <c r="Z288" s="90" t="e">
        <f t="shared" si="34"/>
        <v>#DIV/0!</v>
      </c>
      <c r="AA288" s="94" t="e">
        <f>+VLOOKUP(C288,'Código Licitaciones'!$J$7:$J$31,1,0)</f>
        <v>#N/A</v>
      </c>
      <c r="AB288" s="94">
        <f t="shared" si="35"/>
        <v>0</v>
      </c>
      <c r="AC288" s="94" t="e">
        <f>+VLOOKUP(E288,'Código Licitaciones'!$K$7:$K$50,1,0)</f>
        <v>#N/A</v>
      </c>
      <c r="AD288" s="94">
        <f t="shared" si="36"/>
        <v>0</v>
      </c>
      <c r="AE288" s="94" t="e">
        <f>+VLOOKUP(G288,'Código Licitaciones'!$L$7:$L$50,1,0)</f>
        <v>#N/A</v>
      </c>
      <c r="AF288" s="90" t="e">
        <f t="shared" si="37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9"/>
        <v>0</v>
      </c>
      <c r="AJ288" s="94">
        <f t="shared" si="39"/>
        <v>0</v>
      </c>
      <c r="AK288" s="95" t="e">
        <f>+VLOOKUP(M288,'Código Barras'!$C$3:$C$1694,1,0)</f>
        <v>#N/A</v>
      </c>
      <c r="AL288" s="90">
        <f t="shared" si="38"/>
        <v>0</v>
      </c>
      <c r="AM288" s="90">
        <f t="shared" si="38"/>
        <v>0</v>
      </c>
      <c r="AN288" s="90">
        <f t="shared" si="38"/>
        <v>0</v>
      </c>
      <c r="AO288" s="90">
        <f t="shared" si="38"/>
        <v>0</v>
      </c>
      <c r="AP288" s="90">
        <f t="shared" si="38"/>
        <v>0</v>
      </c>
      <c r="AQ288" s="90">
        <f t="shared" si="38"/>
        <v>0</v>
      </c>
      <c r="AR288" s="90" t="e">
        <f>VLOOKUP(C288&amp;E288&amp;G288&amp;I288&amp;J288,'Código Licitaciones'!$I$8:$I$4158,1,0)</f>
        <v>#N/A</v>
      </c>
    </row>
    <row r="289" spans="2:44" ht="18.75" x14ac:dyDescent="0.3">
      <c r="B289" s="85"/>
      <c r="C289" s="85"/>
      <c r="D289" s="96"/>
      <c r="E289" s="96"/>
      <c r="F289" s="96"/>
      <c r="G289" s="97"/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3"/>
        <v>9</v>
      </c>
      <c r="Z289" s="90" t="e">
        <f t="shared" si="34"/>
        <v>#DIV/0!</v>
      </c>
      <c r="AA289" s="94" t="e">
        <f>+VLOOKUP(C289,'Código Licitaciones'!$J$7:$J$31,1,0)</f>
        <v>#N/A</v>
      </c>
      <c r="AB289" s="94">
        <f t="shared" si="35"/>
        <v>0</v>
      </c>
      <c r="AC289" s="94" t="e">
        <f>+VLOOKUP(E289,'Código Licitaciones'!$K$7:$K$50,1,0)</f>
        <v>#N/A</v>
      </c>
      <c r="AD289" s="94">
        <f t="shared" si="36"/>
        <v>0</v>
      </c>
      <c r="AE289" s="94" t="e">
        <f>+VLOOKUP(G289,'Código Licitaciones'!$L$7:$L$50,1,0)</f>
        <v>#N/A</v>
      </c>
      <c r="AF289" s="90" t="e">
        <f t="shared" si="37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9"/>
        <v>0</v>
      </c>
      <c r="AJ289" s="94">
        <f t="shared" si="39"/>
        <v>0</v>
      </c>
      <c r="AK289" s="95" t="e">
        <f>+VLOOKUP(M289,'Código Barras'!$C$3:$C$1694,1,0)</f>
        <v>#N/A</v>
      </c>
      <c r="AL289" s="90">
        <f t="shared" si="38"/>
        <v>0</v>
      </c>
      <c r="AM289" s="90">
        <f t="shared" si="38"/>
        <v>0</v>
      </c>
      <c r="AN289" s="90">
        <f t="shared" si="38"/>
        <v>0</v>
      </c>
      <c r="AO289" s="90">
        <f t="shared" si="38"/>
        <v>0</v>
      </c>
      <c r="AP289" s="90">
        <f t="shared" si="38"/>
        <v>0</v>
      </c>
      <c r="AQ289" s="90">
        <f t="shared" si="38"/>
        <v>0</v>
      </c>
      <c r="AR289" s="90" t="e">
        <f>VLOOKUP(C289&amp;E289&amp;G289&amp;I289&amp;J289,'Código Licitaciones'!$I$8:$I$4158,1,0)</f>
        <v>#N/A</v>
      </c>
    </row>
    <row r="290" spans="2:44" ht="18.75" x14ac:dyDescent="0.3">
      <c r="B290" s="85"/>
      <c r="C290" s="85"/>
      <c r="D290" s="96"/>
      <c r="E290" s="96"/>
      <c r="F290" s="96"/>
      <c r="G290" s="97"/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3"/>
        <v>9</v>
      </c>
      <c r="Z290" s="90" t="e">
        <f t="shared" si="34"/>
        <v>#DIV/0!</v>
      </c>
      <c r="AA290" s="94" t="e">
        <f>+VLOOKUP(C290,'Código Licitaciones'!$J$7:$J$31,1,0)</f>
        <v>#N/A</v>
      </c>
      <c r="AB290" s="94">
        <f t="shared" si="35"/>
        <v>0</v>
      </c>
      <c r="AC290" s="94" t="e">
        <f>+VLOOKUP(E290,'Código Licitaciones'!$K$7:$K$50,1,0)</f>
        <v>#N/A</v>
      </c>
      <c r="AD290" s="94">
        <f t="shared" si="36"/>
        <v>0</v>
      </c>
      <c r="AE290" s="94" t="e">
        <f>+VLOOKUP(G290,'Código Licitaciones'!$L$7:$L$50,1,0)</f>
        <v>#N/A</v>
      </c>
      <c r="AF290" s="90" t="e">
        <f t="shared" si="37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9"/>
        <v>0</v>
      </c>
      <c r="AJ290" s="94">
        <f t="shared" si="39"/>
        <v>0</v>
      </c>
      <c r="AK290" s="95" t="e">
        <f>+VLOOKUP(M290,'Código Barras'!$C$3:$C$1694,1,0)</f>
        <v>#N/A</v>
      </c>
      <c r="AL290" s="90">
        <f t="shared" si="38"/>
        <v>0</v>
      </c>
      <c r="AM290" s="90">
        <f t="shared" si="38"/>
        <v>0</v>
      </c>
      <c r="AN290" s="90">
        <f t="shared" si="38"/>
        <v>0</v>
      </c>
      <c r="AO290" s="90">
        <f t="shared" si="38"/>
        <v>0</v>
      </c>
      <c r="AP290" s="90">
        <f t="shared" si="38"/>
        <v>0</v>
      </c>
      <c r="AQ290" s="90">
        <f t="shared" si="38"/>
        <v>0</v>
      </c>
      <c r="AR290" s="90" t="e">
        <f>VLOOKUP(C290&amp;E290&amp;G290&amp;I290&amp;J290,'Código Licitaciones'!$I$8:$I$4158,1,0)</f>
        <v>#N/A</v>
      </c>
    </row>
    <row r="291" spans="2:44" ht="18.75" x14ac:dyDescent="0.3">
      <c r="B291" s="85"/>
      <c r="C291" s="85"/>
      <c r="D291" s="96"/>
      <c r="E291" s="96"/>
      <c r="F291" s="96"/>
      <c r="G291" s="97"/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3"/>
        <v>9</v>
      </c>
      <c r="Z291" s="90" t="e">
        <f t="shared" si="34"/>
        <v>#DIV/0!</v>
      </c>
      <c r="AA291" s="94" t="e">
        <f>+VLOOKUP(C291,'Código Licitaciones'!$J$7:$J$31,1,0)</f>
        <v>#N/A</v>
      </c>
      <c r="AB291" s="94">
        <f t="shared" si="35"/>
        <v>0</v>
      </c>
      <c r="AC291" s="94" t="e">
        <f>+VLOOKUP(E291,'Código Licitaciones'!$K$7:$K$50,1,0)</f>
        <v>#N/A</v>
      </c>
      <c r="AD291" s="94">
        <f t="shared" si="36"/>
        <v>0</v>
      </c>
      <c r="AE291" s="94" t="e">
        <f>+VLOOKUP(G291,'Código Licitaciones'!$L$7:$L$50,1,0)</f>
        <v>#N/A</v>
      </c>
      <c r="AF291" s="90" t="e">
        <f t="shared" si="37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9"/>
        <v>0</v>
      </c>
      <c r="AJ291" s="94">
        <f t="shared" si="39"/>
        <v>0</v>
      </c>
      <c r="AK291" s="95" t="e">
        <f>+VLOOKUP(M291,'Código Barras'!$C$3:$C$1694,1,0)</f>
        <v>#N/A</v>
      </c>
      <c r="AL291" s="90">
        <f t="shared" si="38"/>
        <v>0</v>
      </c>
      <c r="AM291" s="90">
        <f t="shared" si="38"/>
        <v>0</v>
      </c>
      <c r="AN291" s="90">
        <f t="shared" si="38"/>
        <v>0</v>
      </c>
      <c r="AO291" s="90">
        <f t="shared" si="38"/>
        <v>0</v>
      </c>
      <c r="AP291" s="90">
        <f t="shared" si="38"/>
        <v>0</v>
      </c>
      <c r="AQ291" s="90">
        <f t="shared" si="38"/>
        <v>0</v>
      </c>
      <c r="AR291" s="90" t="e">
        <f>VLOOKUP(C291&amp;E291&amp;G291&amp;I291&amp;J291,'Código Licitaciones'!$I$8:$I$4158,1,0)</f>
        <v>#N/A</v>
      </c>
    </row>
    <row r="292" spans="2:44" ht="18.75" x14ac:dyDescent="0.3">
      <c r="B292" s="85"/>
      <c r="C292" s="85"/>
      <c r="D292" s="96"/>
      <c r="E292" s="96"/>
      <c r="F292" s="96"/>
      <c r="G292" s="97"/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3"/>
        <v>9</v>
      </c>
      <c r="Z292" s="90" t="e">
        <f t="shared" si="34"/>
        <v>#DIV/0!</v>
      </c>
      <c r="AA292" s="94" t="e">
        <f>+VLOOKUP(C292,'Código Licitaciones'!$J$7:$J$31,1,0)</f>
        <v>#N/A</v>
      </c>
      <c r="AB292" s="94">
        <f t="shared" si="35"/>
        <v>0</v>
      </c>
      <c r="AC292" s="94" t="e">
        <f>+VLOOKUP(E292,'Código Licitaciones'!$K$7:$K$50,1,0)</f>
        <v>#N/A</v>
      </c>
      <c r="AD292" s="94">
        <f t="shared" si="36"/>
        <v>0</v>
      </c>
      <c r="AE292" s="94" t="e">
        <f>+VLOOKUP(G292,'Código Licitaciones'!$L$7:$L$50,1,0)</f>
        <v>#N/A</v>
      </c>
      <c r="AF292" s="90" t="e">
        <f t="shared" si="37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9"/>
        <v>0</v>
      </c>
      <c r="AJ292" s="94">
        <f t="shared" si="39"/>
        <v>0</v>
      </c>
      <c r="AK292" s="95" t="e">
        <f>+VLOOKUP(M292,'Código Barras'!$C$3:$C$1694,1,0)</f>
        <v>#N/A</v>
      </c>
      <c r="AL292" s="90">
        <f t="shared" si="38"/>
        <v>0</v>
      </c>
      <c r="AM292" s="90">
        <f t="shared" si="38"/>
        <v>0</v>
      </c>
      <c r="AN292" s="90">
        <f t="shared" si="38"/>
        <v>0</v>
      </c>
      <c r="AO292" s="90">
        <f t="shared" si="38"/>
        <v>0</v>
      </c>
      <c r="AP292" s="90">
        <f t="shared" si="38"/>
        <v>0</v>
      </c>
      <c r="AQ292" s="90">
        <f t="shared" si="38"/>
        <v>0</v>
      </c>
      <c r="AR292" s="90" t="e">
        <f>VLOOKUP(C292&amp;E292&amp;G292&amp;I292&amp;J292,'Código Licitaciones'!$I$8:$I$4158,1,0)</f>
        <v>#N/A</v>
      </c>
    </row>
    <row r="293" spans="2:44" ht="18.75" x14ac:dyDescent="0.3">
      <c r="B293" s="85"/>
      <c r="C293" s="85"/>
      <c r="D293" s="96"/>
      <c r="E293" s="96"/>
      <c r="F293" s="96"/>
      <c r="G293" s="97"/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3"/>
        <v>9</v>
      </c>
      <c r="Z293" s="90" t="e">
        <f t="shared" si="34"/>
        <v>#DIV/0!</v>
      </c>
      <c r="AA293" s="94" t="e">
        <f>+VLOOKUP(C293,'Código Licitaciones'!$J$7:$J$31,1,0)</f>
        <v>#N/A</v>
      </c>
      <c r="AB293" s="94">
        <f t="shared" si="35"/>
        <v>0</v>
      </c>
      <c r="AC293" s="94" t="e">
        <f>+VLOOKUP(E293,'Código Licitaciones'!$K$7:$K$50,1,0)</f>
        <v>#N/A</v>
      </c>
      <c r="AD293" s="94">
        <f t="shared" si="36"/>
        <v>0</v>
      </c>
      <c r="AE293" s="94" t="e">
        <f>+VLOOKUP(G293,'Código Licitaciones'!$L$7:$L$50,1,0)</f>
        <v>#N/A</v>
      </c>
      <c r="AF293" s="90" t="e">
        <f t="shared" si="37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9"/>
        <v>0</v>
      </c>
      <c r="AJ293" s="94">
        <f t="shared" si="39"/>
        <v>0</v>
      </c>
      <c r="AK293" s="95" t="e">
        <f>+VLOOKUP(M293,'Código Barras'!$C$3:$C$1694,1,0)</f>
        <v>#N/A</v>
      </c>
      <c r="AL293" s="90">
        <f t="shared" si="38"/>
        <v>0</v>
      </c>
      <c r="AM293" s="90">
        <f t="shared" si="38"/>
        <v>0</v>
      </c>
      <c r="AN293" s="90">
        <f t="shared" si="38"/>
        <v>0</v>
      </c>
      <c r="AO293" s="90">
        <f t="shared" si="38"/>
        <v>0</v>
      </c>
      <c r="AP293" s="90">
        <f t="shared" si="38"/>
        <v>0</v>
      </c>
      <c r="AQ293" s="90">
        <f t="shared" si="38"/>
        <v>0</v>
      </c>
      <c r="AR293" s="90" t="e">
        <f>VLOOKUP(C293&amp;E293&amp;G293&amp;I293&amp;J293,'Código Licitaciones'!$I$8:$I$4158,1,0)</f>
        <v>#N/A</v>
      </c>
    </row>
    <row r="294" spans="2:44" ht="18.75" x14ac:dyDescent="0.3">
      <c r="B294" s="85"/>
      <c r="C294" s="85"/>
      <c r="D294" s="96"/>
      <c r="E294" s="96"/>
      <c r="F294" s="96"/>
      <c r="G294" s="97"/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3"/>
        <v>9</v>
      </c>
      <c r="Z294" s="90" t="e">
        <f t="shared" si="34"/>
        <v>#DIV/0!</v>
      </c>
      <c r="AA294" s="94" t="e">
        <f>+VLOOKUP(C294,'Código Licitaciones'!$J$7:$J$31,1,0)</f>
        <v>#N/A</v>
      </c>
      <c r="AB294" s="94">
        <f t="shared" si="35"/>
        <v>0</v>
      </c>
      <c r="AC294" s="94" t="e">
        <f>+VLOOKUP(E294,'Código Licitaciones'!$K$7:$K$50,1,0)</f>
        <v>#N/A</v>
      </c>
      <c r="AD294" s="94">
        <f t="shared" si="36"/>
        <v>0</v>
      </c>
      <c r="AE294" s="94" t="e">
        <f>+VLOOKUP(G294,'Código Licitaciones'!$L$7:$L$50,1,0)</f>
        <v>#N/A</v>
      </c>
      <c r="AF294" s="90" t="e">
        <f t="shared" si="37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9"/>
        <v>0</v>
      </c>
      <c r="AJ294" s="94">
        <f t="shared" si="39"/>
        <v>0</v>
      </c>
      <c r="AK294" s="95" t="e">
        <f>+VLOOKUP(M294,'Código Barras'!$C$3:$C$1694,1,0)</f>
        <v>#N/A</v>
      </c>
      <c r="AL294" s="90">
        <f t="shared" si="38"/>
        <v>0</v>
      </c>
      <c r="AM294" s="90">
        <f t="shared" si="38"/>
        <v>0</v>
      </c>
      <c r="AN294" s="90">
        <f t="shared" si="38"/>
        <v>0</v>
      </c>
      <c r="AO294" s="90">
        <f t="shared" si="38"/>
        <v>0</v>
      </c>
      <c r="AP294" s="90">
        <f t="shared" si="38"/>
        <v>0</v>
      </c>
      <c r="AQ294" s="90">
        <f t="shared" si="38"/>
        <v>0</v>
      </c>
      <c r="AR294" s="90" t="e">
        <f>VLOOKUP(C294&amp;E294&amp;G294&amp;I294&amp;J294,'Código Licitaciones'!$I$8:$I$4158,1,0)</f>
        <v>#N/A</v>
      </c>
    </row>
    <row r="295" spans="2:44" ht="18.75" x14ac:dyDescent="0.3">
      <c r="B295" s="85"/>
      <c r="C295" s="85"/>
      <c r="D295" s="96"/>
      <c r="E295" s="96"/>
      <c r="F295" s="96"/>
      <c r="G295" s="97"/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3"/>
        <v>9</v>
      </c>
      <c r="Z295" s="90" t="e">
        <f t="shared" si="34"/>
        <v>#DIV/0!</v>
      </c>
      <c r="AA295" s="94" t="e">
        <f>+VLOOKUP(C295,'Código Licitaciones'!$J$7:$J$31,1,0)</f>
        <v>#N/A</v>
      </c>
      <c r="AB295" s="94">
        <f t="shared" si="35"/>
        <v>0</v>
      </c>
      <c r="AC295" s="94" t="e">
        <f>+VLOOKUP(E295,'Código Licitaciones'!$K$7:$K$50,1,0)</f>
        <v>#N/A</v>
      </c>
      <c r="AD295" s="94">
        <f t="shared" si="36"/>
        <v>0</v>
      </c>
      <c r="AE295" s="94" t="e">
        <f>+VLOOKUP(G295,'Código Licitaciones'!$L$7:$L$50,1,0)</f>
        <v>#N/A</v>
      </c>
      <c r="AF295" s="90" t="e">
        <f t="shared" si="37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9"/>
        <v>0</v>
      </c>
      <c r="AJ295" s="94">
        <f t="shared" si="39"/>
        <v>0</v>
      </c>
      <c r="AK295" s="95" t="e">
        <f>+VLOOKUP(M295,'Código Barras'!$C$3:$C$1694,1,0)</f>
        <v>#N/A</v>
      </c>
      <c r="AL295" s="90">
        <f t="shared" si="38"/>
        <v>0</v>
      </c>
      <c r="AM295" s="90">
        <f t="shared" si="38"/>
        <v>0</v>
      </c>
      <c r="AN295" s="90">
        <f t="shared" si="38"/>
        <v>0</v>
      </c>
      <c r="AO295" s="90">
        <f t="shared" si="38"/>
        <v>0</v>
      </c>
      <c r="AP295" s="90">
        <f t="shared" si="38"/>
        <v>0</v>
      </c>
      <c r="AQ295" s="90">
        <f t="shared" si="38"/>
        <v>0</v>
      </c>
      <c r="AR295" s="90" t="e">
        <f>VLOOKUP(C295&amp;E295&amp;G295&amp;I295&amp;J295,'Código Licitaciones'!$I$8:$I$4158,1,0)</f>
        <v>#N/A</v>
      </c>
    </row>
    <row r="296" spans="2:44" ht="18.75" x14ac:dyDescent="0.3">
      <c r="B296" s="85"/>
      <c r="C296" s="85"/>
      <c r="D296" s="96"/>
      <c r="E296" s="96"/>
      <c r="F296" s="96"/>
      <c r="G296" s="97"/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3"/>
        <v>9</v>
      </c>
      <c r="Z296" s="90" t="e">
        <f t="shared" si="34"/>
        <v>#DIV/0!</v>
      </c>
      <c r="AA296" s="94" t="e">
        <f>+VLOOKUP(C296,'Código Licitaciones'!$J$7:$J$31,1,0)</f>
        <v>#N/A</v>
      </c>
      <c r="AB296" s="94">
        <f t="shared" si="35"/>
        <v>0</v>
      </c>
      <c r="AC296" s="94" t="e">
        <f>+VLOOKUP(E296,'Código Licitaciones'!$K$7:$K$50,1,0)</f>
        <v>#N/A</v>
      </c>
      <c r="AD296" s="94">
        <f t="shared" si="36"/>
        <v>0</v>
      </c>
      <c r="AE296" s="94" t="e">
        <f>+VLOOKUP(G296,'Código Licitaciones'!$L$7:$L$50,1,0)</f>
        <v>#N/A</v>
      </c>
      <c r="AF296" s="90" t="e">
        <f t="shared" si="37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9"/>
        <v>0</v>
      </c>
      <c r="AJ296" s="94">
        <f t="shared" si="39"/>
        <v>0</v>
      </c>
      <c r="AK296" s="95" t="e">
        <f>+VLOOKUP(M296,'Código Barras'!$C$3:$C$1694,1,0)</f>
        <v>#N/A</v>
      </c>
      <c r="AL296" s="90">
        <f t="shared" si="38"/>
        <v>0</v>
      </c>
      <c r="AM296" s="90">
        <f t="shared" si="38"/>
        <v>0</v>
      </c>
      <c r="AN296" s="90">
        <f t="shared" si="38"/>
        <v>0</v>
      </c>
      <c r="AO296" s="90">
        <f t="shared" si="38"/>
        <v>0</v>
      </c>
      <c r="AP296" s="90">
        <f t="shared" si="38"/>
        <v>0</v>
      </c>
      <c r="AQ296" s="90">
        <f t="shared" si="38"/>
        <v>0</v>
      </c>
      <c r="AR296" s="90" t="e">
        <f>VLOOKUP(C296&amp;E296&amp;G296&amp;I296&amp;J296,'Código Licitaciones'!$I$8:$I$4158,1,0)</f>
        <v>#N/A</v>
      </c>
    </row>
    <row r="297" spans="2:44" ht="18.75" x14ac:dyDescent="0.3">
      <c r="B297" s="85"/>
      <c r="C297" s="85"/>
      <c r="D297" s="96"/>
      <c r="E297" s="96"/>
      <c r="F297" s="96"/>
      <c r="G297" s="97"/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3"/>
        <v>9</v>
      </c>
      <c r="Z297" s="90" t="e">
        <f t="shared" si="34"/>
        <v>#DIV/0!</v>
      </c>
      <c r="AA297" s="94" t="e">
        <f>+VLOOKUP(C297,'Código Licitaciones'!$J$7:$J$31,1,0)</f>
        <v>#N/A</v>
      </c>
      <c r="AB297" s="94">
        <f t="shared" si="35"/>
        <v>0</v>
      </c>
      <c r="AC297" s="94" t="e">
        <f>+VLOOKUP(E297,'Código Licitaciones'!$K$7:$K$50,1,0)</f>
        <v>#N/A</v>
      </c>
      <c r="AD297" s="94">
        <f t="shared" si="36"/>
        <v>0</v>
      </c>
      <c r="AE297" s="94" t="e">
        <f>+VLOOKUP(G297,'Código Licitaciones'!$L$7:$L$50,1,0)</f>
        <v>#N/A</v>
      </c>
      <c r="AF297" s="90" t="e">
        <f t="shared" si="37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9"/>
        <v>0</v>
      </c>
      <c r="AJ297" s="94">
        <f t="shared" si="39"/>
        <v>0</v>
      </c>
      <c r="AK297" s="95" t="e">
        <f>+VLOOKUP(M297,'Código Barras'!$C$3:$C$1694,1,0)</f>
        <v>#N/A</v>
      </c>
      <c r="AL297" s="90">
        <f t="shared" si="38"/>
        <v>0</v>
      </c>
      <c r="AM297" s="90">
        <f t="shared" si="38"/>
        <v>0</v>
      </c>
      <c r="AN297" s="90">
        <f t="shared" si="38"/>
        <v>0</v>
      </c>
      <c r="AO297" s="90">
        <f t="shared" si="38"/>
        <v>0</v>
      </c>
      <c r="AP297" s="90">
        <f t="shared" si="38"/>
        <v>0</v>
      </c>
      <c r="AQ297" s="90">
        <f t="shared" si="38"/>
        <v>0</v>
      </c>
      <c r="AR297" s="90" t="e">
        <f>VLOOKUP(C297&amp;E297&amp;G297&amp;I297&amp;J297,'Código Licitaciones'!$I$8:$I$4158,1,0)</f>
        <v>#N/A</v>
      </c>
    </row>
    <row r="298" spans="2:44" ht="18.75" x14ac:dyDescent="0.3">
      <c r="B298" s="85"/>
      <c r="C298" s="85"/>
      <c r="D298" s="96"/>
      <c r="E298" s="96"/>
      <c r="F298" s="96"/>
      <c r="G298" s="97"/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3"/>
        <v>9</v>
      </c>
      <c r="Z298" s="90" t="e">
        <f t="shared" si="34"/>
        <v>#DIV/0!</v>
      </c>
      <c r="AA298" s="94" t="e">
        <f>+VLOOKUP(C298,'Código Licitaciones'!$J$7:$J$31,1,0)</f>
        <v>#N/A</v>
      </c>
      <c r="AB298" s="94">
        <f t="shared" si="35"/>
        <v>0</v>
      </c>
      <c r="AC298" s="94" t="e">
        <f>+VLOOKUP(E298,'Código Licitaciones'!$K$7:$K$50,1,0)</f>
        <v>#N/A</v>
      </c>
      <c r="AD298" s="94">
        <f t="shared" si="36"/>
        <v>0</v>
      </c>
      <c r="AE298" s="94" t="e">
        <f>+VLOOKUP(G298,'Código Licitaciones'!$L$7:$L$50,1,0)</f>
        <v>#N/A</v>
      </c>
      <c r="AF298" s="90" t="e">
        <f t="shared" si="37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9"/>
        <v>0</v>
      </c>
      <c r="AJ298" s="94">
        <f t="shared" si="39"/>
        <v>0</v>
      </c>
      <c r="AK298" s="95" t="e">
        <f>+VLOOKUP(M298,'Código Barras'!$C$3:$C$1694,1,0)</f>
        <v>#N/A</v>
      </c>
      <c r="AL298" s="90">
        <f t="shared" si="38"/>
        <v>0</v>
      </c>
      <c r="AM298" s="90">
        <f t="shared" si="38"/>
        <v>0</v>
      </c>
      <c r="AN298" s="90">
        <f t="shared" si="38"/>
        <v>0</v>
      </c>
      <c r="AO298" s="90">
        <f t="shared" si="38"/>
        <v>0</v>
      </c>
      <c r="AP298" s="90">
        <f t="shared" si="38"/>
        <v>0</v>
      </c>
      <c r="AQ298" s="90">
        <f t="shared" si="38"/>
        <v>0</v>
      </c>
      <c r="AR298" s="90" t="e">
        <f>VLOOKUP(C298&amp;E298&amp;G298&amp;I298&amp;J298,'Código Licitaciones'!$I$8:$I$4158,1,0)</f>
        <v>#N/A</v>
      </c>
    </row>
    <row r="299" spans="2:44" ht="18.75" x14ac:dyDescent="0.3">
      <c r="B299" s="85"/>
      <c r="C299" s="85"/>
      <c r="D299" s="96"/>
      <c r="E299" s="96"/>
      <c r="F299" s="96"/>
      <c r="G299" s="97"/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3"/>
        <v>9</v>
      </c>
      <c r="Z299" s="90" t="e">
        <f t="shared" si="34"/>
        <v>#DIV/0!</v>
      </c>
      <c r="AA299" s="94" t="e">
        <f>+VLOOKUP(C299,'Código Licitaciones'!$J$7:$J$31,1,0)</f>
        <v>#N/A</v>
      </c>
      <c r="AB299" s="94">
        <f t="shared" si="35"/>
        <v>0</v>
      </c>
      <c r="AC299" s="94" t="e">
        <f>+VLOOKUP(E299,'Código Licitaciones'!$K$7:$K$50,1,0)</f>
        <v>#N/A</v>
      </c>
      <c r="AD299" s="94">
        <f t="shared" si="36"/>
        <v>0</v>
      </c>
      <c r="AE299" s="94" t="e">
        <f>+VLOOKUP(G299,'Código Licitaciones'!$L$7:$L$50,1,0)</f>
        <v>#N/A</v>
      </c>
      <c r="AF299" s="90" t="e">
        <f t="shared" si="37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9"/>
        <v>0</v>
      </c>
      <c r="AJ299" s="94">
        <f t="shared" si="39"/>
        <v>0</v>
      </c>
      <c r="AK299" s="95" t="e">
        <f>+VLOOKUP(M299,'Código Barras'!$C$3:$C$1694,1,0)</f>
        <v>#N/A</v>
      </c>
      <c r="AL299" s="90">
        <f t="shared" si="38"/>
        <v>0</v>
      </c>
      <c r="AM299" s="90">
        <f t="shared" si="38"/>
        <v>0</v>
      </c>
      <c r="AN299" s="90">
        <f t="shared" si="38"/>
        <v>0</v>
      </c>
      <c r="AO299" s="90">
        <f t="shared" si="38"/>
        <v>0</v>
      </c>
      <c r="AP299" s="90">
        <f t="shared" si="38"/>
        <v>0</v>
      </c>
      <c r="AQ299" s="90">
        <f t="shared" si="38"/>
        <v>0</v>
      </c>
      <c r="AR299" s="90" t="e">
        <f>VLOOKUP(C299&amp;E299&amp;G299&amp;I299&amp;J299,'Código Licitaciones'!$I$8:$I$4158,1,0)</f>
        <v>#N/A</v>
      </c>
    </row>
    <row r="300" spans="2:44" ht="18.75" x14ac:dyDescent="0.3">
      <c r="B300" s="85"/>
      <c r="C300" s="85"/>
      <c r="D300" s="96"/>
      <c r="E300" s="96"/>
      <c r="F300" s="96"/>
      <c r="G300" s="97"/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3"/>
        <v>9</v>
      </c>
      <c r="Z300" s="90" t="e">
        <f t="shared" si="34"/>
        <v>#DIV/0!</v>
      </c>
      <c r="AA300" s="94" t="e">
        <f>+VLOOKUP(C300,'Código Licitaciones'!$J$7:$J$31,1,0)</f>
        <v>#N/A</v>
      </c>
      <c r="AB300" s="94">
        <f t="shared" si="35"/>
        <v>0</v>
      </c>
      <c r="AC300" s="94" t="e">
        <f>+VLOOKUP(E300,'Código Licitaciones'!$K$7:$K$50,1,0)</f>
        <v>#N/A</v>
      </c>
      <c r="AD300" s="94">
        <f t="shared" si="36"/>
        <v>0</v>
      </c>
      <c r="AE300" s="94" t="e">
        <f>+VLOOKUP(G300,'Código Licitaciones'!$L$7:$L$50,1,0)</f>
        <v>#N/A</v>
      </c>
      <c r="AF300" s="90" t="e">
        <f t="shared" si="37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9"/>
        <v>0</v>
      </c>
      <c r="AJ300" s="94">
        <f t="shared" si="39"/>
        <v>0</v>
      </c>
      <c r="AK300" s="95" t="e">
        <f>+VLOOKUP(M300,'Código Barras'!$C$3:$C$1694,1,0)</f>
        <v>#N/A</v>
      </c>
      <c r="AL300" s="90">
        <f t="shared" si="38"/>
        <v>0</v>
      </c>
      <c r="AM300" s="90">
        <f t="shared" si="38"/>
        <v>0</v>
      </c>
      <c r="AN300" s="90">
        <f t="shared" si="38"/>
        <v>0</v>
      </c>
      <c r="AO300" s="90">
        <f t="shared" si="38"/>
        <v>0</v>
      </c>
      <c r="AP300" s="90">
        <f t="shared" si="38"/>
        <v>0</v>
      </c>
      <c r="AQ300" s="90">
        <f t="shared" si="38"/>
        <v>0</v>
      </c>
      <c r="AR300" s="90" t="e">
        <f>VLOOKUP(C300&amp;E300&amp;G300&amp;I300&amp;J300,'Código Licitaciones'!$I$8:$I$4158,1,0)</f>
        <v>#N/A</v>
      </c>
    </row>
    <row r="301" spans="2:44" ht="18.75" x14ac:dyDescent="0.3">
      <c r="B301" s="85"/>
      <c r="C301" s="85"/>
      <c r="D301" s="96"/>
      <c r="E301" s="96"/>
      <c r="F301" s="96"/>
      <c r="G301" s="97"/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3"/>
        <v>9</v>
      </c>
      <c r="Z301" s="90" t="e">
        <f t="shared" si="34"/>
        <v>#DIV/0!</v>
      </c>
      <c r="AA301" s="94" t="e">
        <f>+VLOOKUP(C301,'Código Licitaciones'!$J$7:$J$31,1,0)</f>
        <v>#N/A</v>
      </c>
      <c r="AB301" s="94">
        <f t="shared" si="35"/>
        <v>0</v>
      </c>
      <c r="AC301" s="94" t="e">
        <f>+VLOOKUP(E301,'Código Licitaciones'!$K$7:$K$50,1,0)</f>
        <v>#N/A</v>
      </c>
      <c r="AD301" s="94">
        <f t="shared" si="36"/>
        <v>0</v>
      </c>
      <c r="AE301" s="94" t="e">
        <f>+VLOOKUP(G301,'Código Licitaciones'!$L$7:$L$50,1,0)</f>
        <v>#N/A</v>
      </c>
      <c r="AF301" s="90" t="e">
        <f t="shared" si="37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9"/>
        <v>0</v>
      </c>
      <c r="AJ301" s="94">
        <f t="shared" si="39"/>
        <v>0</v>
      </c>
      <c r="AK301" s="95" t="e">
        <f>+VLOOKUP(M301,'Código Barras'!$C$3:$C$1694,1,0)</f>
        <v>#N/A</v>
      </c>
      <c r="AL301" s="90">
        <f t="shared" si="38"/>
        <v>0</v>
      </c>
      <c r="AM301" s="90">
        <f t="shared" si="38"/>
        <v>0</v>
      </c>
      <c r="AN301" s="90">
        <f t="shared" si="38"/>
        <v>0</v>
      </c>
      <c r="AO301" s="90">
        <f t="shared" si="38"/>
        <v>0</v>
      </c>
      <c r="AP301" s="90">
        <f t="shared" si="38"/>
        <v>0</v>
      </c>
      <c r="AQ301" s="90">
        <f t="shared" si="38"/>
        <v>0</v>
      </c>
      <c r="AR301" s="90" t="e">
        <f>VLOOKUP(C301&amp;E301&amp;G301&amp;I301&amp;J301,'Código Licitaciones'!$I$8:$I$4158,1,0)</f>
        <v>#N/A</v>
      </c>
    </row>
    <row r="302" spans="2:44" ht="18.75" x14ac:dyDescent="0.3">
      <c r="B302" s="85"/>
      <c r="C302" s="85"/>
      <c r="D302" s="96"/>
      <c r="E302" s="96"/>
      <c r="F302" s="96"/>
      <c r="G302" s="97"/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3"/>
        <v>9</v>
      </c>
      <c r="Z302" s="90" t="e">
        <f t="shared" si="34"/>
        <v>#DIV/0!</v>
      </c>
      <c r="AA302" s="94" t="e">
        <f>+VLOOKUP(C302,'Código Licitaciones'!$J$7:$J$31,1,0)</f>
        <v>#N/A</v>
      </c>
      <c r="AB302" s="94">
        <f t="shared" si="35"/>
        <v>0</v>
      </c>
      <c r="AC302" s="94" t="e">
        <f>+VLOOKUP(E302,'Código Licitaciones'!$K$7:$K$50,1,0)</f>
        <v>#N/A</v>
      </c>
      <c r="AD302" s="94">
        <f t="shared" si="36"/>
        <v>0</v>
      </c>
      <c r="AE302" s="94" t="e">
        <f>+VLOOKUP(G302,'Código Licitaciones'!$L$7:$L$50,1,0)</f>
        <v>#N/A</v>
      </c>
      <c r="AF302" s="90" t="e">
        <f t="shared" si="37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9"/>
        <v>0</v>
      </c>
      <c r="AJ302" s="94">
        <f t="shared" si="39"/>
        <v>0</v>
      </c>
      <c r="AK302" s="95" t="e">
        <f>+VLOOKUP(M302,'Código Barras'!$C$3:$C$1694,1,0)</f>
        <v>#N/A</v>
      </c>
      <c r="AL302" s="90">
        <f t="shared" si="38"/>
        <v>0</v>
      </c>
      <c r="AM302" s="90">
        <f t="shared" si="38"/>
        <v>0</v>
      </c>
      <c r="AN302" s="90">
        <f t="shared" si="38"/>
        <v>0</v>
      </c>
      <c r="AO302" s="90">
        <f t="shared" si="38"/>
        <v>0</v>
      </c>
      <c r="AP302" s="90">
        <f t="shared" si="38"/>
        <v>0</v>
      </c>
      <c r="AQ302" s="90">
        <f t="shared" si="38"/>
        <v>0</v>
      </c>
      <c r="AR302" s="90" t="e">
        <f>VLOOKUP(C302&amp;E302&amp;G302&amp;I302&amp;J302,'Código Licitaciones'!$I$8:$I$4158,1,0)</f>
        <v>#N/A</v>
      </c>
    </row>
    <row r="303" spans="2:44" ht="18.75" x14ac:dyDescent="0.3">
      <c r="B303" s="85"/>
      <c r="C303" s="85"/>
      <c r="D303" s="96"/>
      <c r="E303" s="96"/>
      <c r="F303" s="96"/>
      <c r="G303" s="97"/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3"/>
        <v>9</v>
      </c>
      <c r="Z303" s="90" t="e">
        <f t="shared" si="34"/>
        <v>#DIV/0!</v>
      </c>
      <c r="AA303" s="94" t="e">
        <f>+VLOOKUP(C303,'Código Licitaciones'!$J$7:$J$31,1,0)</f>
        <v>#N/A</v>
      </c>
      <c r="AB303" s="94">
        <f t="shared" si="35"/>
        <v>0</v>
      </c>
      <c r="AC303" s="94" t="e">
        <f>+VLOOKUP(E303,'Código Licitaciones'!$K$7:$K$50,1,0)</f>
        <v>#N/A</v>
      </c>
      <c r="AD303" s="94">
        <f t="shared" si="36"/>
        <v>0</v>
      </c>
      <c r="AE303" s="94" t="e">
        <f>+VLOOKUP(G303,'Código Licitaciones'!$L$7:$L$50,1,0)</f>
        <v>#N/A</v>
      </c>
      <c r="AF303" s="90" t="e">
        <f t="shared" si="37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9"/>
        <v>0</v>
      </c>
      <c r="AJ303" s="94">
        <f t="shared" si="39"/>
        <v>0</v>
      </c>
      <c r="AK303" s="95" t="e">
        <f>+VLOOKUP(M303,'Código Barras'!$C$3:$C$1694,1,0)</f>
        <v>#N/A</v>
      </c>
      <c r="AL303" s="90">
        <f t="shared" si="38"/>
        <v>0</v>
      </c>
      <c r="AM303" s="90">
        <f t="shared" si="38"/>
        <v>0</v>
      </c>
      <c r="AN303" s="90">
        <f t="shared" si="38"/>
        <v>0</v>
      </c>
      <c r="AO303" s="90">
        <f t="shared" si="38"/>
        <v>0</v>
      </c>
      <c r="AP303" s="90">
        <f t="shared" si="38"/>
        <v>0</v>
      </c>
      <c r="AQ303" s="90">
        <f t="shared" si="38"/>
        <v>0</v>
      </c>
      <c r="AR303" s="90" t="e">
        <f>VLOOKUP(C303&amp;E303&amp;G303&amp;I303&amp;J303,'Código Licitaciones'!$I$8:$I$4158,1,0)</f>
        <v>#N/A</v>
      </c>
    </row>
    <row r="304" spans="2:44" ht="18.75" x14ac:dyDescent="0.3">
      <c r="B304" s="85"/>
      <c r="C304" s="85"/>
      <c r="D304" s="96"/>
      <c r="E304" s="96"/>
      <c r="F304" s="96"/>
      <c r="G304" s="97"/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3"/>
        <v>9</v>
      </c>
      <c r="Z304" s="90" t="e">
        <f t="shared" si="34"/>
        <v>#DIV/0!</v>
      </c>
      <c r="AA304" s="94" t="e">
        <f>+VLOOKUP(C304,'Código Licitaciones'!$J$7:$J$31,1,0)</f>
        <v>#N/A</v>
      </c>
      <c r="AB304" s="94">
        <f t="shared" si="35"/>
        <v>0</v>
      </c>
      <c r="AC304" s="94" t="e">
        <f>+VLOOKUP(E304,'Código Licitaciones'!$K$7:$K$50,1,0)</f>
        <v>#N/A</v>
      </c>
      <c r="AD304" s="94">
        <f t="shared" si="36"/>
        <v>0</v>
      </c>
      <c r="AE304" s="94" t="e">
        <f>+VLOOKUP(G304,'Código Licitaciones'!$L$7:$L$50,1,0)</f>
        <v>#N/A</v>
      </c>
      <c r="AF304" s="90" t="e">
        <f t="shared" si="37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9"/>
        <v>0</v>
      </c>
      <c r="AJ304" s="94">
        <f t="shared" si="39"/>
        <v>0</v>
      </c>
      <c r="AK304" s="95" t="e">
        <f>+VLOOKUP(M304,'Código Barras'!$C$3:$C$1694,1,0)</f>
        <v>#N/A</v>
      </c>
      <c r="AL304" s="90">
        <f t="shared" si="38"/>
        <v>0</v>
      </c>
      <c r="AM304" s="90">
        <f t="shared" si="38"/>
        <v>0</v>
      </c>
      <c r="AN304" s="90">
        <f t="shared" si="38"/>
        <v>0</v>
      </c>
      <c r="AO304" s="90">
        <f t="shared" si="38"/>
        <v>0</v>
      </c>
      <c r="AP304" s="90">
        <f t="shared" si="38"/>
        <v>0</v>
      </c>
      <c r="AQ304" s="90">
        <f t="shared" si="38"/>
        <v>0</v>
      </c>
      <c r="AR304" s="90" t="e">
        <f>VLOOKUP(C304&amp;E304&amp;G304&amp;I304&amp;J304,'Código Licitaciones'!$I$8:$I$4158,1,0)</f>
        <v>#N/A</v>
      </c>
    </row>
    <row r="305" spans="2:44" ht="18.75" x14ac:dyDescent="0.3">
      <c r="B305" s="85"/>
      <c r="C305" s="85"/>
      <c r="D305" s="96"/>
      <c r="E305" s="96"/>
      <c r="F305" s="96"/>
      <c r="G305" s="97"/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3"/>
        <v>9</v>
      </c>
      <c r="Z305" s="90" t="e">
        <f t="shared" si="34"/>
        <v>#DIV/0!</v>
      </c>
      <c r="AA305" s="94" t="e">
        <f>+VLOOKUP(C305,'Código Licitaciones'!$J$7:$J$31,1,0)</f>
        <v>#N/A</v>
      </c>
      <c r="AB305" s="94">
        <f t="shared" si="35"/>
        <v>0</v>
      </c>
      <c r="AC305" s="94" t="e">
        <f>+VLOOKUP(E305,'Código Licitaciones'!$K$7:$K$50,1,0)</f>
        <v>#N/A</v>
      </c>
      <c r="AD305" s="94">
        <f t="shared" si="36"/>
        <v>0</v>
      </c>
      <c r="AE305" s="94" t="e">
        <f>+VLOOKUP(G305,'Código Licitaciones'!$L$7:$L$50,1,0)</f>
        <v>#N/A</v>
      </c>
      <c r="AF305" s="90" t="e">
        <f t="shared" si="37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9"/>
        <v>0</v>
      </c>
      <c r="AJ305" s="94">
        <f t="shared" si="39"/>
        <v>0</v>
      </c>
      <c r="AK305" s="95" t="e">
        <f>+VLOOKUP(M305,'Código Barras'!$C$3:$C$1694,1,0)</f>
        <v>#N/A</v>
      </c>
      <c r="AL305" s="90">
        <f t="shared" si="38"/>
        <v>0</v>
      </c>
      <c r="AM305" s="90">
        <f t="shared" si="38"/>
        <v>0</v>
      </c>
      <c r="AN305" s="90">
        <f t="shared" si="38"/>
        <v>0</v>
      </c>
      <c r="AO305" s="90">
        <f t="shared" si="38"/>
        <v>0</v>
      </c>
      <c r="AP305" s="90">
        <f t="shared" si="38"/>
        <v>0</v>
      </c>
      <c r="AQ305" s="90">
        <f t="shared" si="38"/>
        <v>0</v>
      </c>
      <c r="AR305" s="90" t="e">
        <f>VLOOKUP(C305&amp;E305&amp;G305&amp;I305&amp;J305,'Código Licitaciones'!$I$8:$I$4158,1,0)</f>
        <v>#N/A</v>
      </c>
    </row>
    <row r="306" spans="2:44" ht="18.75" x14ac:dyDescent="0.3">
      <c r="B306" s="85"/>
      <c r="C306" s="85"/>
      <c r="D306" s="96"/>
      <c r="E306" s="96"/>
      <c r="F306" s="96"/>
      <c r="G306" s="97"/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3"/>
        <v>9</v>
      </c>
      <c r="Z306" s="90" t="e">
        <f t="shared" si="34"/>
        <v>#DIV/0!</v>
      </c>
      <c r="AA306" s="94" t="e">
        <f>+VLOOKUP(C306,'Código Licitaciones'!$J$7:$J$31,1,0)</f>
        <v>#N/A</v>
      </c>
      <c r="AB306" s="94">
        <f t="shared" si="35"/>
        <v>0</v>
      </c>
      <c r="AC306" s="94" t="e">
        <f>+VLOOKUP(E306,'Código Licitaciones'!$K$7:$K$50,1,0)</f>
        <v>#N/A</v>
      </c>
      <c r="AD306" s="94">
        <f t="shared" si="36"/>
        <v>0</v>
      </c>
      <c r="AE306" s="94" t="e">
        <f>+VLOOKUP(G306,'Código Licitaciones'!$L$7:$L$50,1,0)</f>
        <v>#N/A</v>
      </c>
      <c r="AF306" s="90" t="e">
        <f t="shared" si="37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9"/>
        <v>0</v>
      </c>
      <c r="AJ306" s="94">
        <f t="shared" si="39"/>
        <v>0</v>
      </c>
      <c r="AK306" s="95" t="e">
        <f>+VLOOKUP(M306,'Código Barras'!$C$3:$C$1694,1,0)</f>
        <v>#N/A</v>
      </c>
      <c r="AL306" s="90">
        <f t="shared" si="38"/>
        <v>0</v>
      </c>
      <c r="AM306" s="90">
        <f t="shared" si="38"/>
        <v>0</v>
      </c>
      <c r="AN306" s="90">
        <f t="shared" si="38"/>
        <v>0</v>
      </c>
      <c r="AO306" s="90">
        <f t="shared" si="38"/>
        <v>0</v>
      </c>
      <c r="AP306" s="90">
        <f t="shared" si="38"/>
        <v>0</v>
      </c>
      <c r="AQ306" s="90">
        <f t="shared" si="38"/>
        <v>0</v>
      </c>
      <c r="AR306" s="90" t="e">
        <f>VLOOKUP(C306&amp;E306&amp;G306&amp;I306&amp;J306,'Código Licitaciones'!$I$8:$I$4158,1,0)</f>
        <v>#N/A</v>
      </c>
    </row>
    <row r="307" spans="2:44" ht="18.75" x14ac:dyDescent="0.3">
      <c r="B307" s="85"/>
      <c r="C307" s="85"/>
      <c r="D307" s="96"/>
      <c r="E307" s="96"/>
      <c r="F307" s="96"/>
      <c r="G307" s="97"/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3"/>
        <v>9</v>
      </c>
      <c r="Z307" s="90" t="e">
        <f t="shared" si="34"/>
        <v>#DIV/0!</v>
      </c>
      <c r="AA307" s="94" t="e">
        <f>+VLOOKUP(C307,'Código Licitaciones'!$J$7:$J$31,1,0)</f>
        <v>#N/A</v>
      </c>
      <c r="AB307" s="94">
        <f t="shared" si="35"/>
        <v>0</v>
      </c>
      <c r="AC307" s="94" t="e">
        <f>+VLOOKUP(E307,'Código Licitaciones'!$K$7:$K$50,1,0)</f>
        <v>#N/A</v>
      </c>
      <c r="AD307" s="94">
        <f t="shared" si="36"/>
        <v>0</v>
      </c>
      <c r="AE307" s="94" t="e">
        <f>+VLOOKUP(G307,'Código Licitaciones'!$L$7:$L$50,1,0)</f>
        <v>#N/A</v>
      </c>
      <c r="AF307" s="90" t="e">
        <f t="shared" si="37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9"/>
        <v>0</v>
      </c>
      <c r="AJ307" s="94">
        <f t="shared" si="39"/>
        <v>0</v>
      </c>
      <c r="AK307" s="95" t="e">
        <f>+VLOOKUP(M307,'Código Barras'!$C$3:$C$1694,1,0)</f>
        <v>#N/A</v>
      </c>
      <c r="AL307" s="90">
        <f t="shared" si="38"/>
        <v>0</v>
      </c>
      <c r="AM307" s="90">
        <f t="shared" si="38"/>
        <v>0</v>
      </c>
      <c r="AN307" s="90">
        <f t="shared" si="38"/>
        <v>0</v>
      </c>
      <c r="AO307" s="90">
        <f t="shared" si="38"/>
        <v>0</v>
      </c>
      <c r="AP307" s="90">
        <f t="shared" si="38"/>
        <v>0</v>
      </c>
      <c r="AQ307" s="90">
        <f t="shared" si="38"/>
        <v>0</v>
      </c>
      <c r="AR307" s="90" t="e">
        <f>VLOOKUP(C307&amp;E307&amp;G307&amp;I307&amp;J307,'Código Licitaciones'!$I$8:$I$4158,1,0)</f>
        <v>#N/A</v>
      </c>
    </row>
    <row r="308" spans="2:44" ht="18.75" x14ac:dyDescent="0.3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3"/>
        <v>9</v>
      </c>
      <c r="Z308" s="90" t="e">
        <f t="shared" si="34"/>
        <v>#DIV/0!</v>
      </c>
      <c r="AA308" s="94" t="e">
        <f>+VLOOKUP(C308,'Código Licitaciones'!$J$7:$J$31,1,0)</f>
        <v>#N/A</v>
      </c>
      <c r="AB308" s="94">
        <f t="shared" si="35"/>
        <v>0</v>
      </c>
      <c r="AC308" s="94" t="e">
        <f>+VLOOKUP(E308,'Código Licitaciones'!$K$7:$K$50,1,0)</f>
        <v>#N/A</v>
      </c>
      <c r="AD308" s="94">
        <f t="shared" si="36"/>
        <v>0</v>
      </c>
      <c r="AE308" s="94" t="e">
        <f>+VLOOKUP(G308,'Código Licitaciones'!$L$7:$L$50,1,0)</f>
        <v>#N/A</v>
      </c>
      <c r="AF308" s="90" t="e">
        <f t="shared" si="37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9"/>
        <v>0</v>
      </c>
      <c r="AJ308" s="94">
        <f t="shared" si="39"/>
        <v>0</v>
      </c>
      <c r="AK308" s="95" t="e">
        <f>+VLOOKUP(M308,'Código Barras'!$C$3:$C$1694,1,0)</f>
        <v>#N/A</v>
      </c>
      <c r="AL308" s="90">
        <f t="shared" si="38"/>
        <v>0</v>
      </c>
      <c r="AM308" s="90">
        <f t="shared" si="38"/>
        <v>0</v>
      </c>
      <c r="AN308" s="90">
        <f t="shared" si="38"/>
        <v>0</v>
      </c>
      <c r="AO308" s="90">
        <f t="shared" si="38"/>
        <v>0</v>
      </c>
      <c r="AP308" s="90">
        <f t="shared" si="38"/>
        <v>0</v>
      </c>
      <c r="AQ308" s="90">
        <f t="shared" si="38"/>
        <v>0</v>
      </c>
      <c r="AR308" s="90" t="e">
        <f>VLOOKUP(C308&amp;E308&amp;G308&amp;I308&amp;J308,'Código Licitaciones'!$I$8:$I$4158,1,0)</f>
        <v>#N/A</v>
      </c>
    </row>
    <row r="309" spans="2:44" ht="18.75" x14ac:dyDescent="0.3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3"/>
        <v>9</v>
      </c>
      <c r="Z309" s="90" t="e">
        <f t="shared" si="34"/>
        <v>#DIV/0!</v>
      </c>
      <c r="AA309" s="94" t="e">
        <f>+VLOOKUP(C309,'Código Licitaciones'!$J$7:$J$31,1,0)</f>
        <v>#N/A</v>
      </c>
      <c r="AB309" s="94">
        <f t="shared" si="35"/>
        <v>0</v>
      </c>
      <c r="AC309" s="94" t="e">
        <f>+VLOOKUP(E309,'Código Licitaciones'!$K$7:$K$50,1,0)</f>
        <v>#N/A</v>
      </c>
      <c r="AD309" s="94">
        <f t="shared" si="36"/>
        <v>0</v>
      </c>
      <c r="AE309" s="94" t="e">
        <f>+VLOOKUP(G309,'Código Licitaciones'!$L$7:$L$50,1,0)</f>
        <v>#N/A</v>
      </c>
      <c r="AF309" s="90" t="e">
        <f t="shared" si="37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9"/>
        <v>0</v>
      </c>
      <c r="AJ309" s="94">
        <f t="shared" si="39"/>
        <v>0</v>
      </c>
      <c r="AK309" s="95" t="e">
        <f>+VLOOKUP(M309,'Código Barras'!$C$3:$C$1694,1,0)</f>
        <v>#N/A</v>
      </c>
      <c r="AL309" s="90">
        <f t="shared" si="38"/>
        <v>0</v>
      </c>
      <c r="AM309" s="90">
        <f t="shared" si="38"/>
        <v>0</v>
      </c>
      <c r="AN309" s="90">
        <f t="shared" si="38"/>
        <v>0</v>
      </c>
      <c r="AO309" s="90">
        <f t="shared" si="38"/>
        <v>0</v>
      </c>
      <c r="AP309" s="90">
        <f t="shared" si="38"/>
        <v>0</v>
      </c>
      <c r="AQ309" s="90">
        <f t="shared" si="38"/>
        <v>0</v>
      </c>
      <c r="AR309" s="90" t="e">
        <f>VLOOKUP(C309&amp;E309&amp;G309&amp;I309&amp;J309,'Código Licitaciones'!$I$8:$I$4158,1,0)</f>
        <v>#N/A</v>
      </c>
    </row>
    <row r="310" spans="2:44" ht="18.75" x14ac:dyDescent="0.3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3"/>
        <v>9</v>
      </c>
      <c r="Z310" s="90" t="e">
        <f t="shared" si="34"/>
        <v>#DIV/0!</v>
      </c>
      <c r="AA310" s="94" t="e">
        <f>+VLOOKUP(C310,'Código Licitaciones'!$J$7:$J$31,1,0)</f>
        <v>#N/A</v>
      </c>
      <c r="AB310" s="94">
        <f t="shared" si="35"/>
        <v>0</v>
      </c>
      <c r="AC310" s="94" t="e">
        <f>+VLOOKUP(E310,'Código Licitaciones'!$K$7:$K$50,1,0)</f>
        <v>#N/A</v>
      </c>
      <c r="AD310" s="94">
        <f t="shared" si="36"/>
        <v>0</v>
      </c>
      <c r="AE310" s="94" t="e">
        <f>+VLOOKUP(G310,'Código Licitaciones'!$L$7:$L$50,1,0)</f>
        <v>#N/A</v>
      </c>
      <c r="AF310" s="90" t="e">
        <f t="shared" si="37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9"/>
        <v>0</v>
      </c>
      <c r="AJ310" s="94">
        <f t="shared" si="39"/>
        <v>0</v>
      </c>
      <c r="AK310" s="95" t="e">
        <f>+VLOOKUP(M310,'Código Barras'!$C$3:$C$1694,1,0)</f>
        <v>#N/A</v>
      </c>
      <c r="AL310" s="90">
        <f t="shared" si="38"/>
        <v>0</v>
      </c>
      <c r="AM310" s="90">
        <f t="shared" si="38"/>
        <v>0</v>
      </c>
      <c r="AN310" s="90">
        <f t="shared" si="38"/>
        <v>0</v>
      </c>
      <c r="AO310" s="90">
        <f t="shared" si="38"/>
        <v>0</v>
      </c>
      <c r="AP310" s="90">
        <f t="shared" si="38"/>
        <v>0</v>
      </c>
      <c r="AQ310" s="90">
        <f t="shared" si="38"/>
        <v>0</v>
      </c>
      <c r="AR310" s="90" t="e">
        <f>VLOOKUP(C310&amp;E310&amp;G310&amp;I310&amp;J310,'Código Licitaciones'!$I$8:$I$4158,1,0)</f>
        <v>#N/A</v>
      </c>
    </row>
    <row r="311" spans="2:44" ht="18.75" x14ac:dyDescent="0.3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3"/>
        <v>9</v>
      </c>
      <c r="Z311" s="90" t="e">
        <f t="shared" si="34"/>
        <v>#DIV/0!</v>
      </c>
      <c r="AA311" s="94" t="e">
        <f>+VLOOKUP(C311,'Código Licitaciones'!$J$7:$J$31,1,0)</f>
        <v>#N/A</v>
      </c>
      <c r="AB311" s="94">
        <f t="shared" si="35"/>
        <v>0</v>
      </c>
      <c r="AC311" s="94" t="e">
        <f>+VLOOKUP(E311,'Código Licitaciones'!$K$7:$K$50,1,0)</f>
        <v>#N/A</v>
      </c>
      <c r="AD311" s="94">
        <f t="shared" si="36"/>
        <v>0</v>
      </c>
      <c r="AE311" s="94" t="e">
        <f>+VLOOKUP(G311,'Código Licitaciones'!$L$7:$L$50,1,0)</f>
        <v>#N/A</v>
      </c>
      <c r="AF311" s="90" t="e">
        <f t="shared" si="37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9"/>
        <v>0</v>
      </c>
      <c r="AJ311" s="94">
        <f t="shared" si="39"/>
        <v>0</v>
      </c>
      <c r="AK311" s="95" t="e">
        <f>+VLOOKUP(M311,'Código Barras'!$C$3:$C$1694,1,0)</f>
        <v>#N/A</v>
      </c>
      <c r="AL311" s="90">
        <f t="shared" si="38"/>
        <v>0</v>
      </c>
      <c r="AM311" s="90">
        <f t="shared" si="38"/>
        <v>0</v>
      </c>
      <c r="AN311" s="90">
        <f t="shared" si="38"/>
        <v>0</v>
      </c>
      <c r="AO311" s="90">
        <f t="shared" si="38"/>
        <v>0</v>
      </c>
      <c r="AP311" s="90">
        <f t="shared" si="38"/>
        <v>0</v>
      </c>
      <c r="AQ311" s="90">
        <f t="shared" si="38"/>
        <v>0</v>
      </c>
      <c r="AR311" s="90" t="e">
        <f>VLOOKUP(C311&amp;E311&amp;G311&amp;I311&amp;J311,'Código Licitaciones'!$I$8:$I$4158,1,0)</f>
        <v>#N/A</v>
      </c>
    </row>
    <row r="312" spans="2:44" ht="18.75" x14ac:dyDescent="0.3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3"/>
        <v>9</v>
      </c>
      <c r="Z312" s="90" t="e">
        <f t="shared" si="34"/>
        <v>#DIV/0!</v>
      </c>
      <c r="AA312" s="94" t="e">
        <f>+VLOOKUP(C312,'Código Licitaciones'!$J$7:$J$31,1,0)</f>
        <v>#N/A</v>
      </c>
      <c r="AB312" s="94">
        <f t="shared" si="35"/>
        <v>0</v>
      </c>
      <c r="AC312" s="94" t="e">
        <f>+VLOOKUP(E312,'Código Licitaciones'!$K$7:$K$50,1,0)</f>
        <v>#N/A</v>
      </c>
      <c r="AD312" s="94">
        <f t="shared" si="36"/>
        <v>0</v>
      </c>
      <c r="AE312" s="94" t="e">
        <f>+VLOOKUP(G312,'Código Licitaciones'!$L$7:$L$50,1,0)</f>
        <v>#N/A</v>
      </c>
      <c r="AF312" s="90" t="e">
        <f t="shared" si="37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9"/>
        <v>0</v>
      </c>
      <c r="AJ312" s="94">
        <f t="shared" si="39"/>
        <v>0</v>
      </c>
      <c r="AK312" s="95" t="e">
        <f>+VLOOKUP(M312,'Código Barras'!$C$3:$C$1694,1,0)</f>
        <v>#N/A</v>
      </c>
      <c r="AL312" s="90">
        <f t="shared" si="38"/>
        <v>0</v>
      </c>
      <c r="AM312" s="90">
        <f t="shared" si="38"/>
        <v>0</v>
      </c>
      <c r="AN312" s="90">
        <f t="shared" si="38"/>
        <v>0</v>
      </c>
      <c r="AO312" s="90">
        <f t="shared" si="38"/>
        <v>0</v>
      </c>
      <c r="AP312" s="90">
        <f t="shared" si="38"/>
        <v>0</v>
      </c>
      <c r="AQ312" s="90">
        <f t="shared" si="38"/>
        <v>0</v>
      </c>
      <c r="AR312" s="90" t="e">
        <f>VLOOKUP(C312&amp;E312&amp;G312&amp;I312&amp;J312,'Código Licitaciones'!$I$8:$I$4158,1,0)</f>
        <v>#N/A</v>
      </c>
    </row>
    <row r="313" spans="2:44" ht="18.75" x14ac:dyDescent="0.3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3"/>
        <v>9</v>
      </c>
      <c r="Z313" s="90" t="e">
        <f t="shared" si="34"/>
        <v>#DIV/0!</v>
      </c>
      <c r="AA313" s="94" t="e">
        <f>+VLOOKUP(C313,'Código Licitaciones'!$J$7:$J$31,1,0)</f>
        <v>#N/A</v>
      </c>
      <c r="AB313" s="94">
        <f t="shared" si="35"/>
        <v>0</v>
      </c>
      <c r="AC313" s="94" t="e">
        <f>+VLOOKUP(E313,'Código Licitaciones'!$K$7:$K$50,1,0)</f>
        <v>#N/A</v>
      </c>
      <c r="AD313" s="94">
        <f t="shared" si="36"/>
        <v>0</v>
      </c>
      <c r="AE313" s="94" t="e">
        <f>+VLOOKUP(G313,'Código Licitaciones'!$L$7:$L$50,1,0)</f>
        <v>#N/A</v>
      </c>
      <c r="AF313" s="90" t="e">
        <f t="shared" si="37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9"/>
        <v>0</v>
      </c>
      <c r="AJ313" s="94">
        <f t="shared" si="39"/>
        <v>0</v>
      </c>
      <c r="AK313" s="95" t="e">
        <f>+VLOOKUP(M313,'Código Barras'!$C$3:$C$1694,1,0)</f>
        <v>#N/A</v>
      </c>
      <c r="AL313" s="90">
        <f t="shared" si="38"/>
        <v>0</v>
      </c>
      <c r="AM313" s="90">
        <f t="shared" si="38"/>
        <v>0</v>
      </c>
      <c r="AN313" s="90">
        <f t="shared" si="38"/>
        <v>0</v>
      </c>
      <c r="AO313" s="90">
        <f t="shared" si="38"/>
        <v>0</v>
      </c>
      <c r="AP313" s="90">
        <f t="shared" si="38"/>
        <v>0</v>
      </c>
      <c r="AQ313" s="90">
        <f t="shared" si="38"/>
        <v>0</v>
      </c>
      <c r="AR313" s="90" t="e">
        <f>VLOOKUP(C313&amp;E313&amp;G313&amp;I313&amp;J313,'Código Licitaciones'!$I$8:$I$4158,1,0)</f>
        <v>#N/A</v>
      </c>
    </row>
    <row r="314" spans="2:44" ht="18.75" x14ac:dyDescent="0.3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3"/>
        <v>9</v>
      </c>
      <c r="Z314" s="90" t="e">
        <f t="shared" si="34"/>
        <v>#DIV/0!</v>
      </c>
      <c r="AA314" s="94" t="e">
        <f>+VLOOKUP(C314,'Código Licitaciones'!$J$7:$J$31,1,0)</f>
        <v>#N/A</v>
      </c>
      <c r="AB314" s="94">
        <f t="shared" si="35"/>
        <v>0</v>
      </c>
      <c r="AC314" s="94" t="e">
        <f>+VLOOKUP(E314,'Código Licitaciones'!$K$7:$K$50,1,0)</f>
        <v>#N/A</v>
      </c>
      <c r="AD314" s="94">
        <f t="shared" si="36"/>
        <v>0</v>
      </c>
      <c r="AE314" s="94" t="e">
        <f>+VLOOKUP(G314,'Código Licitaciones'!$L$7:$L$50,1,0)</f>
        <v>#N/A</v>
      </c>
      <c r="AF314" s="90" t="e">
        <f t="shared" si="37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9"/>
        <v>0</v>
      </c>
      <c r="AJ314" s="94">
        <f t="shared" si="39"/>
        <v>0</v>
      </c>
      <c r="AK314" s="95" t="e">
        <f>+VLOOKUP(M314,'Código Barras'!$C$3:$C$1694,1,0)</f>
        <v>#N/A</v>
      </c>
      <c r="AL314" s="90">
        <f t="shared" si="38"/>
        <v>0</v>
      </c>
      <c r="AM314" s="90">
        <f t="shared" si="38"/>
        <v>0</v>
      </c>
      <c r="AN314" s="90">
        <f t="shared" si="38"/>
        <v>0</v>
      </c>
      <c r="AO314" s="90">
        <f t="shared" si="38"/>
        <v>0</v>
      </c>
      <c r="AP314" s="90">
        <f t="shared" si="38"/>
        <v>0</v>
      </c>
      <c r="AQ314" s="90">
        <f t="shared" si="38"/>
        <v>0</v>
      </c>
      <c r="AR314" s="90" t="e">
        <f>VLOOKUP(C314&amp;E314&amp;G314&amp;I314&amp;J314,'Código Licitaciones'!$I$8:$I$4158,1,0)</f>
        <v>#N/A</v>
      </c>
    </row>
    <row r="315" spans="2:44" ht="18.75" x14ac:dyDescent="0.3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3"/>
        <v>9</v>
      </c>
      <c r="Z315" s="90" t="e">
        <f t="shared" si="34"/>
        <v>#DIV/0!</v>
      </c>
      <c r="AA315" s="94" t="e">
        <f>+VLOOKUP(C315,'Código Licitaciones'!$J$7:$J$31,1,0)</f>
        <v>#N/A</v>
      </c>
      <c r="AB315" s="94">
        <f t="shared" si="35"/>
        <v>0</v>
      </c>
      <c r="AC315" s="94" t="e">
        <f>+VLOOKUP(E315,'Código Licitaciones'!$K$7:$K$50,1,0)</f>
        <v>#N/A</v>
      </c>
      <c r="AD315" s="94">
        <f t="shared" si="36"/>
        <v>0</v>
      </c>
      <c r="AE315" s="94" t="e">
        <f>+VLOOKUP(G315,'Código Licitaciones'!$L$7:$L$50,1,0)</f>
        <v>#N/A</v>
      </c>
      <c r="AF315" s="90" t="e">
        <f t="shared" si="37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9"/>
        <v>0</v>
      </c>
      <c r="AJ315" s="94">
        <f t="shared" si="39"/>
        <v>0</v>
      </c>
      <c r="AK315" s="95" t="e">
        <f>+VLOOKUP(M315,'Código Barras'!$C$3:$C$1694,1,0)</f>
        <v>#N/A</v>
      </c>
      <c r="AL315" s="90">
        <f t="shared" si="38"/>
        <v>0</v>
      </c>
      <c r="AM315" s="90">
        <f t="shared" si="38"/>
        <v>0</v>
      </c>
      <c r="AN315" s="90">
        <f t="shared" si="38"/>
        <v>0</v>
      </c>
      <c r="AO315" s="90">
        <f t="shared" si="38"/>
        <v>0</v>
      </c>
      <c r="AP315" s="90">
        <f t="shared" si="38"/>
        <v>0</v>
      </c>
      <c r="AQ315" s="90">
        <f t="shared" si="38"/>
        <v>0</v>
      </c>
      <c r="AR315" s="90" t="e">
        <f>VLOOKUP(C315&amp;E315&amp;G315&amp;I315&amp;J315,'Código Licitaciones'!$I$8:$I$4158,1,0)</f>
        <v>#N/A</v>
      </c>
    </row>
    <row r="316" spans="2:44" ht="18.75" x14ac:dyDescent="0.3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3"/>
        <v>9</v>
      </c>
      <c r="Z316" s="90" t="e">
        <f t="shared" si="34"/>
        <v>#DIV/0!</v>
      </c>
      <c r="AA316" s="94" t="e">
        <f>+VLOOKUP(C316,'Código Licitaciones'!$J$7:$J$31,1,0)</f>
        <v>#N/A</v>
      </c>
      <c r="AB316" s="94">
        <f t="shared" si="35"/>
        <v>0</v>
      </c>
      <c r="AC316" s="94" t="e">
        <f>+VLOOKUP(E316,'Código Licitaciones'!$K$7:$K$50,1,0)</f>
        <v>#N/A</v>
      </c>
      <c r="AD316" s="94">
        <f t="shared" si="36"/>
        <v>0</v>
      </c>
      <c r="AE316" s="94" t="e">
        <f>+VLOOKUP(G316,'Código Licitaciones'!$L$7:$L$50,1,0)</f>
        <v>#N/A</v>
      </c>
      <c r="AF316" s="90" t="e">
        <f t="shared" si="37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9"/>
        <v>0</v>
      </c>
      <c r="AJ316" s="94">
        <f t="shared" si="39"/>
        <v>0</v>
      </c>
      <c r="AK316" s="95" t="e">
        <f>+VLOOKUP(M316,'Código Barras'!$C$3:$C$1694,1,0)</f>
        <v>#N/A</v>
      </c>
      <c r="AL316" s="90">
        <f t="shared" si="38"/>
        <v>0</v>
      </c>
      <c r="AM316" s="90">
        <f t="shared" si="38"/>
        <v>0</v>
      </c>
      <c r="AN316" s="90">
        <f t="shared" si="38"/>
        <v>0</v>
      </c>
      <c r="AO316" s="90">
        <f t="shared" si="38"/>
        <v>0</v>
      </c>
      <c r="AP316" s="90">
        <f t="shared" si="38"/>
        <v>0</v>
      </c>
      <c r="AQ316" s="90">
        <f t="shared" si="38"/>
        <v>0</v>
      </c>
      <c r="AR316" s="90" t="e">
        <f>VLOOKUP(C316&amp;E316&amp;G316&amp;I316&amp;J316,'Código Licitaciones'!$I$8:$I$4158,1,0)</f>
        <v>#N/A</v>
      </c>
    </row>
    <row r="317" spans="2:44" ht="18.75" x14ac:dyDescent="0.3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3"/>
        <v>9</v>
      </c>
      <c r="Z317" s="90" t="e">
        <f t="shared" si="34"/>
        <v>#DIV/0!</v>
      </c>
      <c r="AA317" s="94" t="e">
        <f>+VLOOKUP(C317,'Código Licitaciones'!$J$7:$J$31,1,0)</f>
        <v>#N/A</v>
      </c>
      <c r="AB317" s="94">
        <f t="shared" si="35"/>
        <v>0</v>
      </c>
      <c r="AC317" s="94" t="e">
        <f>+VLOOKUP(E317,'Código Licitaciones'!$K$7:$K$50,1,0)</f>
        <v>#N/A</v>
      </c>
      <c r="AD317" s="94">
        <f t="shared" si="36"/>
        <v>0</v>
      </c>
      <c r="AE317" s="94" t="e">
        <f>+VLOOKUP(G317,'Código Licitaciones'!$L$7:$L$50,1,0)</f>
        <v>#N/A</v>
      </c>
      <c r="AF317" s="90" t="e">
        <f t="shared" si="37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9"/>
        <v>0</v>
      </c>
      <c r="AJ317" s="94">
        <f t="shared" si="39"/>
        <v>0</v>
      </c>
      <c r="AK317" s="95" t="e">
        <f>+VLOOKUP(M317,'Código Barras'!$C$3:$C$1694,1,0)</f>
        <v>#N/A</v>
      </c>
      <c r="AL317" s="90">
        <f t="shared" si="38"/>
        <v>0</v>
      </c>
      <c r="AM317" s="90">
        <f t="shared" si="38"/>
        <v>0</v>
      </c>
      <c r="AN317" s="90">
        <f t="shared" si="38"/>
        <v>0</v>
      </c>
      <c r="AO317" s="90">
        <f t="shared" si="38"/>
        <v>0</v>
      </c>
      <c r="AP317" s="90">
        <f t="shared" si="38"/>
        <v>0</v>
      </c>
      <c r="AQ317" s="90">
        <f t="shared" si="38"/>
        <v>0</v>
      </c>
      <c r="AR317" s="90" t="e">
        <f>VLOOKUP(C317&amp;E317&amp;G317&amp;I317&amp;J317,'Código Licitaciones'!$I$8:$I$4158,1,0)</f>
        <v>#N/A</v>
      </c>
    </row>
    <row r="318" spans="2:44" ht="18.75" x14ac:dyDescent="0.3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3"/>
        <v>9</v>
      </c>
      <c r="Z318" s="90" t="e">
        <f t="shared" si="34"/>
        <v>#DIV/0!</v>
      </c>
      <c r="AA318" s="94" t="e">
        <f>+VLOOKUP(C318,'Código Licitaciones'!$J$7:$J$31,1,0)</f>
        <v>#N/A</v>
      </c>
      <c r="AB318" s="94">
        <f t="shared" si="35"/>
        <v>0</v>
      </c>
      <c r="AC318" s="94" t="e">
        <f>+VLOOKUP(E318,'Código Licitaciones'!$K$7:$K$50,1,0)</f>
        <v>#N/A</v>
      </c>
      <c r="AD318" s="94">
        <f t="shared" si="36"/>
        <v>0</v>
      </c>
      <c r="AE318" s="94" t="e">
        <f>+VLOOKUP(G318,'Código Licitaciones'!$L$7:$L$50,1,0)</f>
        <v>#N/A</v>
      </c>
      <c r="AF318" s="90" t="e">
        <f t="shared" si="37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9"/>
        <v>0</v>
      </c>
      <c r="AJ318" s="94">
        <f t="shared" si="39"/>
        <v>0</v>
      </c>
      <c r="AK318" s="95" t="e">
        <f>+VLOOKUP(M318,'Código Barras'!$C$3:$C$1694,1,0)</f>
        <v>#N/A</v>
      </c>
      <c r="AL318" s="90">
        <f t="shared" si="38"/>
        <v>0</v>
      </c>
      <c r="AM318" s="90">
        <f t="shared" si="38"/>
        <v>0</v>
      </c>
      <c r="AN318" s="90">
        <f t="shared" si="38"/>
        <v>0</v>
      </c>
      <c r="AO318" s="90">
        <f t="shared" si="38"/>
        <v>0</v>
      </c>
      <c r="AP318" s="90">
        <f t="shared" si="38"/>
        <v>0</v>
      </c>
      <c r="AQ318" s="90">
        <f t="shared" si="38"/>
        <v>0</v>
      </c>
      <c r="AR318" s="90" t="e">
        <f>VLOOKUP(C318&amp;E318&amp;G318&amp;I318&amp;J318,'Código Licitaciones'!$I$8:$I$4158,1,0)</f>
        <v>#N/A</v>
      </c>
    </row>
    <row r="319" spans="2:44" ht="18.75" x14ac:dyDescent="0.3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3"/>
        <v>9</v>
      </c>
      <c r="Z319" s="90" t="e">
        <f t="shared" si="34"/>
        <v>#DIV/0!</v>
      </c>
      <c r="AA319" s="94" t="e">
        <f>+VLOOKUP(C319,'Código Licitaciones'!$J$7:$J$31,1,0)</f>
        <v>#N/A</v>
      </c>
      <c r="AB319" s="94">
        <f t="shared" si="35"/>
        <v>0</v>
      </c>
      <c r="AC319" s="94" t="e">
        <f>+VLOOKUP(E319,'Código Licitaciones'!$K$7:$K$50,1,0)</f>
        <v>#N/A</v>
      </c>
      <c r="AD319" s="94">
        <f t="shared" si="36"/>
        <v>0</v>
      </c>
      <c r="AE319" s="94" t="e">
        <f>+VLOOKUP(G319,'Código Licitaciones'!$L$7:$L$50,1,0)</f>
        <v>#N/A</v>
      </c>
      <c r="AF319" s="90" t="e">
        <f t="shared" si="37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9"/>
        <v>0</v>
      </c>
      <c r="AJ319" s="94">
        <f t="shared" si="39"/>
        <v>0</v>
      </c>
      <c r="AK319" s="95" t="e">
        <f>+VLOOKUP(M319,'Código Barras'!$C$3:$C$1694,1,0)</f>
        <v>#N/A</v>
      </c>
      <c r="AL319" s="90">
        <f t="shared" si="38"/>
        <v>0</v>
      </c>
      <c r="AM319" s="90">
        <f t="shared" si="38"/>
        <v>0</v>
      </c>
      <c r="AN319" s="90">
        <f t="shared" si="38"/>
        <v>0</v>
      </c>
      <c r="AO319" s="90">
        <f t="shared" si="38"/>
        <v>0</v>
      </c>
      <c r="AP319" s="90">
        <f t="shared" si="38"/>
        <v>0</v>
      </c>
      <c r="AQ319" s="90">
        <f t="shared" si="38"/>
        <v>0</v>
      </c>
      <c r="AR319" s="90" t="e">
        <f>VLOOKUP(C319&amp;E319&amp;G319&amp;I319&amp;J319,'Código Licitaciones'!$I$8:$I$4158,1,0)</f>
        <v>#N/A</v>
      </c>
    </row>
    <row r="320" spans="2:44" ht="18.75" x14ac:dyDescent="0.3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3"/>
        <v>9</v>
      </c>
      <c r="Z320" s="90" t="e">
        <f t="shared" si="34"/>
        <v>#DIV/0!</v>
      </c>
      <c r="AA320" s="94" t="e">
        <f>+VLOOKUP(C320,'Código Licitaciones'!$J$7:$J$31,1,0)</f>
        <v>#N/A</v>
      </c>
      <c r="AB320" s="94">
        <f t="shared" si="35"/>
        <v>0</v>
      </c>
      <c r="AC320" s="94" t="e">
        <f>+VLOOKUP(E320,'Código Licitaciones'!$K$7:$K$50,1,0)</f>
        <v>#N/A</v>
      </c>
      <c r="AD320" s="94">
        <f t="shared" si="36"/>
        <v>0</v>
      </c>
      <c r="AE320" s="94" t="e">
        <f>+VLOOKUP(G320,'Código Licitaciones'!$L$7:$L$50,1,0)</f>
        <v>#N/A</v>
      </c>
      <c r="AF320" s="90" t="e">
        <f t="shared" si="37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9"/>
        <v>0</v>
      </c>
      <c r="AJ320" s="94">
        <f t="shared" si="39"/>
        <v>0</v>
      </c>
      <c r="AK320" s="95" t="e">
        <f>+VLOOKUP(M320,'Código Barras'!$C$3:$C$1694,1,0)</f>
        <v>#N/A</v>
      </c>
      <c r="AL320" s="90">
        <f t="shared" si="38"/>
        <v>0</v>
      </c>
      <c r="AM320" s="90">
        <f t="shared" si="38"/>
        <v>0</v>
      </c>
      <c r="AN320" s="90">
        <f t="shared" si="38"/>
        <v>0</v>
      </c>
      <c r="AO320" s="90">
        <f t="shared" si="38"/>
        <v>0</v>
      </c>
      <c r="AP320" s="90">
        <f t="shared" si="38"/>
        <v>0</v>
      </c>
      <c r="AQ320" s="90">
        <f t="shared" si="38"/>
        <v>0</v>
      </c>
      <c r="AR320" s="90" t="e">
        <f>VLOOKUP(C320&amp;E320&amp;G320&amp;I320&amp;J320,'Código Licitaciones'!$I$8:$I$4158,1,0)</f>
        <v>#N/A</v>
      </c>
    </row>
    <row r="321" spans="2:44" ht="18.75" x14ac:dyDescent="0.3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3"/>
        <v>9</v>
      </c>
      <c r="Z321" s="90" t="e">
        <f t="shared" si="34"/>
        <v>#DIV/0!</v>
      </c>
      <c r="AA321" s="94" t="e">
        <f>+VLOOKUP(C321,'Código Licitaciones'!$J$7:$J$31,1,0)</f>
        <v>#N/A</v>
      </c>
      <c r="AB321" s="94">
        <f t="shared" si="35"/>
        <v>0</v>
      </c>
      <c r="AC321" s="94" t="e">
        <f>+VLOOKUP(E321,'Código Licitaciones'!$K$7:$K$50,1,0)</f>
        <v>#N/A</v>
      </c>
      <c r="AD321" s="94">
        <f t="shared" si="36"/>
        <v>0</v>
      </c>
      <c r="AE321" s="94" t="e">
        <f>+VLOOKUP(G321,'Código Licitaciones'!$L$7:$L$50,1,0)</f>
        <v>#N/A</v>
      </c>
      <c r="AF321" s="90" t="e">
        <f t="shared" si="37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9"/>
        <v>0</v>
      </c>
      <c r="AJ321" s="94">
        <f t="shared" si="39"/>
        <v>0</v>
      </c>
      <c r="AK321" s="95" t="e">
        <f>+VLOOKUP(M321,'Código Barras'!$C$3:$C$1694,1,0)</f>
        <v>#N/A</v>
      </c>
      <c r="AL321" s="90">
        <f t="shared" si="38"/>
        <v>0</v>
      </c>
      <c r="AM321" s="90">
        <f t="shared" si="38"/>
        <v>0</v>
      </c>
      <c r="AN321" s="90">
        <f t="shared" si="38"/>
        <v>0</v>
      </c>
      <c r="AO321" s="90">
        <f t="shared" ref="AO321:AQ384" si="40">IF(OR(ISNUMBER(Q321),Q321=0),Q321,1/0)</f>
        <v>0</v>
      </c>
      <c r="AP321" s="90">
        <f t="shared" si="40"/>
        <v>0</v>
      </c>
      <c r="AQ321" s="90">
        <f t="shared" si="40"/>
        <v>0</v>
      </c>
      <c r="AR321" s="90" t="e">
        <f>VLOOKUP(C321&amp;E321&amp;G321&amp;I321&amp;J321,'Código Licitaciones'!$I$8:$I$4158,1,0)</f>
        <v>#N/A</v>
      </c>
    </row>
    <row r="322" spans="2:44" ht="18.75" x14ac:dyDescent="0.3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3"/>
        <v>9</v>
      </c>
      <c r="Z322" s="90" t="e">
        <f t="shared" si="34"/>
        <v>#DIV/0!</v>
      </c>
      <c r="AA322" s="94" t="e">
        <f>+VLOOKUP(C322,'Código Licitaciones'!$J$7:$J$31,1,0)</f>
        <v>#N/A</v>
      </c>
      <c r="AB322" s="94">
        <f t="shared" si="35"/>
        <v>0</v>
      </c>
      <c r="AC322" s="94" t="e">
        <f>+VLOOKUP(E322,'Código Licitaciones'!$K$7:$K$50,1,0)</f>
        <v>#N/A</v>
      </c>
      <c r="AD322" s="94">
        <f t="shared" si="36"/>
        <v>0</v>
      </c>
      <c r="AE322" s="94" t="e">
        <f>+VLOOKUP(G322,'Código Licitaciones'!$L$7:$L$50,1,0)</f>
        <v>#N/A</v>
      </c>
      <c r="AF322" s="90" t="e">
        <f t="shared" si="37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9"/>
        <v>0</v>
      </c>
      <c r="AJ322" s="94">
        <f t="shared" si="39"/>
        <v>0</v>
      </c>
      <c r="AK322" s="95" t="e">
        <f>+VLOOKUP(M322,'Código Barras'!$C$3:$C$1694,1,0)</f>
        <v>#N/A</v>
      </c>
      <c r="AL322" s="90">
        <f t="shared" ref="AL322:AQ385" si="41">IF(OR(ISNUMBER(N322),N322=0),N322,1/0)</f>
        <v>0</v>
      </c>
      <c r="AM322" s="90">
        <f t="shared" si="41"/>
        <v>0</v>
      </c>
      <c r="AN322" s="90">
        <f t="shared" si="41"/>
        <v>0</v>
      </c>
      <c r="AO322" s="90">
        <f t="shared" si="40"/>
        <v>0</v>
      </c>
      <c r="AP322" s="90">
        <f t="shared" si="40"/>
        <v>0</v>
      </c>
      <c r="AQ322" s="90">
        <f t="shared" si="40"/>
        <v>0</v>
      </c>
      <c r="AR322" s="90" t="e">
        <f>VLOOKUP(C322&amp;E322&amp;G322&amp;I322&amp;J322,'Código Licitaciones'!$I$8:$I$4158,1,0)</f>
        <v>#N/A</v>
      </c>
    </row>
    <row r="323" spans="2:44" ht="18.75" x14ac:dyDescent="0.3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3"/>
        <v>9</v>
      </c>
      <c r="Z323" s="90" t="e">
        <f t="shared" si="34"/>
        <v>#DIV/0!</v>
      </c>
      <c r="AA323" s="94" t="e">
        <f>+VLOOKUP(C323,'Código Licitaciones'!$J$7:$J$31,1,0)</f>
        <v>#N/A</v>
      </c>
      <c r="AB323" s="94">
        <f t="shared" si="35"/>
        <v>0</v>
      </c>
      <c r="AC323" s="94" t="e">
        <f>+VLOOKUP(E323,'Código Licitaciones'!$K$7:$K$50,1,0)</f>
        <v>#N/A</v>
      </c>
      <c r="AD323" s="94">
        <f t="shared" si="36"/>
        <v>0</v>
      </c>
      <c r="AE323" s="94" t="e">
        <f>+VLOOKUP(G323,'Código Licitaciones'!$L$7:$L$50,1,0)</f>
        <v>#N/A</v>
      </c>
      <c r="AF323" s="90" t="e">
        <f t="shared" si="37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9"/>
        <v>0</v>
      </c>
      <c r="AJ323" s="94">
        <f t="shared" si="39"/>
        <v>0</v>
      </c>
      <c r="AK323" s="95" t="e">
        <f>+VLOOKUP(M323,'Código Barras'!$C$3:$C$1694,1,0)</f>
        <v>#N/A</v>
      </c>
      <c r="AL323" s="90">
        <f t="shared" si="41"/>
        <v>0</v>
      </c>
      <c r="AM323" s="90">
        <f t="shared" si="41"/>
        <v>0</v>
      </c>
      <c r="AN323" s="90">
        <f t="shared" si="41"/>
        <v>0</v>
      </c>
      <c r="AO323" s="90">
        <f t="shared" si="40"/>
        <v>0</v>
      </c>
      <c r="AP323" s="90">
        <f t="shared" si="40"/>
        <v>0</v>
      </c>
      <c r="AQ323" s="90">
        <f t="shared" si="40"/>
        <v>0</v>
      </c>
      <c r="AR323" s="90" t="e">
        <f>VLOOKUP(C323&amp;E323&amp;G323&amp;I323&amp;J323,'Código Licitaciones'!$I$8:$I$4158,1,0)</f>
        <v>#N/A</v>
      </c>
    </row>
    <row r="324" spans="2:44" ht="18.75" x14ac:dyDescent="0.3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3"/>
        <v>9</v>
      </c>
      <c r="Z324" s="90" t="e">
        <f t="shared" si="34"/>
        <v>#DIV/0!</v>
      </c>
      <c r="AA324" s="94" t="e">
        <f>+VLOOKUP(C324,'Código Licitaciones'!$J$7:$J$31,1,0)</f>
        <v>#N/A</v>
      </c>
      <c r="AB324" s="94">
        <f t="shared" si="35"/>
        <v>0</v>
      </c>
      <c r="AC324" s="94" t="e">
        <f>+VLOOKUP(E324,'Código Licitaciones'!$K$7:$K$50,1,0)</f>
        <v>#N/A</v>
      </c>
      <c r="AD324" s="94">
        <f t="shared" si="36"/>
        <v>0</v>
      </c>
      <c r="AE324" s="94" t="e">
        <f>+VLOOKUP(G324,'Código Licitaciones'!$L$7:$L$50,1,0)</f>
        <v>#N/A</v>
      </c>
      <c r="AF324" s="90" t="e">
        <f t="shared" si="37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9"/>
        <v>0</v>
      </c>
      <c r="AJ324" s="94">
        <f t="shared" si="39"/>
        <v>0</v>
      </c>
      <c r="AK324" s="95" t="e">
        <f>+VLOOKUP(M324,'Código Barras'!$C$3:$C$1694,1,0)</f>
        <v>#N/A</v>
      </c>
      <c r="AL324" s="90">
        <f t="shared" si="41"/>
        <v>0</v>
      </c>
      <c r="AM324" s="90">
        <f t="shared" si="41"/>
        <v>0</v>
      </c>
      <c r="AN324" s="90">
        <f t="shared" si="41"/>
        <v>0</v>
      </c>
      <c r="AO324" s="90">
        <f t="shared" si="40"/>
        <v>0</v>
      </c>
      <c r="AP324" s="90">
        <f t="shared" si="40"/>
        <v>0</v>
      </c>
      <c r="AQ324" s="90">
        <f t="shared" si="40"/>
        <v>0</v>
      </c>
      <c r="AR324" s="90" t="e">
        <f>VLOOKUP(C324&amp;E324&amp;G324&amp;I324&amp;J324,'Código Licitaciones'!$I$8:$I$4158,1,0)</f>
        <v>#N/A</v>
      </c>
    </row>
    <row r="325" spans="2:44" ht="18.75" x14ac:dyDescent="0.3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3"/>
        <v>9</v>
      </c>
      <c r="Z325" s="90" t="e">
        <f t="shared" si="34"/>
        <v>#DIV/0!</v>
      </c>
      <c r="AA325" s="94" t="e">
        <f>+VLOOKUP(C325,'Código Licitaciones'!$J$7:$J$31,1,0)</f>
        <v>#N/A</v>
      </c>
      <c r="AB325" s="94">
        <f t="shared" si="35"/>
        <v>0</v>
      </c>
      <c r="AC325" s="94" t="e">
        <f>+VLOOKUP(E325,'Código Licitaciones'!$K$7:$K$50,1,0)</f>
        <v>#N/A</v>
      </c>
      <c r="AD325" s="94">
        <f t="shared" si="36"/>
        <v>0</v>
      </c>
      <c r="AE325" s="94" t="e">
        <f>+VLOOKUP(G325,'Código Licitaciones'!$L$7:$L$50,1,0)</f>
        <v>#N/A</v>
      </c>
      <c r="AF325" s="90" t="e">
        <f t="shared" si="37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9"/>
        <v>0</v>
      </c>
      <c r="AJ325" s="94">
        <f t="shared" si="39"/>
        <v>0</v>
      </c>
      <c r="AK325" s="95" t="e">
        <f>+VLOOKUP(M325,'Código Barras'!$C$3:$C$1694,1,0)</f>
        <v>#N/A</v>
      </c>
      <c r="AL325" s="90">
        <f t="shared" si="41"/>
        <v>0</v>
      </c>
      <c r="AM325" s="90">
        <f t="shared" si="41"/>
        <v>0</v>
      </c>
      <c r="AN325" s="90">
        <f t="shared" si="41"/>
        <v>0</v>
      </c>
      <c r="AO325" s="90">
        <f t="shared" si="40"/>
        <v>0</v>
      </c>
      <c r="AP325" s="90">
        <f t="shared" si="40"/>
        <v>0</v>
      </c>
      <c r="AQ325" s="90">
        <f t="shared" si="40"/>
        <v>0</v>
      </c>
      <c r="AR325" s="90" t="e">
        <f>VLOOKUP(C325&amp;E325&amp;G325&amp;I325&amp;J325,'Código Licitaciones'!$I$8:$I$4158,1,0)</f>
        <v>#N/A</v>
      </c>
    </row>
    <row r="326" spans="2:44" ht="18.75" x14ac:dyDescent="0.3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3"/>
        <v>9</v>
      </c>
      <c r="Z326" s="90" t="e">
        <f t="shared" si="34"/>
        <v>#DIV/0!</v>
      </c>
      <c r="AA326" s="94" t="e">
        <f>+VLOOKUP(C326,'Código Licitaciones'!$J$7:$J$31,1,0)</f>
        <v>#N/A</v>
      </c>
      <c r="AB326" s="94">
        <f t="shared" si="35"/>
        <v>0</v>
      </c>
      <c r="AC326" s="94" t="e">
        <f>+VLOOKUP(E326,'Código Licitaciones'!$K$7:$K$50,1,0)</f>
        <v>#N/A</v>
      </c>
      <c r="AD326" s="94">
        <f t="shared" si="36"/>
        <v>0</v>
      </c>
      <c r="AE326" s="94" t="e">
        <f>+VLOOKUP(G326,'Código Licitaciones'!$L$7:$L$50,1,0)</f>
        <v>#N/A</v>
      </c>
      <c r="AF326" s="90" t="e">
        <f t="shared" si="37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9"/>
        <v>0</v>
      </c>
      <c r="AJ326" s="94">
        <f t="shared" si="39"/>
        <v>0</v>
      </c>
      <c r="AK326" s="95" t="e">
        <f>+VLOOKUP(M326,'Código Barras'!$C$3:$C$1694,1,0)</f>
        <v>#N/A</v>
      </c>
      <c r="AL326" s="90">
        <f t="shared" si="41"/>
        <v>0</v>
      </c>
      <c r="AM326" s="90">
        <f t="shared" si="41"/>
        <v>0</v>
      </c>
      <c r="AN326" s="90">
        <f t="shared" si="41"/>
        <v>0</v>
      </c>
      <c r="AO326" s="90">
        <f t="shared" si="40"/>
        <v>0</v>
      </c>
      <c r="AP326" s="90">
        <f t="shared" si="40"/>
        <v>0</v>
      </c>
      <c r="AQ326" s="90">
        <f t="shared" si="40"/>
        <v>0</v>
      </c>
      <c r="AR326" s="90" t="e">
        <f>VLOOKUP(C326&amp;E326&amp;G326&amp;I326&amp;J326,'Código Licitaciones'!$I$8:$I$4158,1,0)</f>
        <v>#N/A</v>
      </c>
    </row>
    <row r="327" spans="2:44" ht="18.75" x14ac:dyDescent="0.3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3"/>
        <v>9</v>
      </c>
      <c r="Z327" s="90" t="e">
        <f t="shared" si="34"/>
        <v>#DIV/0!</v>
      </c>
      <c r="AA327" s="94" t="e">
        <f>+VLOOKUP(C327,'Código Licitaciones'!$J$7:$J$31,1,0)</f>
        <v>#N/A</v>
      </c>
      <c r="AB327" s="94">
        <f t="shared" si="35"/>
        <v>0</v>
      </c>
      <c r="AC327" s="94" t="e">
        <f>+VLOOKUP(E327,'Código Licitaciones'!$K$7:$K$50,1,0)</f>
        <v>#N/A</v>
      </c>
      <c r="AD327" s="94">
        <f t="shared" si="36"/>
        <v>0</v>
      </c>
      <c r="AE327" s="94" t="e">
        <f>+VLOOKUP(G327,'Código Licitaciones'!$L$7:$L$50,1,0)</f>
        <v>#N/A</v>
      </c>
      <c r="AF327" s="90" t="e">
        <f t="shared" si="37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9"/>
        <v>0</v>
      </c>
      <c r="AJ327" s="94">
        <f t="shared" si="39"/>
        <v>0</v>
      </c>
      <c r="AK327" s="95" t="e">
        <f>+VLOOKUP(M327,'Código Barras'!$C$3:$C$1694,1,0)</f>
        <v>#N/A</v>
      </c>
      <c r="AL327" s="90">
        <f t="shared" si="41"/>
        <v>0</v>
      </c>
      <c r="AM327" s="90">
        <f t="shared" si="41"/>
        <v>0</v>
      </c>
      <c r="AN327" s="90">
        <f t="shared" si="41"/>
        <v>0</v>
      </c>
      <c r="AO327" s="90">
        <f t="shared" si="40"/>
        <v>0</v>
      </c>
      <c r="AP327" s="90">
        <f t="shared" si="40"/>
        <v>0</v>
      </c>
      <c r="AQ327" s="90">
        <f t="shared" si="40"/>
        <v>0</v>
      </c>
      <c r="AR327" s="90" t="e">
        <f>VLOOKUP(C327&amp;E327&amp;G327&amp;I327&amp;J327,'Código Licitaciones'!$I$8:$I$4158,1,0)</f>
        <v>#N/A</v>
      </c>
    </row>
    <row r="328" spans="2:44" ht="18.75" x14ac:dyDescent="0.3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3"/>
        <v>9</v>
      </c>
      <c r="Z328" s="90" t="e">
        <f t="shared" si="34"/>
        <v>#DIV/0!</v>
      </c>
      <c r="AA328" s="94" t="e">
        <f>+VLOOKUP(C328,'Código Licitaciones'!$J$7:$J$31,1,0)</f>
        <v>#N/A</v>
      </c>
      <c r="AB328" s="94">
        <f t="shared" si="35"/>
        <v>0</v>
      </c>
      <c r="AC328" s="94" t="e">
        <f>+VLOOKUP(E328,'Código Licitaciones'!$K$7:$K$50,1,0)</f>
        <v>#N/A</v>
      </c>
      <c r="AD328" s="94">
        <f t="shared" si="36"/>
        <v>0</v>
      </c>
      <c r="AE328" s="94" t="e">
        <f>+VLOOKUP(G328,'Código Licitaciones'!$L$7:$L$50,1,0)</f>
        <v>#N/A</v>
      </c>
      <c r="AF328" s="90" t="e">
        <f t="shared" si="37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9"/>
        <v>0</v>
      </c>
      <c r="AJ328" s="94">
        <f t="shared" si="39"/>
        <v>0</v>
      </c>
      <c r="AK328" s="95" t="e">
        <f>+VLOOKUP(M328,'Código Barras'!$C$3:$C$1694,1,0)</f>
        <v>#N/A</v>
      </c>
      <c r="AL328" s="90">
        <f t="shared" si="41"/>
        <v>0</v>
      </c>
      <c r="AM328" s="90">
        <f t="shared" si="41"/>
        <v>0</v>
      </c>
      <c r="AN328" s="90">
        <f t="shared" si="41"/>
        <v>0</v>
      </c>
      <c r="AO328" s="90">
        <f t="shared" si="40"/>
        <v>0</v>
      </c>
      <c r="AP328" s="90">
        <f t="shared" si="40"/>
        <v>0</v>
      </c>
      <c r="AQ328" s="90">
        <f t="shared" si="40"/>
        <v>0</v>
      </c>
      <c r="AR328" s="90" t="e">
        <f>VLOOKUP(C328&amp;E328&amp;G328&amp;I328&amp;J328,'Código Licitaciones'!$I$8:$I$4158,1,0)</f>
        <v>#N/A</v>
      </c>
    </row>
    <row r="329" spans="2:44" ht="18.75" x14ac:dyDescent="0.3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3"/>
        <v>9</v>
      </c>
      <c r="Z329" s="90" t="e">
        <f t="shared" si="34"/>
        <v>#DIV/0!</v>
      </c>
      <c r="AA329" s="94" t="e">
        <f>+VLOOKUP(C329,'Código Licitaciones'!$J$7:$J$31,1,0)</f>
        <v>#N/A</v>
      </c>
      <c r="AB329" s="94">
        <f t="shared" si="35"/>
        <v>0</v>
      </c>
      <c r="AC329" s="94" t="e">
        <f>+VLOOKUP(E329,'Código Licitaciones'!$K$7:$K$50,1,0)</f>
        <v>#N/A</v>
      </c>
      <c r="AD329" s="94">
        <f t="shared" si="36"/>
        <v>0</v>
      </c>
      <c r="AE329" s="94" t="e">
        <f>+VLOOKUP(G329,'Código Licitaciones'!$L$7:$L$50,1,0)</f>
        <v>#N/A</v>
      </c>
      <c r="AF329" s="90" t="e">
        <f t="shared" si="37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9"/>
        <v>0</v>
      </c>
      <c r="AJ329" s="94">
        <f t="shared" si="39"/>
        <v>0</v>
      </c>
      <c r="AK329" s="95" t="e">
        <f>+VLOOKUP(M329,'Código Barras'!$C$3:$C$1694,1,0)</f>
        <v>#N/A</v>
      </c>
      <c r="AL329" s="90">
        <f t="shared" si="41"/>
        <v>0</v>
      </c>
      <c r="AM329" s="90">
        <f t="shared" si="41"/>
        <v>0</v>
      </c>
      <c r="AN329" s="90">
        <f t="shared" si="41"/>
        <v>0</v>
      </c>
      <c r="AO329" s="90">
        <f t="shared" si="40"/>
        <v>0</v>
      </c>
      <c r="AP329" s="90">
        <f t="shared" si="40"/>
        <v>0</v>
      </c>
      <c r="AQ329" s="90">
        <f t="shared" si="40"/>
        <v>0</v>
      </c>
      <c r="AR329" s="90" t="e">
        <f>VLOOKUP(C329&amp;E329&amp;G329&amp;I329&amp;J329,'Código Licitaciones'!$I$8:$I$4158,1,0)</f>
        <v>#N/A</v>
      </c>
    </row>
    <row r="330" spans="2:44" ht="18.75" x14ac:dyDescent="0.3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2">SUMPRODUCT(--(ISERROR(Z330:BN330)))</f>
        <v>9</v>
      </c>
      <c r="Z330" s="90" t="e">
        <f t="shared" ref="Z330:Z393" si="43">IF(ISNUMBER(B330),B330,1/0)</f>
        <v>#DIV/0!</v>
      </c>
      <c r="AA330" s="94" t="e">
        <f>+VLOOKUP(C330,'Código Licitaciones'!$J$7:$J$31,1,0)</f>
        <v>#N/A</v>
      </c>
      <c r="AB330" s="94">
        <f t="shared" ref="AB330:AB393" si="44">+D330</f>
        <v>0</v>
      </c>
      <c r="AC330" s="94" t="e">
        <f>+VLOOKUP(E330,'Código Licitaciones'!$K$7:$K$50,1,0)</f>
        <v>#N/A</v>
      </c>
      <c r="AD330" s="94">
        <f t="shared" ref="AD330:AD393" si="45">+F330</f>
        <v>0</v>
      </c>
      <c r="AE330" s="94" t="e">
        <f>+VLOOKUP(G330,'Código Licitaciones'!$L$7:$L$50,1,0)</f>
        <v>#N/A</v>
      </c>
      <c r="AF330" s="90" t="e">
        <f t="shared" ref="AF330:AF393" si="46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9"/>
        <v>0</v>
      </c>
      <c r="AJ330" s="94">
        <f t="shared" si="39"/>
        <v>0</v>
      </c>
      <c r="AK330" s="95" t="e">
        <f>+VLOOKUP(M330,'Código Barras'!$C$3:$C$1694,1,0)</f>
        <v>#N/A</v>
      </c>
      <c r="AL330" s="90">
        <f t="shared" si="41"/>
        <v>0</v>
      </c>
      <c r="AM330" s="90">
        <f t="shared" si="41"/>
        <v>0</v>
      </c>
      <c r="AN330" s="90">
        <f t="shared" si="41"/>
        <v>0</v>
      </c>
      <c r="AO330" s="90">
        <f t="shared" si="40"/>
        <v>0</v>
      </c>
      <c r="AP330" s="90">
        <f t="shared" si="40"/>
        <v>0</v>
      </c>
      <c r="AQ330" s="90">
        <f t="shared" si="40"/>
        <v>0</v>
      </c>
      <c r="AR330" s="90" t="e">
        <f>VLOOKUP(C330&amp;E330&amp;G330&amp;I330&amp;J330,'Código Licitaciones'!$I$8:$I$4158,1,0)</f>
        <v>#N/A</v>
      </c>
    </row>
    <row r="331" spans="2:44" ht="18.75" x14ac:dyDescent="0.3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2"/>
        <v>9</v>
      </c>
      <c r="Z331" s="90" t="e">
        <f t="shared" si="43"/>
        <v>#DIV/0!</v>
      </c>
      <c r="AA331" s="94" t="e">
        <f>+VLOOKUP(C331,'Código Licitaciones'!$J$7:$J$31,1,0)</f>
        <v>#N/A</v>
      </c>
      <c r="AB331" s="94">
        <f t="shared" si="44"/>
        <v>0</v>
      </c>
      <c r="AC331" s="94" t="e">
        <f>+VLOOKUP(E331,'Código Licitaciones'!$K$7:$K$50,1,0)</f>
        <v>#N/A</v>
      </c>
      <c r="AD331" s="94">
        <f t="shared" si="45"/>
        <v>0</v>
      </c>
      <c r="AE331" s="94" t="e">
        <f>+VLOOKUP(G331,'Código Licitaciones'!$L$7:$L$50,1,0)</f>
        <v>#N/A</v>
      </c>
      <c r="AF331" s="90" t="e">
        <f t="shared" si="46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9"/>
        <v>0</v>
      </c>
      <c r="AJ331" s="94">
        <f t="shared" si="39"/>
        <v>0</v>
      </c>
      <c r="AK331" s="95" t="e">
        <f>+VLOOKUP(M331,'Código Barras'!$C$3:$C$1694,1,0)</f>
        <v>#N/A</v>
      </c>
      <c r="AL331" s="90">
        <f t="shared" si="41"/>
        <v>0</v>
      </c>
      <c r="AM331" s="90">
        <f t="shared" si="41"/>
        <v>0</v>
      </c>
      <c r="AN331" s="90">
        <f t="shared" si="41"/>
        <v>0</v>
      </c>
      <c r="AO331" s="90">
        <f t="shared" si="40"/>
        <v>0</v>
      </c>
      <c r="AP331" s="90">
        <f t="shared" si="40"/>
        <v>0</v>
      </c>
      <c r="AQ331" s="90">
        <f t="shared" si="40"/>
        <v>0</v>
      </c>
      <c r="AR331" s="90" t="e">
        <f>VLOOKUP(C331&amp;E331&amp;G331&amp;I331&amp;J331,'Código Licitaciones'!$I$8:$I$4158,1,0)</f>
        <v>#N/A</v>
      </c>
    </row>
    <row r="332" spans="2:44" ht="18.75" x14ac:dyDescent="0.3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2"/>
        <v>9</v>
      </c>
      <c r="Z332" s="90" t="e">
        <f t="shared" si="43"/>
        <v>#DIV/0!</v>
      </c>
      <c r="AA332" s="94" t="e">
        <f>+VLOOKUP(C332,'Código Licitaciones'!$J$7:$J$31,1,0)</f>
        <v>#N/A</v>
      </c>
      <c r="AB332" s="94">
        <f t="shared" si="44"/>
        <v>0</v>
      </c>
      <c r="AC332" s="94" t="e">
        <f>+VLOOKUP(E332,'Código Licitaciones'!$K$7:$K$50,1,0)</f>
        <v>#N/A</v>
      </c>
      <c r="AD332" s="94">
        <f t="shared" si="45"/>
        <v>0</v>
      </c>
      <c r="AE332" s="94" t="e">
        <f>+VLOOKUP(G332,'Código Licitaciones'!$L$7:$L$50,1,0)</f>
        <v>#N/A</v>
      </c>
      <c r="AF332" s="90" t="e">
        <f t="shared" si="46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9"/>
        <v>0</v>
      </c>
      <c r="AJ332" s="94">
        <f t="shared" si="39"/>
        <v>0</v>
      </c>
      <c r="AK332" s="95" t="e">
        <f>+VLOOKUP(M332,'Código Barras'!$C$3:$C$1694,1,0)</f>
        <v>#N/A</v>
      </c>
      <c r="AL332" s="90">
        <f t="shared" si="41"/>
        <v>0</v>
      </c>
      <c r="AM332" s="90">
        <f t="shared" si="41"/>
        <v>0</v>
      </c>
      <c r="AN332" s="90">
        <f t="shared" si="41"/>
        <v>0</v>
      </c>
      <c r="AO332" s="90">
        <f t="shared" si="40"/>
        <v>0</v>
      </c>
      <c r="AP332" s="90">
        <f t="shared" si="40"/>
        <v>0</v>
      </c>
      <c r="AQ332" s="90">
        <f t="shared" si="40"/>
        <v>0</v>
      </c>
      <c r="AR332" s="90" t="e">
        <f>VLOOKUP(C332&amp;E332&amp;G332&amp;I332&amp;J332,'Código Licitaciones'!$I$8:$I$4158,1,0)</f>
        <v>#N/A</v>
      </c>
    </row>
    <row r="333" spans="2:44" ht="18.75" x14ac:dyDescent="0.3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2"/>
        <v>9</v>
      </c>
      <c r="Z333" s="90" t="e">
        <f t="shared" si="43"/>
        <v>#DIV/0!</v>
      </c>
      <c r="AA333" s="94" t="e">
        <f>+VLOOKUP(C333,'Código Licitaciones'!$J$7:$J$31,1,0)</f>
        <v>#N/A</v>
      </c>
      <c r="AB333" s="94">
        <f t="shared" si="44"/>
        <v>0</v>
      </c>
      <c r="AC333" s="94" t="e">
        <f>+VLOOKUP(E333,'Código Licitaciones'!$K$7:$K$50,1,0)</f>
        <v>#N/A</v>
      </c>
      <c r="AD333" s="94">
        <f t="shared" si="45"/>
        <v>0</v>
      </c>
      <c r="AE333" s="94" t="e">
        <f>+VLOOKUP(G333,'Código Licitaciones'!$L$7:$L$50,1,0)</f>
        <v>#N/A</v>
      </c>
      <c r="AF333" s="90" t="e">
        <f t="shared" si="46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9"/>
        <v>0</v>
      </c>
      <c r="AJ333" s="94">
        <f t="shared" si="39"/>
        <v>0</v>
      </c>
      <c r="AK333" s="95" t="e">
        <f>+VLOOKUP(M333,'Código Barras'!$C$3:$C$1694,1,0)</f>
        <v>#N/A</v>
      </c>
      <c r="AL333" s="90">
        <f t="shared" si="41"/>
        <v>0</v>
      </c>
      <c r="AM333" s="90">
        <f t="shared" si="41"/>
        <v>0</v>
      </c>
      <c r="AN333" s="90">
        <f t="shared" si="41"/>
        <v>0</v>
      </c>
      <c r="AO333" s="90">
        <f t="shared" si="40"/>
        <v>0</v>
      </c>
      <c r="AP333" s="90">
        <f t="shared" si="40"/>
        <v>0</v>
      </c>
      <c r="AQ333" s="90">
        <f t="shared" si="40"/>
        <v>0</v>
      </c>
      <c r="AR333" s="90" t="e">
        <f>VLOOKUP(C333&amp;E333&amp;G333&amp;I333&amp;J333,'Código Licitaciones'!$I$8:$I$4158,1,0)</f>
        <v>#N/A</v>
      </c>
    </row>
    <row r="334" spans="2:44" ht="18.75" x14ac:dyDescent="0.3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2"/>
        <v>9</v>
      </c>
      <c r="Z334" s="90" t="e">
        <f t="shared" si="43"/>
        <v>#DIV/0!</v>
      </c>
      <c r="AA334" s="94" t="e">
        <f>+VLOOKUP(C334,'Código Licitaciones'!$J$7:$J$31,1,0)</f>
        <v>#N/A</v>
      </c>
      <c r="AB334" s="94">
        <f t="shared" si="44"/>
        <v>0</v>
      </c>
      <c r="AC334" s="94" t="e">
        <f>+VLOOKUP(E334,'Código Licitaciones'!$K$7:$K$50,1,0)</f>
        <v>#N/A</v>
      </c>
      <c r="AD334" s="94">
        <f t="shared" si="45"/>
        <v>0</v>
      </c>
      <c r="AE334" s="94" t="e">
        <f>+VLOOKUP(G334,'Código Licitaciones'!$L$7:$L$50,1,0)</f>
        <v>#N/A</v>
      </c>
      <c r="AF334" s="90" t="e">
        <f t="shared" si="4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9"/>
        <v>0</v>
      </c>
      <c r="AJ334" s="94">
        <f t="shared" si="39"/>
        <v>0</v>
      </c>
      <c r="AK334" s="95" t="e">
        <f>+VLOOKUP(M334,'Código Barras'!$C$3:$C$1694,1,0)</f>
        <v>#N/A</v>
      </c>
      <c r="AL334" s="90">
        <f t="shared" si="41"/>
        <v>0</v>
      </c>
      <c r="AM334" s="90">
        <f t="shared" si="41"/>
        <v>0</v>
      </c>
      <c r="AN334" s="90">
        <f t="shared" si="41"/>
        <v>0</v>
      </c>
      <c r="AO334" s="90">
        <f t="shared" si="40"/>
        <v>0</v>
      </c>
      <c r="AP334" s="90">
        <f t="shared" si="40"/>
        <v>0</v>
      </c>
      <c r="AQ334" s="90">
        <f t="shared" si="40"/>
        <v>0</v>
      </c>
      <c r="AR334" s="90" t="e">
        <f>VLOOKUP(C334&amp;E334&amp;G334&amp;I334&amp;J334,'Código Licitaciones'!$I$8:$I$4158,1,0)</f>
        <v>#N/A</v>
      </c>
    </row>
    <row r="335" spans="2:44" ht="18.75" x14ac:dyDescent="0.3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2"/>
        <v>9</v>
      </c>
      <c r="Z335" s="90" t="e">
        <f t="shared" si="43"/>
        <v>#DIV/0!</v>
      </c>
      <c r="AA335" s="94" t="e">
        <f>+VLOOKUP(C335,'Código Licitaciones'!$J$7:$J$31,1,0)</f>
        <v>#N/A</v>
      </c>
      <c r="AB335" s="94">
        <f t="shared" si="44"/>
        <v>0</v>
      </c>
      <c r="AC335" s="94" t="e">
        <f>+VLOOKUP(E335,'Código Licitaciones'!$K$7:$K$50,1,0)</f>
        <v>#N/A</v>
      </c>
      <c r="AD335" s="94">
        <f t="shared" si="45"/>
        <v>0</v>
      </c>
      <c r="AE335" s="94" t="e">
        <f>+VLOOKUP(G335,'Código Licitaciones'!$L$7:$L$50,1,0)</f>
        <v>#N/A</v>
      </c>
      <c r="AF335" s="90" t="e">
        <f t="shared" si="4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9"/>
        <v>0</v>
      </c>
      <c r="AJ335" s="94">
        <f t="shared" si="39"/>
        <v>0</v>
      </c>
      <c r="AK335" s="95" t="e">
        <f>+VLOOKUP(M335,'Código Barras'!$C$3:$C$1694,1,0)</f>
        <v>#N/A</v>
      </c>
      <c r="AL335" s="90">
        <f t="shared" si="41"/>
        <v>0</v>
      </c>
      <c r="AM335" s="90">
        <f t="shared" si="41"/>
        <v>0</v>
      </c>
      <c r="AN335" s="90">
        <f t="shared" si="41"/>
        <v>0</v>
      </c>
      <c r="AO335" s="90">
        <f t="shared" si="40"/>
        <v>0</v>
      </c>
      <c r="AP335" s="90">
        <f t="shared" si="40"/>
        <v>0</v>
      </c>
      <c r="AQ335" s="90">
        <f t="shared" si="40"/>
        <v>0</v>
      </c>
      <c r="AR335" s="90" t="e">
        <f>VLOOKUP(C335&amp;E335&amp;G335&amp;I335&amp;J335,'Código Licitaciones'!$I$8:$I$4158,1,0)</f>
        <v>#N/A</v>
      </c>
    </row>
    <row r="336" spans="2:44" ht="18.75" x14ac:dyDescent="0.3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2"/>
        <v>9</v>
      </c>
      <c r="Z336" s="90" t="e">
        <f t="shared" si="43"/>
        <v>#DIV/0!</v>
      </c>
      <c r="AA336" s="94" t="e">
        <f>+VLOOKUP(C336,'Código Licitaciones'!$J$7:$J$31,1,0)</f>
        <v>#N/A</v>
      </c>
      <c r="AB336" s="94">
        <f t="shared" si="44"/>
        <v>0</v>
      </c>
      <c r="AC336" s="94" t="e">
        <f>+VLOOKUP(E336,'Código Licitaciones'!$K$7:$K$50,1,0)</f>
        <v>#N/A</v>
      </c>
      <c r="AD336" s="94">
        <f t="shared" si="45"/>
        <v>0</v>
      </c>
      <c r="AE336" s="94" t="e">
        <f>+VLOOKUP(G336,'Código Licitaciones'!$L$7:$L$50,1,0)</f>
        <v>#N/A</v>
      </c>
      <c r="AF336" s="90" t="e">
        <f t="shared" si="4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9"/>
        <v>0</v>
      </c>
      <c r="AJ336" s="94">
        <f t="shared" si="39"/>
        <v>0</v>
      </c>
      <c r="AK336" s="95" t="e">
        <f>+VLOOKUP(M336,'Código Barras'!$C$3:$C$1694,1,0)</f>
        <v>#N/A</v>
      </c>
      <c r="AL336" s="90">
        <f t="shared" si="41"/>
        <v>0</v>
      </c>
      <c r="AM336" s="90">
        <f t="shared" si="41"/>
        <v>0</v>
      </c>
      <c r="AN336" s="90">
        <f t="shared" si="41"/>
        <v>0</v>
      </c>
      <c r="AO336" s="90">
        <f t="shared" si="40"/>
        <v>0</v>
      </c>
      <c r="AP336" s="90">
        <f t="shared" si="40"/>
        <v>0</v>
      </c>
      <c r="AQ336" s="90">
        <f t="shared" si="40"/>
        <v>0</v>
      </c>
      <c r="AR336" s="90" t="e">
        <f>VLOOKUP(C336&amp;E336&amp;G336&amp;I336&amp;J336,'Código Licitaciones'!$I$8:$I$4158,1,0)</f>
        <v>#N/A</v>
      </c>
    </row>
    <row r="337" spans="2:44" ht="18.75" x14ac:dyDescent="0.3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2"/>
        <v>9</v>
      </c>
      <c r="Z337" s="90" t="e">
        <f t="shared" si="43"/>
        <v>#DIV/0!</v>
      </c>
      <c r="AA337" s="94" t="e">
        <f>+VLOOKUP(C337,'Código Licitaciones'!$J$7:$J$31,1,0)</f>
        <v>#N/A</v>
      </c>
      <c r="AB337" s="94">
        <f t="shared" si="44"/>
        <v>0</v>
      </c>
      <c r="AC337" s="94" t="e">
        <f>+VLOOKUP(E337,'Código Licitaciones'!$K$7:$K$50,1,0)</f>
        <v>#N/A</v>
      </c>
      <c r="AD337" s="94">
        <f t="shared" si="45"/>
        <v>0</v>
      </c>
      <c r="AE337" s="94" t="e">
        <f>+VLOOKUP(G337,'Código Licitaciones'!$L$7:$L$50,1,0)</f>
        <v>#N/A</v>
      </c>
      <c r="AF337" s="90" t="e">
        <f t="shared" si="4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9"/>
        <v>0</v>
      </c>
      <c r="AJ337" s="94">
        <f t="shared" si="39"/>
        <v>0</v>
      </c>
      <c r="AK337" s="95" t="e">
        <f>+VLOOKUP(M337,'Código Barras'!$C$3:$C$1694,1,0)</f>
        <v>#N/A</v>
      </c>
      <c r="AL337" s="90">
        <f t="shared" si="41"/>
        <v>0</v>
      </c>
      <c r="AM337" s="90">
        <f t="shared" si="41"/>
        <v>0</v>
      </c>
      <c r="AN337" s="90">
        <f t="shared" si="41"/>
        <v>0</v>
      </c>
      <c r="AO337" s="90">
        <f t="shared" si="40"/>
        <v>0</v>
      </c>
      <c r="AP337" s="90">
        <f t="shared" si="40"/>
        <v>0</v>
      </c>
      <c r="AQ337" s="90">
        <f t="shared" si="40"/>
        <v>0</v>
      </c>
      <c r="AR337" s="90" t="e">
        <f>VLOOKUP(C337&amp;E337&amp;G337&amp;I337&amp;J337,'Código Licitaciones'!$I$8:$I$4158,1,0)</f>
        <v>#N/A</v>
      </c>
    </row>
    <row r="338" spans="2:44" ht="18.75" x14ac:dyDescent="0.3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2"/>
        <v>9</v>
      </c>
      <c r="Z338" s="90" t="e">
        <f t="shared" si="43"/>
        <v>#DIV/0!</v>
      </c>
      <c r="AA338" s="94" t="e">
        <f>+VLOOKUP(C338,'Código Licitaciones'!$J$7:$J$31,1,0)</f>
        <v>#N/A</v>
      </c>
      <c r="AB338" s="94">
        <f t="shared" si="44"/>
        <v>0</v>
      </c>
      <c r="AC338" s="94" t="e">
        <f>+VLOOKUP(E338,'Código Licitaciones'!$K$7:$K$50,1,0)</f>
        <v>#N/A</v>
      </c>
      <c r="AD338" s="94">
        <f t="shared" si="45"/>
        <v>0</v>
      </c>
      <c r="AE338" s="94" t="e">
        <f>+VLOOKUP(G338,'Código Licitaciones'!$L$7:$L$50,1,0)</f>
        <v>#N/A</v>
      </c>
      <c r="AF338" s="90" t="e">
        <f t="shared" si="4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9"/>
        <v>0</v>
      </c>
      <c r="AJ338" s="94">
        <f t="shared" si="39"/>
        <v>0</v>
      </c>
      <c r="AK338" s="95" t="e">
        <f>+VLOOKUP(M338,'Código Barras'!$C$3:$C$1694,1,0)</f>
        <v>#N/A</v>
      </c>
      <c r="AL338" s="90">
        <f t="shared" si="41"/>
        <v>0</v>
      </c>
      <c r="AM338" s="90">
        <f t="shared" si="41"/>
        <v>0</v>
      </c>
      <c r="AN338" s="90">
        <f t="shared" si="41"/>
        <v>0</v>
      </c>
      <c r="AO338" s="90">
        <f t="shared" si="40"/>
        <v>0</v>
      </c>
      <c r="AP338" s="90">
        <f t="shared" si="40"/>
        <v>0</v>
      </c>
      <c r="AQ338" s="90">
        <f t="shared" si="40"/>
        <v>0</v>
      </c>
      <c r="AR338" s="90" t="e">
        <f>VLOOKUP(C338&amp;E338&amp;G338&amp;I338&amp;J338,'Código Licitaciones'!$I$8:$I$4158,1,0)</f>
        <v>#N/A</v>
      </c>
    </row>
    <row r="339" spans="2:44" ht="18.75" x14ac:dyDescent="0.3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2"/>
        <v>9</v>
      </c>
      <c r="Z339" s="90" t="e">
        <f t="shared" si="43"/>
        <v>#DIV/0!</v>
      </c>
      <c r="AA339" s="94" t="e">
        <f>+VLOOKUP(C339,'Código Licitaciones'!$J$7:$J$31,1,0)</f>
        <v>#N/A</v>
      </c>
      <c r="AB339" s="94">
        <f t="shared" si="44"/>
        <v>0</v>
      </c>
      <c r="AC339" s="94" t="e">
        <f>+VLOOKUP(E339,'Código Licitaciones'!$K$7:$K$50,1,0)</f>
        <v>#N/A</v>
      </c>
      <c r="AD339" s="94">
        <f t="shared" si="45"/>
        <v>0</v>
      </c>
      <c r="AE339" s="94" t="e">
        <f>+VLOOKUP(G339,'Código Licitaciones'!$L$7:$L$50,1,0)</f>
        <v>#N/A</v>
      </c>
      <c r="AF339" s="90" t="e">
        <f t="shared" si="4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9"/>
        <v>0</v>
      </c>
      <c r="AJ339" s="94">
        <f t="shared" si="39"/>
        <v>0</v>
      </c>
      <c r="AK339" s="95" t="e">
        <f>+VLOOKUP(M339,'Código Barras'!$C$3:$C$1694,1,0)</f>
        <v>#N/A</v>
      </c>
      <c r="AL339" s="90">
        <f t="shared" si="41"/>
        <v>0</v>
      </c>
      <c r="AM339" s="90">
        <f t="shared" si="41"/>
        <v>0</v>
      </c>
      <c r="AN339" s="90">
        <f t="shared" si="41"/>
        <v>0</v>
      </c>
      <c r="AO339" s="90">
        <f t="shared" si="40"/>
        <v>0</v>
      </c>
      <c r="AP339" s="90">
        <f t="shared" si="40"/>
        <v>0</v>
      </c>
      <c r="AQ339" s="90">
        <f t="shared" si="40"/>
        <v>0</v>
      </c>
      <c r="AR339" s="90" t="e">
        <f>VLOOKUP(C339&amp;E339&amp;G339&amp;I339&amp;J339,'Código Licitaciones'!$I$8:$I$4158,1,0)</f>
        <v>#N/A</v>
      </c>
    </row>
    <row r="340" spans="2:44" ht="18.75" x14ac:dyDescent="0.3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2"/>
        <v>9</v>
      </c>
      <c r="Z340" s="90" t="e">
        <f t="shared" si="43"/>
        <v>#DIV/0!</v>
      </c>
      <c r="AA340" s="94" t="e">
        <f>+VLOOKUP(C340,'Código Licitaciones'!$J$7:$J$31,1,0)</f>
        <v>#N/A</v>
      </c>
      <c r="AB340" s="94">
        <f t="shared" si="44"/>
        <v>0</v>
      </c>
      <c r="AC340" s="94" t="e">
        <f>+VLOOKUP(E340,'Código Licitaciones'!$K$7:$K$50,1,0)</f>
        <v>#N/A</v>
      </c>
      <c r="AD340" s="94">
        <f t="shared" si="45"/>
        <v>0</v>
      </c>
      <c r="AE340" s="94" t="e">
        <f>+VLOOKUP(G340,'Código Licitaciones'!$L$7:$L$50,1,0)</f>
        <v>#N/A</v>
      </c>
      <c r="AF340" s="90" t="e">
        <f t="shared" si="4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9"/>
        <v>0</v>
      </c>
      <c r="AJ340" s="94">
        <f t="shared" si="39"/>
        <v>0</v>
      </c>
      <c r="AK340" s="95" t="e">
        <f>+VLOOKUP(M340,'Código Barras'!$C$3:$C$1694,1,0)</f>
        <v>#N/A</v>
      </c>
      <c r="AL340" s="90">
        <f t="shared" si="41"/>
        <v>0</v>
      </c>
      <c r="AM340" s="90">
        <f t="shared" si="41"/>
        <v>0</v>
      </c>
      <c r="AN340" s="90">
        <f t="shared" si="41"/>
        <v>0</v>
      </c>
      <c r="AO340" s="90">
        <f t="shared" si="40"/>
        <v>0</v>
      </c>
      <c r="AP340" s="90">
        <f t="shared" si="40"/>
        <v>0</v>
      </c>
      <c r="AQ340" s="90">
        <f t="shared" si="40"/>
        <v>0</v>
      </c>
      <c r="AR340" s="90" t="e">
        <f>VLOOKUP(C340&amp;E340&amp;G340&amp;I340&amp;J340,'Código Licitaciones'!$I$8:$I$4158,1,0)</f>
        <v>#N/A</v>
      </c>
    </row>
    <row r="341" spans="2:44" ht="18.75" x14ac:dyDescent="0.3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2"/>
        <v>9</v>
      </c>
      <c r="Z341" s="90" t="e">
        <f t="shared" si="43"/>
        <v>#DIV/0!</v>
      </c>
      <c r="AA341" s="94" t="e">
        <f>+VLOOKUP(C341,'Código Licitaciones'!$J$7:$J$31,1,0)</f>
        <v>#N/A</v>
      </c>
      <c r="AB341" s="94">
        <f t="shared" si="44"/>
        <v>0</v>
      </c>
      <c r="AC341" s="94" t="e">
        <f>+VLOOKUP(E341,'Código Licitaciones'!$K$7:$K$50,1,0)</f>
        <v>#N/A</v>
      </c>
      <c r="AD341" s="94">
        <f t="shared" si="45"/>
        <v>0</v>
      </c>
      <c r="AE341" s="94" t="e">
        <f>+VLOOKUP(G341,'Código Licitaciones'!$L$7:$L$50,1,0)</f>
        <v>#N/A</v>
      </c>
      <c r="AF341" s="90" t="e">
        <f t="shared" si="4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9"/>
        <v>0</v>
      </c>
      <c r="AJ341" s="94">
        <f t="shared" si="39"/>
        <v>0</v>
      </c>
      <c r="AK341" s="95" t="e">
        <f>+VLOOKUP(M341,'Código Barras'!$C$3:$C$1694,1,0)</f>
        <v>#N/A</v>
      </c>
      <c r="AL341" s="90">
        <f t="shared" si="41"/>
        <v>0</v>
      </c>
      <c r="AM341" s="90">
        <f t="shared" si="41"/>
        <v>0</v>
      </c>
      <c r="AN341" s="90">
        <f t="shared" si="41"/>
        <v>0</v>
      </c>
      <c r="AO341" s="90">
        <f t="shared" si="40"/>
        <v>0</v>
      </c>
      <c r="AP341" s="90">
        <f t="shared" si="40"/>
        <v>0</v>
      </c>
      <c r="AQ341" s="90">
        <f t="shared" si="40"/>
        <v>0</v>
      </c>
      <c r="AR341" s="90" t="e">
        <f>VLOOKUP(C341&amp;E341&amp;G341&amp;I341&amp;J341,'Código Licitaciones'!$I$8:$I$4158,1,0)</f>
        <v>#N/A</v>
      </c>
    </row>
    <row r="342" spans="2:44" ht="18.75" x14ac:dyDescent="0.3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2"/>
        <v>9</v>
      </c>
      <c r="Z342" s="90" t="e">
        <f t="shared" si="43"/>
        <v>#DIV/0!</v>
      </c>
      <c r="AA342" s="94" t="e">
        <f>+VLOOKUP(C342,'Código Licitaciones'!$J$7:$J$31,1,0)</f>
        <v>#N/A</v>
      </c>
      <c r="AB342" s="94">
        <f t="shared" si="44"/>
        <v>0</v>
      </c>
      <c r="AC342" s="94" t="e">
        <f>+VLOOKUP(E342,'Código Licitaciones'!$K$7:$K$50,1,0)</f>
        <v>#N/A</v>
      </c>
      <c r="AD342" s="94">
        <f t="shared" si="45"/>
        <v>0</v>
      </c>
      <c r="AE342" s="94" t="e">
        <f>+VLOOKUP(G342,'Código Licitaciones'!$L$7:$L$50,1,0)</f>
        <v>#N/A</v>
      </c>
      <c r="AF342" s="90" t="e">
        <f t="shared" si="4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9"/>
        <v>0</v>
      </c>
      <c r="AJ342" s="94">
        <f t="shared" si="39"/>
        <v>0</v>
      </c>
      <c r="AK342" s="95" t="e">
        <f>+VLOOKUP(M342,'Código Barras'!$C$3:$C$1694,1,0)</f>
        <v>#N/A</v>
      </c>
      <c r="AL342" s="90">
        <f t="shared" si="41"/>
        <v>0</v>
      </c>
      <c r="AM342" s="90">
        <f t="shared" si="41"/>
        <v>0</v>
      </c>
      <c r="AN342" s="90">
        <f t="shared" si="41"/>
        <v>0</v>
      </c>
      <c r="AO342" s="90">
        <f t="shared" si="40"/>
        <v>0</v>
      </c>
      <c r="AP342" s="90">
        <f t="shared" si="40"/>
        <v>0</v>
      </c>
      <c r="AQ342" s="90">
        <f t="shared" si="40"/>
        <v>0</v>
      </c>
      <c r="AR342" s="90" t="e">
        <f>VLOOKUP(C342&amp;E342&amp;G342&amp;I342&amp;J342,'Código Licitaciones'!$I$8:$I$4158,1,0)</f>
        <v>#N/A</v>
      </c>
    </row>
    <row r="343" spans="2:44" ht="18.75" x14ac:dyDescent="0.3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2"/>
        <v>9</v>
      </c>
      <c r="Z343" s="90" t="e">
        <f t="shared" si="43"/>
        <v>#DIV/0!</v>
      </c>
      <c r="AA343" s="94" t="e">
        <f>+VLOOKUP(C343,'Código Licitaciones'!$J$7:$J$31,1,0)</f>
        <v>#N/A</v>
      </c>
      <c r="AB343" s="94">
        <f t="shared" si="44"/>
        <v>0</v>
      </c>
      <c r="AC343" s="94" t="e">
        <f>+VLOOKUP(E343,'Código Licitaciones'!$K$7:$K$50,1,0)</f>
        <v>#N/A</v>
      </c>
      <c r="AD343" s="94">
        <f t="shared" si="45"/>
        <v>0</v>
      </c>
      <c r="AE343" s="94" t="e">
        <f>+VLOOKUP(G343,'Código Licitaciones'!$L$7:$L$50,1,0)</f>
        <v>#N/A</v>
      </c>
      <c r="AF343" s="90" t="e">
        <f t="shared" si="4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9"/>
        <v>0</v>
      </c>
      <c r="AJ343" s="94">
        <f t="shared" si="39"/>
        <v>0</v>
      </c>
      <c r="AK343" s="95" t="e">
        <f>+VLOOKUP(M343,'Código Barras'!$C$3:$C$1694,1,0)</f>
        <v>#N/A</v>
      </c>
      <c r="AL343" s="90">
        <f t="shared" si="41"/>
        <v>0</v>
      </c>
      <c r="AM343" s="90">
        <f t="shared" si="41"/>
        <v>0</v>
      </c>
      <c r="AN343" s="90">
        <f t="shared" si="41"/>
        <v>0</v>
      </c>
      <c r="AO343" s="90">
        <f t="shared" si="40"/>
        <v>0</v>
      </c>
      <c r="AP343" s="90">
        <f t="shared" si="40"/>
        <v>0</v>
      </c>
      <c r="AQ343" s="90">
        <f t="shared" si="40"/>
        <v>0</v>
      </c>
      <c r="AR343" s="90" t="e">
        <f>VLOOKUP(C343&amp;E343&amp;G343&amp;I343&amp;J343,'Código Licitaciones'!$I$8:$I$4158,1,0)</f>
        <v>#N/A</v>
      </c>
    </row>
    <row r="344" spans="2:44" ht="18.75" x14ac:dyDescent="0.3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2"/>
        <v>9</v>
      </c>
      <c r="Z344" s="90" t="e">
        <f t="shared" si="43"/>
        <v>#DIV/0!</v>
      </c>
      <c r="AA344" s="94" t="e">
        <f>+VLOOKUP(C344,'Código Licitaciones'!$J$7:$J$31,1,0)</f>
        <v>#N/A</v>
      </c>
      <c r="AB344" s="94">
        <f t="shared" si="44"/>
        <v>0</v>
      </c>
      <c r="AC344" s="94" t="e">
        <f>+VLOOKUP(E344,'Código Licitaciones'!$K$7:$K$50,1,0)</f>
        <v>#N/A</v>
      </c>
      <c r="AD344" s="94">
        <f t="shared" si="45"/>
        <v>0</v>
      </c>
      <c r="AE344" s="94" t="e">
        <f>+VLOOKUP(G344,'Código Licitaciones'!$L$7:$L$50,1,0)</f>
        <v>#N/A</v>
      </c>
      <c r="AF344" s="90" t="e">
        <f t="shared" si="4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9"/>
        <v>0</v>
      </c>
      <c r="AJ344" s="94">
        <f t="shared" si="39"/>
        <v>0</v>
      </c>
      <c r="AK344" s="95" t="e">
        <f>+VLOOKUP(M344,'Código Barras'!$C$3:$C$1694,1,0)</f>
        <v>#N/A</v>
      </c>
      <c r="AL344" s="90">
        <f t="shared" si="41"/>
        <v>0</v>
      </c>
      <c r="AM344" s="90">
        <f t="shared" si="41"/>
        <v>0</v>
      </c>
      <c r="AN344" s="90">
        <f t="shared" si="41"/>
        <v>0</v>
      </c>
      <c r="AO344" s="90">
        <f t="shared" si="40"/>
        <v>0</v>
      </c>
      <c r="AP344" s="90">
        <f t="shared" si="40"/>
        <v>0</v>
      </c>
      <c r="AQ344" s="90">
        <f t="shared" si="40"/>
        <v>0</v>
      </c>
      <c r="AR344" s="90" t="e">
        <f>VLOOKUP(C344&amp;E344&amp;G344&amp;I344&amp;J344,'Código Licitaciones'!$I$8:$I$4158,1,0)</f>
        <v>#N/A</v>
      </c>
    </row>
    <row r="345" spans="2:44" ht="18.75" x14ac:dyDescent="0.3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2"/>
        <v>9</v>
      </c>
      <c r="Z345" s="90" t="e">
        <f t="shared" si="43"/>
        <v>#DIV/0!</v>
      </c>
      <c r="AA345" s="94" t="e">
        <f>+VLOOKUP(C345,'Código Licitaciones'!$J$7:$J$31,1,0)</f>
        <v>#N/A</v>
      </c>
      <c r="AB345" s="94">
        <f t="shared" si="44"/>
        <v>0</v>
      </c>
      <c r="AC345" s="94" t="e">
        <f>+VLOOKUP(E345,'Código Licitaciones'!$K$7:$K$50,1,0)</f>
        <v>#N/A</v>
      </c>
      <c r="AD345" s="94">
        <f t="shared" si="45"/>
        <v>0</v>
      </c>
      <c r="AE345" s="94" t="e">
        <f>+VLOOKUP(G345,'Código Licitaciones'!$L$7:$L$50,1,0)</f>
        <v>#N/A</v>
      </c>
      <c r="AF345" s="90" t="e">
        <f t="shared" si="4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7">+K345</f>
        <v>0</v>
      </c>
      <c r="AJ345" s="94">
        <f t="shared" si="47"/>
        <v>0</v>
      </c>
      <c r="AK345" s="95" t="e">
        <f>+VLOOKUP(M345,'Código Barras'!$C$3:$C$1694,1,0)</f>
        <v>#N/A</v>
      </c>
      <c r="AL345" s="90">
        <f t="shared" si="41"/>
        <v>0</v>
      </c>
      <c r="AM345" s="90">
        <f t="shared" si="41"/>
        <v>0</v>
      </c>
      <c r="AN345" s="90">
        <f t="shared" si="41"/>
        <v>0</v>
      </c>
      <c r="AO345" s="90">
        <f t="shared" si="40"/>
        <v>0</v>
      </c>
      <c r="AP345" s="90">
        <f t="shared" si="40"/>
        <v>0</v>
      </c>
      <c r="AQ345" s="90">
        <f t="shared" si="40"/>
        <v>0</v>
      </c>
      <c r="AR345" s="90" t="e">
        <f>VLOOKUP(C345&amp;E345&amp;G345&amp;I345&amp;J345,'Código Licitaciones'!$I$8:$I$4158,1,0)</f>
        <v>#N/A</v>
      </c>
    </row>
    <row r="346" spans="2:44" ht="18.75" x14ac:dyDescent="0.3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2"/>
        <v>9</v>
      </c>
      <c r="Z346" s="90" t="e">
        <f t="shared" si="43"/>
        <v>#DIV/0!</v>
      </c>
      <c r="AA346" s="94" t="e">
        <f>+VLOOKUP(C346,'Código Licitaciones'!$J$7:$J$31,1,0)</f>
        <v>#N/A</v>
      </c>
      <c r="AB346" s="94">
        <f t="shared" si="44"/>
        <v>0</v>
      </c>
      <c r="AC346" s="94" t="e">
        <f>+VLOOKUP(E346,'Código Licitaciones'!$K$7:$K$50,1,0)</f>
        <v>#N/A</v>
      </c>
      <c r="AD346" s="94">
        <f t="shared" si="45"/>
        <v>0</v>
      </c>
      <c r="AE346" s="94" t="e">
        <f>+VLOOKUP(G346,'Código Licitaciones'!$L$7:$L$50,1,0)</f>
        <v>#N/A</v>
      </c>
      <c r="AF346" s="90" t="e">
        <f t="shared" si="4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7"/>
        <v>0</v>
      </c>
      <c r="AJ346" s="94">
        <f t="shared" si="47"/>
        <v>0</v>
      </c>
      <c r="AK346" s="95" t="e">
        <f>+VLOOKUP(M346,'Código Barras'!$C$3:$C$1694,1,0)</f>
        <v>#N/A</v>
      </c>
      <c r="AL346" s="90">
        <f t="shared" si="41"/>
        <v>0</v>
      </c>
      <c r="AM346" s="90">
        <f t="shared" si="41"/>
        <v>0</v>
      </c>
      <c r="AN346" s="90">
        <f t="shared" si="41"/>
        <v>0</v>
      </c>
      <c r="AO346" s="90">
        <f t="shared" si="40"/>
        <v>0</v>
      </c>
      <c r="AP346" s="90">
        <f t="shared" si="40"/>
        <v>0</v>
      </c>
      <c r="AQ346" s="90">
        <f t="shared" si="40"/>
        <v>0</v>
      </c>
      <c r="AR346" s="90" t="e">
        <f>VLOOKUP(C346&amp;E346&amp;G346&amp;I346&amp;J346,'Código Licitaciones'!$I$8:$I$4158,1,0)</f>
        <v>#N/A</v>
      </c>
    </row>
    <row r="347" spans="2:44" ht="18.75" x14ac:dyDescent="0.3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2"/>
        <v>9</v>
      </c>
      <c r="Z347" s="90" t="e">
        <f t="shared" si="43"/>
        <v>#DIV/0!</v>
      </c>
      <c r="AA347" s="94" t="e">
        <f>+VLOOKUP(C347,'Código Licitaciones'!$J$7:$J$31,1,0)</f>
        <v>#N/A</v>
      </c>
      <c r="AB347" s="94">
        <f t="shared" si="44"/>
        <v>0</v>
      </c>
      <c r="AC347" s="94" t="e">
        <f>+VLOOKUP(E347,'Código Licitaciones'!$K$7:$K$50,1,0)</f>
        <v>#N/A</v>
      </c>
      <c r="AD347" s="94">
        <f t="shared" si="45"/>
        <v>0</v>
      </c>
      <c r="AE347" s="94" t="e">
        <f>+VLOOKUP(G347,'Código Licitaciones'!$L$7:$L$50,1,0)</f>
        <v>#N/A</v>
      </c>
      <c r="AF347" s="90" t="e">
        <f t="shared" si="4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7"/>
        <v>0</v>
      </c>
      <c r="AJ347" s="94">
        <f t="shared" si="47"/>
        <v>0</v>
      </c>
      <c r="AK347" s="95" t="e">
        <f>+VLOOKUP(M347,'Código Barras'!$C$3:$C$1694,1,0)</f>
        <v>#N/A</v>
      </c>
      <c r="AL347" s="90">
        <f t="shared" si="41"/>
        <v>0</v>
      </c>
      <c r="AM347" s="90">
        <f t="shared" si="41"/>
        <v>0</v>
      </c>
      <c r="AN347" s="90">
        <f t="shared" si="41"/>
        <v>0</v>
      </c>
      <c r="AO347" s="90">
        <f t="shared" si="40"/>
        <v>0</v>
      </c>
      <c r="AP347" s="90">
        <f t="shared" si="40"/>
        <v>0</v>
      </c>
      <c r="AQ347" s="90">
        <f t="shared" si="40"/>
        <v>0</v>
      </c>
      <c r="AR347" s="90" t="e">
        <f>VLOOKUP(C347&amp;E347&amp;G347&amp;I347&amp;J347,'Código Licitaciones'!$I$8:$I$4158,1,0)</f>
        <v>#N/A</v>
      </c>
    </row>
    <row r="348" spans="2:44" ht="18.75" x14ac:dyDescent="0.3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2"/>
        <v>9</v>
      </c>
      <c r="Z348" s="90" t="e">
        <f t="shared" si="43"/>
        <v>#DIV/0!</v>
      </c>
      <c r="AA348" s="94" t="e">
        <f>+VLOOKUP(C348,'Código Licitaciones'!$J$7:$J$31,1,0)</f>
        <v>#N/A</v>
      </c>
      <c r="AB348" s="94">
        <f t="shared" si="44"/>
        <v>0</v>
      </c>
      <c r="AC348" s="94" t="e">
        <f>+VLOOKUP(E348,'Código Licitaciones'!$K$7:$K$50,1,0)</f>
        <v>#N/A</v>
      </c>
      <c r="AD348" s="94">
        <f t="shared" si="45"/>
        <v>0</v>
      </c>
      <c r="AE348" s="94" t="e">
        <f>+VLOOKUP(G348,'Código Licitaciones'!$L$7:$L$50,1,0)</f>
        <v>#N/A</v>
      </c>
      <c r="AF348" s="90" t="e">
        <f t="shared" si="4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7"/>
        <v>0</v>
      </c>
      <c r="AJ348" s="94">
        <f t="shared" si="47"/>
        <v>0</v>
      </c>
      <c r="AK348" s="95" t="e">
        <f>+VLOOKUP(M348,'Código Barras'!$C$3:$C$1694,1,0)</f>
        <v>#N/A</v>
      </c>
      <c r="AL348" s="90">
        <f t="shared" si="41"/>
        <v>0</v>
      </c>
      <c r="AM348" s="90">
        <f t="shared" si="41"/>
        <v>0</v>
      </c>
      <c r="AN348" s="90">
        <f t="shared" si="41"/>
        <v>0</v>
      </c>
      <c r="AO348" s="90">
        <f t="shared" si="40"/>
        <v>0</v>
      </c>
      <c r="AP348" s="90">
        <f t="shared" si="40"/>
        <v>0</v>
      </c>
      <c r="AQ348" s="90">
        <f t="shared" si="40"/>
        <v>0</v>
      </c>
      <c r="AR348" s="90" t="e">
        <f>VLOOKUP(C348&amp;E348&amp;G348&amp;I348&amp;J348,'Código Licitaciones'!$I$8:$I$4158,1,0)</f>
        <v>#N/A</v>
      </c>
    </row>
    <row r="349" spans="2:44" ht="18.75" x14ac:dyDescent="0.3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2"/>
        <v>9</v>
      </c>
      <c r="Z349" s="90" t="e">
        <f t="shared" si="43"/>
        <v>#DIV/0!</v>
      </c>
      <c r="AA349" s="94" t="e">
        <f>+VLOOKUP(C349,'Código Licitaciones'!$J$7:$J$31,1,0)</f>
        <v>#N/A</v>
      </c>
      <c r="AB349" s="94">
        <f t="shared" si="44"/>
        <v>0</v>
      </c>
      <c r="AC349" s="94" t="e">
        <f>+VLOOKUP(E349,'Código Licitaciones'!$K$7:$K$50,1,0)</f>
        <v>#N/A</v>
      </c>
      <c r="AD349" s="94">
        <f t="shared" si="45"/>
        <v>0</v>
      </c>
      <c r="AE349" s="94" t="e">
        <f>+VLOOKUP(G349,'Código Licitaciones'!$L$7:$L$50,1,0)</f>
        <v>#N/A</v>
      </c>
      <c r="AF349" s="90" t="e">
        <f t="shared" si="4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7"/>
        <v>0</v>
      </c>
      <c r="AJ349" s="94">
        <f t="shared" si="47"/>
        <v>0</v>
      </c>
      <c r="AK349" s="95" t="e">
        <f>+VLOOKUP(M349,'Código Barras'!$C$3:$C$1694,1,0)</f>
        <v>#N/A</v>
      </c>
      <c r="AL349" s="90">
        <f t="shared" si="41"/>
        <v>0</v>
      </c>
      <c r="AM349" s="90">
        <f t="shared" si="41"/>
        <v>0</v>
      </c>
      <c r="AN349" s="90">
        <f t="shared" si="41"/>
        <v>0</v>
      </c>
      <c r="AO349" s="90">
        <f t="shared" si="40"/>
        <v>0</v>
      </c>
      <c r="AP349" s="90">
        <f t="shared" si="40"/>
        <v>0</v>
      </c>
      <c r="AQ349" s="90">
        <f t="shared" si="40"/>
        <v>0</v>
      </c>
      <c r="AR349" s="90" t="e">
        <f>VLOOKUP(C349&amp;E349&amp;G349&amp;I349&amp;J349,'Código Licitaciones'!$I$8:$I$4158,1,0)</f>
        <v>#N/A</v>
      </c>
    </row>
    <row r="350" spans="2:44" ht="18.75" x14ac:dyDescent="0.3">
      <c r="B350" s="85"/>
      <c r="M350" s="98"/>
      <c r="X350" s="83">
        <f t="shared" si="42"/>
        <v>9</v>
      </c>
      <c r="Z350" s="90" t="e">
        <f t="shared" si="43"/>
        <v>#DIV/0!</v>
      </c>
      <c r="AA350" s="94" t="e">
        <f>+VLOOKUP(C350,'Código Licitaciones'!$J$7:$J$31,1,0)</f>
        <v>#N/A</v>
      </c>
      <c r="AB350" s="94">
        <f t="shared" si="44"/>
        <v>0</v>
      </c>
      <c r="AC350" s="94" t="e">
        <f>+VLOOKUP(E350,'Código Licitaciones'!$K$7:$K$50,1,0)</f>
        <v>#N/A</v>
      </c>
      <c r="AD350" s="94">
        <f t="shared" si="45"/>
        <v>0</v>
      </c>
      <c r="AE350" s="94" t="e">
        <f>+VLOOKUP(G350,'Código Licitaciones'!$L$7:$L$50,1,0)</f>
        <v>#N/A</v>
      </c>
      <c r="AF350" s="90" t="e">
        <f t="shared" si="4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7"/>
        <v>0</v>
      </c>
      <c r="AJ350" s="94">
        <f t="shared" si="47"/>
        <v>0</v>
      </c>
      <c r="AK350" s="95" t="e">
        <f>+VLOOKUP(M350,'Código Barras'!$C$3:$C$1694,1,0)</f>
        <v>#N/A</v>
      </c>
      <c r="AL350" s="90">
        <f t="shared" si="41"/>
        <v>0</v>
      </c>
      <c r="AM350" s="90">
        <f t="shared" si="41"/>
        <v>0</v>
      </c>
      <c r="AN350" s="90">
        <f t="shared" si="41"/>
        <v>0</v>
      </c>
      <c r="AO350" s="90">
        <f t="shared" si="40"/>
        <v>0</v>
      </c>
      <c r="AP350" s="90">
        <f t="shared" si="40"/>
        <v>0</v>
      </c>
      <c r="AQ350" s="90">
        <f t="shared" si="40"/>
        <v>0</v>
      </c>
      <c r="AR350" s="90" t="e">
        <f>VLOOKUP(C350&amp;E350&amp;G350&amp;I350&amp;J350,'Código Licitaciones'!$I$8:$I$4158,1,0)</f>
        <v>#N/A</v>
      </c>
    </row>
    <row r="351" spans="2:44" ht="18.75" x14ac:dyDescent="0.3">
      <c r="B351" s="85"/>
      <c r="M351" s="98"/>
      <c r="X351" s="83">
        <f t="shared" si="42"/>
        <v>9</v>
      </c>
      <c r="Z351" s="90" t="e">
        <f t="shared" si="43"/>
        <v>#DIV/0!</v>
      </c>
      <c r="AA351" s="94" t="e">
        <f>+VLOOKUP(C351,'Código Licitaciones'!$J$7:$J$31,1,0)</f>
        <v>#N/A</v>
      </c>
      <c r="AB351" s="94">
        <f t="shared" si="44"/>
        <v>0</v>
      </c>
      <c r="AC351" s="94" t="e">
        <f>+VLOOKUP(E351,'Código Licitaciones'!$K$7:$K$50,1,0)</f>
        <v>#N/A</v>
      </c>
      <c r="AD351" s="94">
        <f t="shared" si="45"/>
        <v>0</v>
      </c>
      <c r="AE351" s="94" t="e">
        <f>+VLOOKUP(G351,'Código Licitaciones'!$L$7:$L$50,1,0)</f>
        <v>#N/A</v>
      </c>
      <c r="AF351" s="90" t="e">
        <f t="shared" si="4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7"/>
        <v>0</v>
      </c>
      <c r="AJ351" s="94">
        <f t="shared" si="47"/>
        <v>0</v>
      </c>
      <c r="AK351" s="95" t="e">
        <f>+VLOOKUP(M351,'Código Barras'!$C$3:$C$1694,1,0)</f>
        <v>#N/A</v>
      </c>
      <c r="AL351" s="90">
        <f t="shared" si="41"/>
        <v>0</v>
      </c>
      <c r="AM351" s="90">
        <f t="shared" si="41"/>
        <v>0</v>
      </c>
      <c r="AN351" s="90">
        <f t="shared" si="41"/>
        <v>0</v>
      </c>
      <c r="AO351" s="90">
        <f t="shared" si="40"/>
        <v>0</v>
      </c>
      <c r="AP351" s="90">
        <f t="shared" si="40"/>
        <v>0</v>
      </c>
      <c r="AQ351" s="90">
        <f t="shared" si="40"/>
        <v>0</v>
      </c>
      <c r="AR351" s="90" t="e">
        <f>VLOOKUP(C351&amp;E351&amp;G351&amp;I351&amp;J351,'Código Licitaciones'!$I$8:$I$4158,1,0)</f>
        <v>#N/A</v>
      </c>
    </row>
    <row r="352" spans="2:44" ht="18.75" x14ac:dyDescent="0.3">
      <c r="B352" s="85"/>
      <c r="M352" s="98"/>
      <c r="X352" s="83">
        <f t="shared" si="42"/>
        <v>9</v>
      </c>
      <c r="Z352" s="90" t="e">
        <f t="shared" si="43"/>
        <v>#DIV/0!</v>
      </c>
      <c r="AA352" s="94" t="e">
        <f>+VLOOKUP(C352,'Código Licitaciones'!$J$7:$J$31,1,0)</f>
        <v>#N/A</v>
      </c>
      <c r="AB352" s="94">
        <f t="shared" si="44"/>
        <v>0</v>
      </c>
      <c r="AC352" s="94" t="e">
        <f>+VLOOKUP(E352,'Código Licitaciones'!$K$7:$K$50,1,0)</f>
        <v>#N/A</v>
      </c>
      <c r="AD352" s="94">
        <f t="shared" si="45"/>
        <v>0</v>
      </c>
      <c r="AE352" s="94" t="e">
        <f>+VLOOKUP(G352,'Código Licitaciones'!$L$7:$L$50,1,0)</f>
        <v>#N/A</v>
      </c>
      <c r="AF352" s="90" t="e">
        <f t="shared" si="4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7"/>
        <v>0</v>
      </c>
      <c r="AJ352" s="94">
        <f t="shared" si="47"/>
        <v>0</v>
      </c>
      <c r="AK352" s="95" t="e">
        <f>+VLOOKUP(M352,'Código Barras'!$C$3:$C$1694,1,0)</f>
        <v>#N/A</v>
      </c>
      <c r="AL352" s="90">
        <f t="shared" si="41"/>
        <v>0</v>
      </c>
      <c r="AM352" s="90">
        <f t="shared" si="41"/>
        <v>0</v>
      </c>
      <c r="AN352" s="90">
        <f t="shared" si="41"/>
        <v>0</v>
      </c>
      <c r="AO352" s="90">
        <f t="shared" si="40"/>
        <v>0</v>
      </c>
      <c r="AP352" s="90">
        <f t="shared" si="40"/>
        <v>0</v>
      </c>
      <c r="AQ352" s="90">
        <f t="shared" si="40"/>
        <v>0</v>
      </c>
      <c r="AR352" s="90" t="e">
        <f>VLOOKUP(C352&amp;E352&amp;G352&amp;I352&amp;J352,'Código Licitaciones'!$I$8:$I$4158,1,0)</f>
        <v>#N/A</v>
      </c>
    </row>
    <row r="353" spans="2:44" ht="18.75" x14ac:dyDescent="0.3">
      <c r="B353" s="85"/>
      <c r="M353" s="98"/>
      <c r="X353" s="83">
        <f t="shared" si="42"/>
        <v>9</v>
      </c>
      <c r="Z353" s="90" t="e">
        <f t="shared" si="43"/>
        <v>#DIV/0!</v>
      </c>
      <c r="AA353" s="94" t="e">
        <f>+VLOOKUP(C353,'Código Licitaciones'!$J$7:$J$31,1,0)</f>
        <v>#N/A</v>
      </c>
      <c r="AB353" s="94">
        <f t="shared" si="44"/>
        <v>0</v>
      </c>
      <c r="AC353" s="94" t="e">
        <f>+VLOOKUP(E353,'Código Licitaciones'!$K$7:$K$50,1,0)</f>
        <v>#N/A</v>
      </c>
      <c r="AD353" s="94">
        <f t="shared" si="45"/>
        <v>0</v>
      </c>
      <c r="AE353" s="94" t="e">
        <f>+VLOOKUP(G353,'Código Licitaciones'!$L$7:$L$50,1,0)</f>
        <v>#N/A</v>
      </c>
      <c r="AF353" s="90" t="e">
        <f t="shared" si="46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7"/>
        <v>0</v>
      </c>
      <c r="AJ353" s="94">
        <f t="shared" si="47"/>
        <v>0</v>
      </c>
      <c r="AK353" s="95" t="e">
        <f>+VLOOKUP(M353,'Código Barras'!$C$3:$C$1694,1,0)</f>
        <v>#N/A</v>
      </c>
      <c r="AL353" s="90">
        <f t="shared" si="41"/>
        <v>0</v>
      </c>
      <c r="AM353" s="90">
        <f t="shared" si="41"/>
        <v>0</v>
      </c>
      <c r="AN353" s="90">
        <f t="shared" si="41"/>
        <v>0</v>
      </c>
      <c r="AO353" s="90">
        <f t="shared" si="40"/>
        <v>0</v>
      </c>
      <c r="AP353" s="90">
        <f t="shared" si="40"/>
        <v>0</v>
      </c>
      <c r="AQ353" s="90">
        <f t="shared" si="40"/>
        <v>0</v>
      </c>
      <c r="AR353" s="90" t="e">
        <f>VLOOKUP(C353&amp;E353&amp;G353&amp;I353&amp;J353,'Código Licitaciones'!$I$8:$I$4158,1,0)</f>
        <v>#N/A</v>
      </c>
    </row>
    <row r="354" spans="2:44" ht="18.75" x14ac:dyDescent="0.3">
      <c r="B354" s="85"/>
      <c r="M354" s="98"/>
      <c r="X354" s="83">
        <f t="shared" si="42"/>
        <v>9</v>
      </c>
      <c r="Z354" s="90" t="e">
        <f t="shared" si="43"/>
        <v>#DIV/0!</v>
      </c>
      <c r="AA354" s="94" t="e">
        <f>+VLOOKUP(C354,'Código Licitaciones'!$J$7:$J$31,1,0)</f>
        <v>#N/A</v>
      </c>
      <c r="AB354" s="94">
        <f t="shared" si="44"/>
        <v>0</v>
      </c>
      <c r="AC354" s="94" t="e">
        <f>+VLOOKUP(E354,'Código Licitaciones'!$K$7:$K$50,1,0)</f>
        <v>#N/A</v>
      </c>
      <c r="AD354" s="94">
        <f t="shared" si="45"/>
        <v>0</v>
      </c>
      <c r="AE354" s="94" t="e">
        <f>+VLOOKUP(G354,'Código Licitaciones'!$L$7:$L$50,1,0)</f>
        <v>#N/A</v>
      </c>
      <c r="AF354" s="90" t="e">
        <f t="shared" si="46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7"/>
        <v>0</v>
      </c>
      <c r="AJ354" s="94">
        <f t="shared" si="47"/>
        <v>0</v>
      </c>
      <c r="AK354" s="95" t="e">
        <f>+VLOOKUP(M354,'Código Barras'!$C$3:$C$1694,1,0)</f>
        <v>#N/A</v>
      </c>
      <c r="AL354" s="90">
        <f t="shared" si="41"/>
        <v>0</v>
      </c>
      <c r="AM354" s="90">
        <f t="shared" si="41"/>
        <v>0</v>
      </c>
      <c r="AN354" s="90">
        <f t="shared" si="41"/>
        <v>0</v>
      </c>
      <c r="AO354" s="90">
        <f t="shared" si="40"/>
        <v>0</v>
      </c>
      <c r="AP354" s="90">
        <f t="shared" si="40"/>
        <v>0</v>
      </c>
      <c r="AQ354" s="90">
        <f t="shared" si="40"/>
        <v>0</v>
      </c>
      <c r="AR354" s="90" t="e">
        <f>VLOOKUP(C354&amp;E354&amp;G354&amp;I354&amp;J354,'Código Licitaciones'!$I$8:$I$4158,1,0)</f>
        <v>#N/A</v>
      </c>
    </row>
    <row r="355" spans="2:44" ht="18.75" x14ac:dyDescent="0.3">
      <c r="B355" s="85"/>
      <c r="M355" s="98"/>
      <c r="X355" s="83">
        <f t="shared" si="42"/>
        <v>9</v>
      </c>
      <c r="Z355" s="90" t="e">
        <f t="shared" si="43"/>
        <v>#DIV/0!</v>
      </c>
      <c r="AA355" s="94" t="e">
        <f>+VLOOKUP(C355,'Código Licitaciones'!$J$7:$J$31,1,0)</f>
        <v>#N/A</v>
      </c>
      <c r="AB355" s="94">
        <f t="shared" si="44"/>
        <v>0</v>
      </c>
      <c r="AC355" s="94" t="e">
        <f>+VLOOKUP(E355,'Código Licitaciones'!$K$7:$K$50,1,0)</f>
        <v>#N/A</v>
      </c>
      <c r="AD355" s="94">
        <f t="shared" si="45"/>
        <v>0</v>
      </c>
      <c r="AE355" s="94" t="e">
        <f>+VLOOKUP(G355,'Código Licitaciones'!$L$7:$L$50,1,0)</f>
        <v>#N/A</v>
      </c>
      <c r="AF355" s="90" t="e">
        <f t="shared" si="46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7"/>
        <v>0</v>
      </c>
      <c r="AJ355" s="94">
        <f t="shared" si="47"/>
        <v>0</v>
      </c>
      <c r="AK355" s="95" t="e">
        <f>+VLOOKUP(M355,'Código Barras'!$C$3:$C$1694,1,0)</f>
        <v>#N/A</v>
      </c>
      <c r="AL355" s="90">
        <f t="shared" si="41"/>
        <v>0</v>
      </c>
      <c r="AM355" s="90">
        <f t="shared" si="41"/>
        <v>0</v>
      </c>
      <c r="AN355" s="90">
        <f t="shared" si="41"/>
        <v>0</v>
      </c>
      <c r="AO355" s="90">
        <f t="shared" si="40"/>
        <v>0</v>
      </c>
      <c r="AP355" s="90">
        <f t="shared" si="40"/>
        <v>0</v>
      </c>
      <c r="AQ355" s="90">
        <f t="shared" si="40"/>
        <v>0</v>
      </c>
      <c r="AR355" s="90" t="e">
        <f>VLOOKUP(C355&amp;E355&amp;G355&amp;I355&amp;J355,'Código Licitaciones'!$I$8:$I$4158,1,0)</f>
        <v>#N/A</v>
      </c>
    </row>
    <row r="356" spans="2:44" ht="18.75" x14ac:dyDescent="0.3">
      <c r="B356" s="85"/>
      <c r="M356" s="98"/>
      <c r="X356" s="83">
        <f t="shared" si="42"/>
        <v>9</v>
      </c>
      <c r="Z356" s="90" t="e">
        <f t="shared" si="43"/>
        <v>#DIV/0!</v>
      </c>
      <c r="AA356" s="94" t="e">
        <f>+VLOOKUP(C356,'Código Licitaciones'!$J$7:$J$31,1,0)</f>
        <v>#N/A</v>
      </c>
      <c r="AB356" s="94">
        <f t="shared" si="44"/>
        <v>0</v>
      </c>
      <c r="AC356" s="94" t="e">
        <f>+VLOOKUP(E356,'Código Licitaciones'!$K$7:$K$50,1,0)</f>
        <v>#N/A</v>
      </c>
      <c r="AD356" s="94">
        <f t="shared" si="45"/>
        <v>0</v>
      </c>
      <c r="AE356" s="94" t="e">
        <f>+VLOOKUP(G356,'Código Licitaciones'!$L$7:$L$50,1,0)</f>
        <v>#N/A</v>
      </c>
      <c r="AF356" s="90" t="e">
        <f t="shared" si="46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7"/>
        <v>0</v>
      </c>
      <c r="AJ356" s="94">
        <f t="shared" si="47"/>
        <v>0</v>
      </c>
      <c r="AK356" s="95" t="e">
        <f>+VLOOKUP(M356,'Código Barras'!$C$3:$C$1694,1,0)</f>
        <v>#N/A</v>
      </c>
      <c r="AL356" s="90">
        <f t="shared" si="41"/>
        <v>0</v>
      </c>
      <c r="AM356" s="90">
        <f t="shared" si="41"/>
        <v>0</v>
      </c>
      <c r="AN356" s="90">
        <f t="shared" si="41"/>
        <v>0</v>
      </c>
      <c r="AO356" s="90">
        <f t="shared" si="40"/>
        <v>0</v>
      </c>
      <c r="AP356" s="90">
        <f t="shared" si="40"/>
        <v>0</v>
      </c>
      <c r="AQ356" s="90">
        <f t="shared" si="40"/>
        <v>0</v>
      </c>
      <c r="AR356" s="90" t="e">
        <f>VLOOKUP(C356&amp;E356&amp;G356&amp;I356&amp;J356,'Código Licitaciones'!$I$8:$I$4158,1,0)</f>
        <v>#N/A</v>
      </c>
    </row>
    <row r="357" spans="2:44" ht="18.75" x14ac:dyDescent="0.3">
      <c r="B357" s="85"/>
      <c r="M357" s="98"/>
      <c r="X357" s="83">
        <f t="shared" si="42"/>
        <v>9</v>
      </c>
      <c r="Z357" s="90" t="e">
        <f t="shared" si="43"/>
        <v>#DIV/0!</v>
      </c>
      <c r="AA357" s="94" t="e">
        <f>+VLOOKUP(C357,'Código Licitaciones'!$J$7:$J$31,1,0)</f>
        <v>#N/A</v>
      </c>
      <c r="AB357" s="94">
        <f t="shared" si="44"/>
        <v>0</v>
      </c>
      <c r="AC357" s="94" t="e">
        <f>+VLOOKUP(E357,'Código Licitaciones'!$K$7:$K$50,1,0)</f>
        <v>#N/A</v>
      </c>
      <c r="AD357" s="94">
        <f t="shared" si="45"/>
        <v>0</v>
      </c>
      <c r="AE357" s="94" t="e">
        <f>+VLOOKUP(G357,'Código Licitaciones'!$L$7:$L$50,1,0)</f>
        <v>#N/A</v>
      </c>
      <c r="AF357" s="90" t="e">
        <f t="shared" si="46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7"/>
        <v>0</v>
      </c>
      <c r="AJ357" s="94">
        <f t="shared" si="47"/>
        <v>0</v>
      </c>
      <c r="AK357" s="95" t="e">
        <f>+VLOOKUP(M357,'Código Barras'!$C$3:$C$1694,1,0)</f>
        <v>#N/A</v>
      </c>
      <c r="AL357" s="90">
        <f t="shared" si="41"/>
        <v>0</v>
      </c>
      <c r="AM357" s="90">
        <f t="shared" si="41"/>
        <v>0</v>
      </c>
      <c r="AN357" s="90">
        <f t="shared" si="41"/>
        <v>0</v>
      </c>
      <c r="AO357" s="90">
        <f t="shared" si="40"/>
        <v>0</v>
      </c>
      <c r="AP357" s="90">
        <f t="shared" si="40"/>
        <v>0</v>
      </c>
      <c r="AQ357" s="90">
        <f t="shared" si="40"/>
        <v>0</v>
      </c>
      <c r="AR357" s="90" t="e">
        <f>VLOOKUP(C357&amp;E357&amp;G357&amp;I357&amp;J357,'Código Licitaciones'!$I$8:$I$4158,1,0)</f>
        <v>#N/A</v>
      </c>
    </row>
    <row r="358" spans="2:44" ht="18.75" x14ac:dyDescent="0.3">
      <c r="B358" s="85"/>
      <c r="M358" s="98"/>
      <c r="X358" s="83">
        <f t="shared" si="42"/>
        <v>9</v>
      </c>
      <c r="Z358" s="90" t="e">
        <f t="shared" si="43"/>
        <v>#DIV/0!</v>
      </c>
      <c r="AA358" s="94" t="e">
        <f>+VLOOKUP(C358,'Código Licitaciones'!$J$7:$J$31,1,0)</f>
        <v>#N/A</v>
      </c>
      <c r="AB358" s="94">
        <f t="shared" si="44"/>
        <v>0</v>
      </c>
      <c r="AC358" s="94" t="e">
        <f>+VLOOKUP(E358,'Código Licitaciones'!$K$7:$K$50,1,0)</f>
        <v>#N/A</v>
      </c>
      <c r="AD358" s="94">
        <f t="shared" si="45"/>
        <v>0</v>
      </c>
      <c r="AE358" s="94" t="e">
        <f>+VLOOKUP(G358,'Código Licitaciones'!$L$7:$L$50,1,0)</f>
        <v>#N/A</v>
      </c>
      <c r="AF358" s="90" t="e">
        <f t="shared" si="46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7"/>
        <v>0</v>
      </c>
      <c r="AJ358" s="94">
        <f t="shared" si="47"/>
        <v>0</v>
      </c>
      <c r="AK358" s="95" t="e">
        <f>+VLOOKUP(M358,'Código Barras'!$C$3:$C$1694,1,0)</f>
        <v>#N/A</v>
      </c>
      <c r="AL358" s="90">
        <f t="shared" si="41"/>
        <v>0</v>
      </c>
      <c r="AM358" s="90">
        <f t="shared" si="41"/>
        <v>0</v>
      </c>
      <c r="AN358" s="90">
        <f t="shared" si="41"/>
        <v>0</v>
      </c>
      <c r="AO358" s="90">
        <f t="shared" si="40"/>
        <v>0</v>
      </c>
      <c r="AP358" s="90">
        <f t="shared" si="40"/>
        <v>0</v>
      </c>
      <c r="AQ358" s="90">
        <f t="shared" si="40"/>
        <v>0</v>
      </c>
      <c r="AR358" s="90" t="e">
        <f>VLOOKUP(C358&amp;E358&amp;G358&amp;I358&amp;J358,'Código Licitaciones'!$I$8:$I$4158,1,0)</f>
        <v>#N/A</v>
      </c>
    </row>
    <row r="359" spans="2:44" ht="18.75" x14ac:dyDescent="0.3">
      <c r="B359" s="85"/>
      <c r="M359" s="98"/>
      <c r="X359" s="83">
        <f t="shared" si="42"/>
        <v>9</v>
      </c>
      <c r="Z359" s="90" t="e">
        <f t="shared" si="43"/>
        <v>#DIV/0!</v>
      </c>
      <c r="AA359" s="94" t="e">
        <f>+VLOOKUP(C359,'Código Licitaciones'!$J$7:$J$31,1,0)</f>
        <v>#N/A</v>
      </c>
      <c r="AB359" s="94">
        <f t="shared" si="44"/>
        <v>0</v>
      </c>
      <c r="AC359" s="94" t="e">
        <f>+VLOOKUP(E359,'Código Licitaciones'!$K$7:$K$50,1,0)</f>
        <v>#N/A</v>
      </c>
      <c r="AD359" s="94">
        <f t="shared" si="45"/>
        <v>0</v>
      </c>
      <c r="AE359" s="94" t="e">
        <f>+VLOOKUP(G359,'Código Licitaciones'!$L$7:$L$50,1,0)</f>
        <v>#N/A</v>
      </c>
      <c r="AF359" s="90" t="e">
        <f t="shared" si="46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7"/>
        <v>0</v>
      </c>
      <c r="AJ359" s="94">
        <f t="shared" si="47"/>
        <v>0</v>
      </c>
      <c r="AK359" s="95" t="e">
        <f>+VLOOKUP(M359,'Código Barras'!$C$3:$C$1694,1,0)</f>
        <v>#N/A</v>
      </c>
      <c r="AL359" s="90">
        <f t="shared" si="41"/>
        <v>0</v>
      </c>
      <c r="AM359" s="90">
        <f t="shared" si="41"/>
        <v>0</v>
      </c>
      <c r="AN359" s="90">
        <f t="shared" si="41"/>
        <v>0</v>
      </c>
      <c r="AO359" s="90">
        <f t="shared" si="40"/>
        <v>0</v>
      </c>
      <c r="AP359" s="90">
        <f t="shared" si="40"/>
        <v>0</v>
      </c>
      <c r="AQ359" s="90">
        <f t="shared" si="40"/>
        <v>0</v>
      </c>
      <c r="AR359" s="90" t="e">
        <f>VLOOKUP(C359&amp;E359&amp;G359&amp;I359&amp;J359,'Código Licitaciones'!$I$8:$I$4158,1,0)</f>
        <v>#N/A</v>
      </c>
    </row>
    <row r="360" spans="2:44" ht="18.75" x14ac:dyDescent="0.3">
      <c r="B360" s="85"/>
      <c r="M360" s="98"/>
      <c r="X360" s="83">
        <f t="shared" si="42"/>
        <v>9</v>
      </c>
      <c r="Z360" s="90" t="e">
        <f t="shared" si="43"/>
        <v>#DIV/0!</v>
      </c>
      <c r="AA360" s="94" t="e">
        <f>+VLOOKUP(C360,'Código Licitaciones'!$J$7:$J$31,1,0)</f>
        <v>#N/A</v>
      </c>
      <c r="AB360" s="94">
        <f t="shared" si="44"/>
        <v>0</v>
      </c>
      <c r="AC360" s="94" t="e">
        <f>+VLOOKUP(E360,'Código Licitaciones'!$K$7:$K$50,1,0)</f>
        <v>#N/A</v>
      </c>
      <c r="AD360" s="94">
        <f t="shared" si="45"/>
        <v>0</v>
      </c>
      <c r="AE360" s="94" t="e">
        <f>+VLOOKUP(G360,'Código Licitaciones'!$L$7:$L$50,1,0)</f>
        <v>#N/A</v>
      </c>
      <c r="AF360" s="90" t="e">
        <f t="shared" si="46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7"/>
        <v>0</v>
      </c>
      <c r="AJ360" s="94">
        <f t="shared" si="47"/>
        <v>0</v>
      </c>
      <c r="AK360" s="95" t="e">
        <f>+VLOOKUP(M360,'Código Barras'!$C$3:$C$1694,1,0)</f>
        <v>#N/A</v>
      </c>
      <c r="AL360" s="90">
        <f t="shared" si="41"/>
        <v>0</v>
      </c>
      <c r="AM360" s="90">
        <f t="shared" si="41"/>
        <v>0</v>
      </c>
      <c r="AN360" s="90">
        <f t="shared" si="41"/>
        <v>0</v>
      </c>
      <c r="AO360" s="90">
        <f t="shared" si="40"/>
        <v>0</v>
      </c>
      <c r="AP360" s="90">
        <f t="shared" si="40"/>
        <v>0</v>
      </c>
      <c r="AQ360" s="90">
        <f t="shared" si="40"/>
        <v>0</v>
      </c>
      <c r="AR360" s="90" t="e">
        <f>VLOOKUP(C360&amp;E360&amp;G360&amp;I360&amp;J360,'Código Licitaciones'!$I$8:$I$4158,1,0)</f>
        <v>#N/A</v>
      </c>
    </row>
    <row r="361" spans="2:44" ht="18.75" x14ac:dyDescent="0.3">
      <c r="B361" s="85"/>
      <c r="M361" s="98"/>
      <c r="X361" s="83">
        <f t="shared" si="42"/>
        <v>9</v>
      </c>
      <c r="Z361" s="90" t="e">
        <f t="shared" si="43"/>
        <v>#DIV/0!</v>
      </c>
      <c r="AA361" s="94" t="e">
        <f>+VLOOKUP(C361,'Código Licitaciones'!$J$7:$J$31,1,0)</f>
        <v>#N/A</v>
      </c>
      <c r="AB361" s="94">
        <f t="shared" si="44"/>
        <v>0</v>
      </c>
      <c r="AC361" s="94" t="e">
        <f>+VLOOKUP(E361,'Código Licitaciones'!$K$7:$K$50,1,0)</f>
        <v>#N/A</v>
      </c>
      <c r="AD361" s="94">
        <f t="shared" si="45"/>
        <v>0</v>
      </c>
      <c r="AE361" s="94" t="e">
        <f>+VLOOKUP(G361,'Código Licitaciones'!$L$7:$L$50,1,0)</f>
        <v>#N/A</v>
      </c>
      <c r="AF361" s="90" t="e">
        <f t="shared" si="46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8">+K361</f>
        <v>0</v>
      </c>
      <c r="AJ361" s="94">
        <f t="shared" si="48"/>
        <v>0</v>
      </c>
      <c r="AK361" s="95" t="e">
        <f>+VLOOKUP(M361,'Código Barras'!$C$3:$C$1694,1,0)</f>
        <v>#N/A</v>
      </c>
      <c r="AL361" s="90">
        <f t="shared" si="41"/>
        <v>0</v>
      </c>
      <c r="AM361" s="90">
        <f t="shared" si="41"/>
        <v>0</v>
      </c>
      <c r="AN361" s="90">
        <f t="shared" si="41"/>
        <v>0</v>
      </c>
      <c r="AO361" s="90">
        <f t="shared" si="40"/>
        <v>0</v>
      </c>
      <c r="AP361" s="90">
        <f t="shared" si="40"/>
        <v>0</v>
      </c>
      <c r="AQ361" s="90">
        <f t="shared" si="40"/>
        <v>0</v>
      </c>
      <c r="AR361" s="90" t="e">
        <f>VLOOKUP(C361&amp;E361&amp;G361&amp;I361&amp;J361,'Código Licitaciones'!$I$8:$I$4158,1,0)</f>
        <v>#N/A</v>
      </c>
    </row>
    <row r="362" spans="2:44" ht="18.75" x14ac:dyDescent="0.3">
      <c r="B362" s="85"/>
      <c r="M362" s="98"/>
      <c r="X362" s="83">
        <f t="shared" si="42"/>
        <v>9</v>
      </c>
      <c r="Z362" s="90" t="e">
        <f t="shared" si="43"/>
        <v>#DIV/0!</v>
      </c>
      <c r="AA362" s="94" t="e">
        <f>+VLOOKUP(C362,'Código Licitaciones'!$J$7:$J$31,1,0)</f>
        <v>#N/A</v>
      </c>
      <c r="AB362" s="94">
        <f t="shared" si="44"/>
        <v>0</v>
      </c>
      <c r="AC362" s="94" t="e">
        <f>+VLOOKUP(E362,'Código Licitaciones'!$K$7:$K$50,1,0)</f>
        <v>#N/A</v>
      </c>
      <c r="AD362" s="94">
        <f t="shared" si="45"/>
        <v>0</v>
      </c>
      <c r="AE362" s="94" t="e">
        <f>+VLOOKUP(G362,'Código Licitaciones'!$L$7:$L$50,1,0)</f>
        <v>#N/A</v>
      </c>
      <c r="AF362" s="90" t="e">
        <f t="shared" si="46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8"/>
        <v>0</v>
      </c>
      <c r="AJ362" s="94">
        <f t="shared" si="48"/>
        <v>0</v>
      </c>
      <c r="AK362" s="95" t="e">
        <f>+VLOOKUP(M362,'Código Barras'!$C$3:$C$1694,1,0)</f>
        <v>#N/A</v>
      </c>
      <c r="AL362" s="90">
        <f t="shared" si="41"/>
        <v>0</v>
      </c>
      <c r="AM362" s="90">
        <f t="shared" si="41"/>
        <v>0</v>
      </c>
      <c r="AN362" s="90">
        <f t="shared" si="41"/>
        <v>0</v>
      </c>
      <c r="AO362" s="90">
        <f t="shared" si="40"/>
        <v>0</v>
      </c>
      <c r="AP362" s="90">
        <f t="shared" si="40"/>
        <v>0</v>
      </c>
      <c r="AQ362" s="90">
        <f t="shared" si="40"/>
        <v>0</v>
      </c>
      <c r="AR362" s="90" t="e">
        <f>VLOOKUP(C362&amp;E362&amp;G362&amp;I362&amp;J362,'Código Licitaciones'!$I$8:$I$4158,1,0)</f>
        <v>#N/A</v>
      </c>
    </row>
    <row r="363" spans="2:44" ht="18.75" x14ac:dyDescent="0.3">
      <c r="B363" s="85"/>
      <c r="M363" s="98"/>
      <c r="X363" s="83">
        <f t="shared" si="42"/>
        <v>9</v>
      </c>
      <c r="Z363" s="90" t="e">
        <f t="shared" si="43"/>
        <v>#DIV/0!</v>
      </c>
      <c r="AA363" s="94" t="e">
        <f>+VLOOKUP(C363,'Código Licitaciones'!$J$7:$J$31,1,0)</f>
        <v>#N/A</v>
      </c>
      <c r="AB363" s="94">
        <f t="shared" si="44"/>
        <v>0</v>
      </c>
      <c r="AC363" s="94" t="e">
        <f>+VLOOKUP(E363,'Código Licitaciones'!$K$7:$K$50,1,0)</f>
        <v>#N/A</v>
      </c>
      <c r="AD363" s="94">
        <f t="shared" si="45"/>
        <v>0</v>
      </c>
      <c r="AE363" s="94" t="e">
        <f>+VLOOKUP(G363,'Código Licitaciones'!$L$7:$L$50,1,0)</f>
        <v>#N/A</v>
      </c>
      <c r="AF363" s="90" t="e">
        <f t="shared" si="46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8"/>
        <v>0</v>
      </c>
      <c r="AJ363" s="94">
        <f t="shared" si="48"/>
        <v>0</v>
      </c>
      <c r="AK363" s="95" t="e">
        <f>+VLOOKUP(M363,'Código Barras'!$C$3:$C$1694,1,0)</f>
        <v>#N/A</v>
      </c>
      <c r="AL363" s="90">
        <f t="shared" si="41"/>
        <v>0</v>
      </c>
      <c r="AM363" s="90">
        <f t="shared" si="41"/>
        <v>0</v>
      </c>
      <c r="AN363" s="90">
        <f t="shared" si="41"/>
        <v>0</v>
      </c>
      <c r="AO363" s="90">
        <f t="shared" si="40"/>
        <v>0</v>
      </c>
      <c r="AP363" s="90">
        <f t="shared" si="40"/>
        <v>0</v>
      </c>
      <c r="AQ363" s="90">
        <f t="shared" si="40"/>
        <v>0</v>
      </c>
      <c r="AR363" s="90" t="e">
        <f>VLOOKUP(C363&amp;E363&amp;G363&amp;I363&amp;J363,'Código Licitaciones'!$I$8:$I$4158,1,0)</f>
        <v>#N/A</v>
      </c>
    </row>
    <row r="364" spans="2:44" ht="18.75" x14ac:dyDescent="0.3">
      <c r="B364" s="85"/>
      <c r="M364" s="98"/>
      <c r="X364" s="83">
        <f t="shared" si="42"/>
        <v>9</v>
      </c>
      <c r="Z364" s="90" t="e">
        <f t="shared" si="43"/>
        <v>#DIV/0!</v>
      </c>
      <c r="AA364" s="94" t="e">
        <f>+VLOOKUP(C364,'Código Licitaciones'!$J$7:$J$31,1,0)</f>
        <v>#N/A</v>
      </c>
      <c r="AB364" s="94">
        <f t="shared" si="44"/>
        <v>0</v>
      </c>
      <c r="AC364" s="94" t="e">
        <f>+VLOOKUP(E364,'Código Licitaciones'!$K$7:$K$50,1,0)</f>
        <v>#N/A</v>
      </c>
      <c r="AD364" s="94">
        <f t="shared" si="45"/>
        <v>0</v>
      </c>
      <c r="AE364" s="94" t="e">
        <f>+VLOOKUP(G364,'Código Licitaciones'!$L$7:$L$50,1,0)</f>
        <v>#N/A</v>
      </c>
      <c r="AF364" s="90" t="e">
        <f t="shared" si="46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8"/>
        <v>0</v>
      </c>
      <c r="AJ364" s="94">
        <f t="shared" si="48"/>
        <v>0</v>
      </c>
      <c r="AK364" s="95" t="e">
        <f>+VLOOKUP(M364,'Código Barras'!$C$3:$C$1694,1,0)</f>
        <v>#N/A</v>
      </c>
      <c r="AL364" s="90">
        <f t="shared" si="41"/>
        <v>0</v>
      </c>
      <c r="AM364" s="90">
        <f t="shared" si="41"/>
        <v>0</v>
      </c>
      <c r="AN364" s="90">
        <f t="shared" si="41"/>
        <v>0</v>
      </c>
      <c r="AO364" s="90">
        <f t="shared" si="40"/>
        <v>0</v>
      </c>
      <c r="AP364" s="90">
        <f t="shared" si="40"/>
        <v>0</v>
      </c>
      <c r="AQ364" s="90">
        <f t="shared" si="40"/>
        <v>0</v>
      </c>
      <c r="AR364" s="90" t="e">
        <f>VLOOKUP(C364&amp;E364&amp;G364&amp;I364&amp;J364,'Código Licitaciones'!$I$8:$I$4158,1,0)</f>
        <v>#N/A</v>
      </c>
    </row>
    <row r="365" spans="2:44" ht="18.75" x14ac:dyDescent="0.3">
      <c r="B365" s="85"/>
      <c r="M365" s="98"/>
      <c r="X365" s="83">
        <f t="shared" si="42"/>
        <v>9</v>
      </c>
      <c r="Z365" s="90" t="e">
        <f t="shared" si="43"/>
        <v>#DIV/0!</v>
      </c>
      <c r="AA365" s="94" t="e">
        <f>+VLOOKUP(C365,'Código Licitaciones'!$J$7:$J$31,1,0)</f>
        <v>#N/A</v>
      </c>
      <c r="AB365" s="94">
        <f t="shared" si="44"/>
        <v>0</v>
      </c>
      <c r="AC365" s="94" t="e">
        <f>+VLOOKUP(E365,'Código Licitaciones'!$K$7:$K$50,1,0)</f>
        <v>#N/A</v>
      </c>
      <c r="AD365" s="94">
        <f t="shared" si="45"/>
        <v>0</v>
      </c>
      <c r="AE365" s="94" t="e">
        <f>+VLOOKUP(G365,'Código Licitaciones'!$L$7:$L$50,1,0)</f>
        <v>#N/A</v>
      </c>
      <c r="AF365" s="90" t="e">
        <f t="shared" si="46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8"/>
        <v>0</v>
      </c>
      <c r="AJ365" s="94">
        <f t="shared" si="48"/>
        <v>0</v>
      </c>
      <c r="AK365" s="95" t="e">
        <f>+VLOOKUP(M365,'Código Barras'!$C$3:$C$1694,1,0)</f>
        <v>#N/A</v>
      </c>
      <c r="AL365" s="90">
        <f t="shared" si="41"/>
        <v>0</v>
      </c>
      <c r="AM365" s="90">
        <f t="shared" si="41"/>
        <v>0</v>
      </c>
      <c r="AN365" s="90">
        <f t="shared" si="41"/>
        <v>0</v>
      </c>
      <c r="AO365" s="90">
        <f t="shared" si="40"/>
        <v>0</v>
      </c>
      <c r="AP365" s="90">
        <f t="shared" si="40"/>
        <v>0</v>
      </c>
      <c r="AQ365" s="90">
        <f t="shared" si="40"/>
        <v>0</v>
      </c>
      <c r="AR365" s="90" t="e">
        <f>VLOOKUP(C365&amp;E365&amp;G365&amp;I365&amp;J365,'Código Licitaciones'!$I$8:$I$4158,1,0)</f>
        <v>#N/A</v>
      </c>
    </row>
    <row r="366" spans="2:44" ht="18.75" x14ac:dyDescent="0.3">
      <c r="B366" s="85"/>
      <c r="M366" s="98"/>
      <c r="X366" s="83">
        <f t="shared" si="42"/>
        <v>9</v>
      </c>
      <c r="Z366" s="90" t="e">
        <f t="shared" si="43"/>
        <v>#DIV/0!</v>
      </c>
      <c r="AA366" s="94" t="e">
        <f>+VLOOKUP(C366,'Código Licitaciones'!$J$7:$J$31,1,0)</f>
        <v>#N/A</v>
      </c>
      <c r="AB366" s="94">
        <f t="shared" si="44"/>
        <v>0</v>
      </c>
      <c r="AC366" s="94" t="e">
        <f>+VLOOKUP(E366,'Código Licitaciones'!$K$7:$K$50,1,0)</f>
        <v>#N/A</v>
      </c>
      <c r="AD366" s="94">
        <f t="shared" si="45"/>
        <v>0</v>
      </c>
      <c r="AE366" s="94" t="e">
        <f>+VLOOKUP(G366,'Código Licitaciones'!$L$7:$L$50,1,0)</f>
        <v>#N/A</v>
      </c>
      <c r="AF366" s="90" t="e">
        <f t="shared" si="46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8"/>
        <v>0</v>
      </c>
      <c r="AJ366" s="94">
        <f t="shared" si="48"/>
        <v>0</v>
      </c>
      <c r="AK366" s="95" t="e">
        <f>+VLOOKUP(M366,'Código Barras'!$C$3:$C$1694,1,0)</f>
        <v>#N/A</v>
      </c>
      <c r="AL366" s="90">
        <f t="shared" si="41"/>
        <v>0</v>
      </c>
      <c r="AM366" s="90">
        <f t="shared" si="41"/>
        <v>0</v>
      </c>
      <c r="AN366" s="90">
        <f t="shared" si="41"/>
        <v>0</v>
      </c>
      <c r="AO366" s="90">
        <f t="shared" si="40"/>
        <v>0</v>
      </c>
      <c r="AP366" s="90">
        <f t="shared" si="40"/>
        <v>0</v>
      </c>
      <c r="AQ366" s="90">
        <f t="shared" si="40"/>
        <v>0</v>
      </c>
      <c r="AR366" s="90" t="e">
        <f>VLOOKUP(C366&amp;E366&amp;G366&amp;I366&amp;J366,'Código Licitaciones'!$I$8:$I$4158,1,0)</f>
        <v>#N/A</v>
      </c>
    </row>
    <row r="367" spans="2:44" ht="18.75" x14ac:dyDescent="0.3">
      <c r="B367" s="85"/>
      <c r="M367" s="98"/>
      <c r="X367" s="83">
        <f t="shared" si="42"/>
        <v>9</v>
      </c>
      <c r="Z367" s="90" t="e">
        <f t="shared" si="43"/>
        <v>#DIV/0!</v>
      </c>
      <c r="AA367" s="94" t="e">
        <f>+VLOOKUP(C367,'Código Licitaciones'!$J$7:$J$31,1,0)</f>
        <v>#N/A</v>
      </c>
      <c r="AB367" s="94">
        <f t="shared" si="44"/>
        <v>0</v>
      </c>
      <c r="AC367" s="94" t="e">
        <f>+VLOOKUP(E367,'Código Licitaciones'!$K$7:$K$50,1,0)</f>
        <v>#N/A</v>
      </c>
      <c r="AD367" s="94">
        <f t="shared" si="45"/>
        <v>0</v>
      </c>
      <c r="AE367" s="94" t="e">
        <f>+VLOOKUP(G367,'Código Licitaciones'!$L$7:$L$50,1,0)</f>
        <v>#N/A</v>
      </c>
      <c r="AF367" s="90" t="e">
        <f t="shared" si="46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8"/>
        <v>0</v>
      </c>
      <c r="AJ367" s="94">
        <f t="shared" si="48"/>
        <v>0</v>
      </c>
      <c r="AK367" s="95" t="e">
        <f>+VLOOKUP(M367,'Código Barras'!$C$3:$C$1694,1,0)</f>
        <v>#N/A</v>
      </c>
      <c r="AL367" s="90">
        <f t="shared" si="41"/>
        <v>0</v>
      </c>
      <c r="AM367" s="90">
        <f t="shared" si="41"/>
        <v>0</v>
      </c>
      <c r="AN367" s="90">
        <f t="shared" si="41"/>
        <v>0</v>
      </c>
      <c r="AO367" s="90">
        <f t="shared" si="40"/>
        <v>0</v>
      </c>
      <c r="AP367" s="90">
        <f t="shared" si="40"/>
        <v>0</v>
      </c>
      <c r="AQ367" s="90">
        <f t="shared" si="40"/>
        <v>0</v>
      </c>
      <c r="AR367" s="90" t="e">
        <f>VLOOKUP(C367&amp;E367&amp;G367&amp;I367&amp;J367,'Código Licitaciones'!$I$8:$I$4158,1,0)</f>
        <v>#N/A</v>
      </c>
    </row>
    <row r="368" spans="2:44" ht="18.75" x14ac:dyDescent="0.3">
      <c r="B368" s="85"/>
      <c r="M368" s="98"/>
      <c r="X368" s="83">
        <f t="shared" si="42"/>
        <v>9</v>
      </c>
      <c r="Z368" s="90" t="e">
        <f t="shared" si="43"/>
        <v>#DIV/0!</v>
      </c>
      <c r="AA368" s="94" t="e">
        <f>+VLOOKUP(C368,'Código Licitaciones'!$J$7:$J$31,1,0)</f>
        <v>#N/A</v>
      </c>
      <c r="AB368" s="94">
        <f t="shared" si="44"/>
        <v>0</v>
      </c>
      <c r="AC368" s="94" t="e">
        <f>+VLOOKUP(E368,'Código Licitaciones'!$K$7:$K$50,1,0)</f>
        <v>#N/A</v>
      </c>
      <c r="AD368" s="94">
        <f t="shared" si="45"/>
        <v>0</v>
      </c>
      <c r="AE368" s="94" t="e">
        <f>+VLOOKUP(G368,'Código Licitaciones'!$L$7:$L$50,1,0)</f>
        <v>#N/A</v>
      </c>
      <c r="AF368" s="90" t="e">
        <f t="shared" si="46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8"/>
        <v>0</v>
      </c>
      <c r="AJ368" s="94">
        <f t="shared" si="48"/>
        <v>0</v>
      </c>
      <c r="AK368" s="95" t="e">
        <f>+VLOOKUP(M368,'Código Barras'!$C$3:$C$1694,1,0)</f>
        <v>#N/A</v>
      </c>
      <c r="AL368" s="90">
        <f t="shared" si="41"/>
        <v>0</v>
      </c>
      <c r="AM368" s="90">
        <f t="shared" si="41"/>
        <v>0</v>
      </c>
      <c r="AN368" s="90">
        <f t="shared" si="41"/>
        <v>0</v>
      </c>
      <c r="AO368" s="90">
        <f t="shared" si="40"/>
        <v>0</v>
      </c>
      <c r="AP368" s="90">
        <f t="shared" si="40"/>
        <v>0</v>
      </c>
      <c r="AQ368" s="90">
        <f t="shared" si="40"/>
        <v>0</v>
      </c>
      <c r="AR368" s="90" t="e">
        <f>VLOOKUP(C368&amp;E368&amp;G368&amp;I368&amp;J368,'Código Licitaciones'!$I$8:$I$4158,1,0)</f>
        <v>#N/A</v>
      </c>
    </row>
    <row r="369" spans="2:44" ht="18.75" x14ac:dyDescent="0.3">
      <c r="B369" s="85"/>
      <c r="M369" s="98"/>
      <c r="X369" s="83">
        <f t="shared" si="42"/>
        <v>9</v>
      </c>
      <c r="Z369" s="90" t="e">
        <f t="shared" si="43"/>
        <v>#DIV/0!</v>
      </c>
      <c r="AA369" s="94" t="e">
        <f>+VLOOKUP(C369,'Código Licitaciones'!$J$7:$J$31,1,0)</f>
        <v>#N/A</v>
      </c>
      <c r="AB369" s="94">
        <f t="shared" si="44"/>
        <v>0</v>
      </c>
      <c r="AC369" s="94" t="e">
        <f>+VLOOKUP(E369,'Código Licitaciones'!$K$7:$K$50,1,0)</f>
        <v>#N/A</v>
      </c>
      <c r="AD369" s="94">
        <f t="shared" si="45"/>
        <v>0</v>
      </c>
      <c r="AE369" s="94" t="e">
        <f>+VLOOKUP(G369,'Código Licitaciones'!$L$7:$L$50,1,0)</f>
        <v>#N/A</v>
      </c>
      <c r="AF369" s="90" t="e">
        <f t="shared" si="46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8"/>
        <v>0</v>
      </c>
      <c r="AJ369" s="94">
        <f t="shared" si="48"/>
        <v>0</v>
      </c>
      <c r="AK369" s="95" t="e">
        <f>+VLOOKUP(M369,'Código Barras'!$C$3:$C$1694,1,0)</f>
        <v>#N/A</v>
      </c>
      <c r="AL369" s="90">
        <f t="shared" si="41"/>
        <v>0</v>
      </c>
      <c r="AM369" s="90">
        <f t="shared" si="41"/>
        <v>0</v>
      </c>
      <c r="AN369" s="90">
        <f t="shared" si="41"/>
        <v>0</v>
      </c>
      <c r="AO369" s="90">
        <f t="shared" si="40"/>
        <v>0</v>
      </c>
      <c r="AP369" s="90">
        <f t="shared" si="40"/>
        <v>0</v>
      </c>
      <c r="AQ369" s="90">
        <f t="shared" si="40"/>
        <v>0</v>
      </c>
      <c r="AR369" s="90" t="e">
        <f>VLOOKUP(C369&amp;E369&amp;G369&amp;I369&amp;J369,'Código Licitaciones'!$I$8:$I$4158,1,0)</f>
        <v>#N/A</v>
      </c>
    </row>
    <row r="370" spans="2:44" ht="18.75" x14ac:dyDescent="0.3">
      <c r="B370" s="85"/>
      <c r="M370" s="98"/>
      <c r="X370" s="83">
        <f t="shared" si="42"/>
        <v>9</v>
      </c>
      <c r="Z370" s="90" t="e">
        <f t="shared" si="43"/>
        <v>#DIV/0!</v>
      </c>
      <c r="AA370" s="94" t="e">
        <f>+VLOOKUP(C370,'Código Licitaciones'!$J$7:$J$31,1,0)</f>
        <v>#N/A</v>
      </c>
      <c r="AB370" s="94">
        <f t="shared" si="44"/>
        <v>0</v>
      </c>
      <c r="AC370" s="94" t="e">
        <f>+VLOOKUP(E370,'Código Licitaciones'!$K$7:$K$50,1,0)</f>
        <v>#N/A</v>
      </c>
      <c r="AD370" s="94">
        <f t="shared" si="45"/>
        <v>0</v>
      </c>
      <c r="AE370" s="94" t="e">
        <f>+VLOOKUP(G370,'Código Licitaciones'!$L$7:$L$50,1,0)</f>
        <v>#N/A</v>
      </c>
      <c r="AF370" s="90" t="e">
        <f t="shared" si="46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8"/>
        <v>0</v>
      </c>
      <c r="AJ370" s="94">
        <f t="shared" si="48"/>
        <v>0</v>
      </c>
      <c r="AK370" s="95" t="e">
        <f>+VLOOKUP(M370,'Código Barras'!$C$3:$C$1694,1,0)</f>
        <v>#N/A</v>
      </c>
      <c r="AL370" s="90">
        <f t="shared" si="41"/>
        <v>0</v>
      </c>
      <c r="AM370" s="90">
        <f t="shared" si="41"/>
        <v>0</v>
      </c>
      <c r="AN370" s="90">
        <f t="shared" si="41"/>
        <v>0</v>
      </c>
      <c r="AO370" s="90">
        <f t="shared" si="40"/>
        <v>0</v>
      </c>
      <c r="AP370" s="90">
        <f t="shared" si="40"/>
        <v>0</v>
      </c>
      <c r="AQ370" s="90">
        <f t="shared" si="40"/>
        <v>0</v>
      </c>
      <c r="AR370" s="90" t="e">
        <f>VLOOKUP(C370&amp;E370&amp;G370&amp;I370&amp;J370,'Código Licitaciones'!$I$8:$I$4158,1,0)</f>
        <v>#N/A</v>
      </c>
    </row>
    <row r="371" spans="2:44" ht="18.75" x14ac:dyDescent="0.3">
      <c r="B371" s="85"/>
      <c r="M371" s="98"/>
      <c r="X371" s="83">
        <f t="shared" si="42"/>
        <v>9</v>
      </c>
      <c r="Z371" s="90" t="e">
        <f t="shared" si="43"/>
        <v>#DIV/0!</v>
      </c>
      <c r="AA371" s="94" t="e">
        <f>+VLOOKUP(C371,'Código Licitaciones'!$J$7:$J$31,1,0)</f>
        <v>#N/A</v>
      </c>
      <c r="AB371" s="94">
        <f t="shared" si="44"/>
        <v>0</v>
      </c>
      <c r="AC371" s="94" t="e">
        <f>+VLOOKUP(E371,'Código Licitaciones'!$K$7:$K$50,1,0)</f>
        <v>#N/A</v>
      </c>
      <c r="AD371" s="94">
        <f t="shared" si="45"/>
        <v>0</v>
      </c>
      <c r="AE371" s="94" t="e">
        <f>+VLOOKUP(G371,'Código Licitaciones'!$L$7:$L$50,1,0)</f>
        <v>#N/A</v>
      </c>
      <c r="AF371" s="90" t="e">
        <f t="shared" si="46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8"/>
        <v>0</v>
      </c>
      <c r="AJ371" s="94">
        <f t="shared" si="48"/>
        <v>0</v>
      </c>
      <c r="AK371" s="95" t="e">
        <f>+VLOOKUP(M371,'Código Barras'!$C$3:$C$1694,1,0)</f>
        <v>#N/A</v>
      </c>
      <c r="AL371" s="90">
        <f t="shared" si="41"/>
        <v>0</v>
      </c>
      <c r="AM371" s="90">
        <f t="shared" si="41"/>
        <v>0</v>
      </c>
      <c r="AN371" s="90">
        <f t="shared" si="41"/>
        <v>0</v>
      </c>
      <c r="AO371" s="90">
        <f t="shared" si="40"/>
        <v>0</v>
      </c>
      <c r="AP371" s="90">
        <f t="shared" si="40"/>
        <v>0</v>
      </c>
      <c r="AQ371" s="90">
        <f t="shared" si="40"/>
        <v>0</v>
      </c>
      <c r="AR371" s="90" t="e">
        <f>VLOOKUP(C371&amp;E371&amp;G371&amp;I371&amp;J371,'Código Licitaciones'!$I$8:$I$4158,1,0)</f>
        <v>#N/A</v>
      </c>
    </row>
    <row r="372" spans="2:44" ht="18.75" x14ac:dyDescent="0.3">
      <c r="B372" s="85"/>
      <c r="M372" s="98"/>
      <c r="X372" s="83">
        <f t="shared" si="42"/>
        <v>9</v>
      </c>
      <c r="Z372" s="90" t="e">
        <f t="shared" si="43"/>
        <v>#DIV/0!</v>
      </c>
      <c r="AA372" s="94" t="e">
        <f>+VLOOKUP(C372,'Código Licitaciones'!$J$7:$J$31,1,0)</f>
        <v>#N/A</v>
      </c>
      <c r="AB372" s="94">
        <f t="shared" si="44"/>
        <v>0</v>
      </c>
      <c r="AC372" s="94" t="e">
        <f>+VLOOKUP(E372,'Código Licitaciones'!$K$7:$K$50,1,0)</f>
        <v>#N/A</v>
      </c>
      <c r="AD372" s="94">
        <f t="shared" si="45"/>
        <v>0</v>
      </c>
      <c r="AE372" s="94" t="e">
        <f>+VLOOKUP(G372,'Código Licitaciones'!$L$7:$L$50,1,0)</f>
        <v>#N/A</v>
      </c>
      <c r="AF372" s="90" t="e">
        <f t="shared" si="46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8"/>
        <v>0</v>
      </c>
      <c r="AJ372" s="94">
        <f t="shared" si="48"/>
        <v>0</v>
      </c>
      <c r="AK372" s="95" t="e">
        <f>+VLOOKUP(M372,'Código Barras'!$C$3:$C$1694,1,0)</f>
        <v>#N/A</v>
      </c>
      <c r="AL372" s="90">
        <f t="shared" si="41"/>
        <v>0</v>
      </c>
      <c r="AM372" s="90">
        <f t="shared" si="41"/>
        <v>0</v>
      </c>
      <c r="AN372" s="90">
        <f t="shared" si="41"/>
        <v>0</v>
      </c>
      <c r="AO372" s="90">
        <f t="shared" si="40"/>
        <v>0</v>
      </c>
      <c r="AP372" s="90">
        <f t="shared" si="40"/>
        <v>0</v>
      </c>
      <c r="AQ372" s="90">
        <f t="shared" si="40"/>
        <v>0</v>
      </c>
      <c r="AR372" s="90" t="e">
        <f>VLOOKUP(C372&amp;E372&amp;G372&amp;I372&amp;J372,'Código Licitaciones'!$I$8:$I$4158,1,0)</f>
        <v>#N/A</v>
      </c>
    </row>
    <row r="373" spans="2:44" ht="18.75" x14ac:dyDescent="0.3">
      <c r="B373" s="85"/>
      <c r="M373" s="98"/>
      <c r="X373" s="83">
        <f t="shared" si="42"/>
        <v>9</v>
      </c>
      <c r="Z373" s="90" t="e">
        <f t="shared" si="43"/>
        <v>#DIV/0!</v>
      </c>
      <c r="AA373" s="94" t="e">
        <f>+VLOOKUP(C373,'Código Licitaciones'!$J$7:$J$31,1,0)</f>
        <v>#N/A</v>
      </c>
      <c r="AB373" s="94">
        <f t="shared" si="44"/>
        <v>0</v>
      </c>
      <c r="AC373" s="94" t="e">
        <f>+VLOOKUP(E373,'Código Licitaciones'!$K$7:$K$50,1,0)</f>
        <v>#N/A</v>
      </c>
      <c r="AD373" s="94">
        <f t="shared" si="45"/>
        <v>0</v>
      </c>
      <c r="AE373" s="94" t="e">
        <f>+VLOOKUP(G373,'Código Licitaciones'!$L$7:$L$50,1,0)</f>
        <v>#N/A</v>
      </c>
      <c r="AF373" s="90" t="e">
        <f t="shared" si="46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8"/>
        <v>0</v>
      </c>
      <c r="AJ373" s="94">
        <f t="shared" si="48"/>
        <v>0</v>
      </c>
      <c r="AK373" s="95" t="e">
        <f>+VLOOKUP(M373,'Código Barras'!$C$3:$C$1694,1,0)</f>
        <v>#N/A</v>
      </c>
      <c r="AL373" s="90">
        <f t="shared" si="41"/>
        <v>0</v>
      </c>
      <c r="AM373" s="90">
        <f t="shared" si="41"/>
        <v>0</v>
      </c>
      <c r="AN373" s="90">
        <f t="shared" si="41"/>
        <v>0</v>
      </c>
      <c r="AO373" s="90">
        <f t="shared" si="40"/>
        <v>0</v>
      </c>
      <c r="AP373" s="90">
        <f t="shared" si="40"/>
        <v>0</v>
      </c>
      <c r="AQ373" s="90">
        <f t="shared" si="40"/>
        <v>0</v>
      </c>
      <c r="AR373" s="90" t="e">
        <f>VLOOKUP(C373&amp;E373&amp;G373&amp;I373&amp;J373,'Código Licitaciones'!$I$8:$I$4158,1,0)</f>
        <v>#N/A</v>
      </c>
    </row>
    <row r="374" spans="2:44" ht="18.75" x14ac:dyDescent="0.3">
      <c r="B374" s="85"/>
      <c r="M374" s="98"/>
      <c r="X374" s="83">
        <f t="shared" si="42"/>
        <v>9</v>
      </c>
      <c r="Z374" s="90" t="e">
        <f t="shared" si="43"/>
        <v>#DIV/0!</v>
      </c>
      <c r="AA374" s="94" t="e">
        <f>+VLOOKUP(C374,'Código Licitaciones'!$J$7:$J$31,1,0)</f>
        <v>#N/A</v>
      </c>
      <c r="AB374" s="94">
        <f t="shared" si="44"/>
        <v>0</v>
      </c>
      <c r="AC374" s="94" t="e">
        <f>+VLOOKUP(E374,'Código Licitaciones'!$K$7:$K$50,1,0)</f>
        <v>#N/A</v>
      </c>
      <c r="AD374" s="94">
        <f t="shared" si="45"/>
        <v>0</v>
      </c>
      <c r="AE374" s="94" t="e">
        <f>+VLOOKUP(G374,'Código Licitaciones'!$L$7:$L$50,1,0)</f>
        <v>#N/A</v>
      </c>
      <c r="AF374" s="90" t="e">
        <f t="shared" si="46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8"/>
        <v>0</v>
      </c>
      <c r="AJ374" s="94">
        <f t="shared" si="48"/>
        <v>0</v>
      </c>
      <c r="AK374" s="95" t="e">
        <f>+VLOOKUP(M374,'Código Barras'!$C$3:$C$1694,1,0)</f>
        <v>#N/A</v>
      </c>
      <c r="AL374" s="90">
        <f t="shared" si="41"/>
        <v>0</v>
      </c>
      <c r="AM374" s="90">
        <f t="shared" si="41"/>
        <v>0</v>
      </c>
      <c r="AN374" s="90">
        <f t="shared" si="41"/>
        <v>0</v>
      </c>
      <c r="AO374" s="90">
        <f t="shared" si="40"/>
        <v>0</v>
      </c>
      <c r="AP374" s="90">
        <f t="shared" si="40"/>
        <v>0</v>
      </c>
      <c r="AQ374" s="90">
        <f t="shared" si="40"/>
        <v>0</v>
      </c>
      <c r="AR374" s="90" t="e">
        <f>VLOOKUP(C374&amp;E374&amp;G374&amp;I374&amp;J374,'Código Licitaciones'!$I$8:$I$4158,1,0)</f>
        <v>#N/A</v>
      </c>
    </row>
    <row r="375" spans="2:44" ht="18.75" x14ac:dyDescent="0.3">
      <c r="B375" s="85"/>
      <c r="M375" s="98"/>
      <c r="X375" s="83">
        <f t="shared" si="42"/>
        <v>9</v>
      </c>
      <c r="Z375" s="90" t="e">
        <f t="shared" si="43"/>
        <v>#DIV/0!</v>
      </c>
      <c r="AA375" s="94" t="e">
        <f>+VLOOKUP(C375,'Código Licitaciones'!$J$7:$J$31,1,0)</f>
        <v>#N/A</v>
      </c>
      <c r="AB375" s="94">
        <f t="shared" si="44"/>
        <v>0</v>
      </c>
      <c r="AC375" s="94" t="e">
        <f>+VLOOKUP(E375,'Código Licitaciones'!$K$7:$K$50,1,0)</f>
        <v>#N/A</v>
      </c>
      <c r="AD375" s="94">
        <f t="shared" si="45"/>
        <v>0</v>
      </c>
      <c r="AE375" s="94" t="e">
        <f>+VLOOKUP(G375,'Código Licitaciones'!$L$7:$L$50,1,0)</f>
        <v>#N/A</v>
      </c>
      <c r="AF375" s="90" t="e">
        <f t="shared" si="46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8"/>
        <v>0</v>
      </c>
      <c r="AJ375" s="94">
        <f t="shared" si="48"/>
        <v>0</v>
      </c>
      <c r="AK375" s="95" t="e">
        <f>+VLOOKUP(M375,'Código Barras'!$C$3:$C$1694,1,0)</f>
        <v>#N/A</v>
      </c>
      <c r="AL375" s="90">
        <f t="shared" si="41"/>
        <v>0</v>
      </c>
      <c r="AM375" s="90">
        <f t="shared" si="41"/>
        <v>0</v>
      </c>
      <c r="AN375" s="90">
        <f t="shared" si="41"/>
        <v>0</v>
      </c>
      <c r="AO375" s="90">
        <f t="shared" si="40"/>
        <v>0</v>
      </c>
      <c r="AP375" s="90">
        <f t="shared" si="40"/>
        <v>0</v>
      </c>
      <c r="AQ375" s="90">
        <f t="shared" si="40"/>
        <v>0</v>
      </c>
      <c r="AR375" s="90" t="e">
        <f>VLOOKUP(C375&amp;E375&amp;G375&amp;I375&amp;J375,'Código Licitaciones'!$I$8:$I$4158,1,0)</f>
        <v>#N/A</v>
      </c>
    </row>
    <row r="376" spans="2:44" ht="18.75" x14ac:dyDescent="0.3">
      <c r="B376" s="85"/>
      <c r="M376" s="98"/>
      <c r="X376" s="83">
        <f t="shared" si="42"/>
        <v>9</v>
      </c>
      <c r="Z376" s="90" t="e">
        <f t="shared" si="43"/>
        <v>#DIV/0!</v>
      </c>
      <c r="AA376" s="94" t="e">
        <f>+VLOOKUP(C376,'Código Licitaciones'!$J$7:$J$31,1,0)</f>
        <v>#N/A</v>
      </c>
      <c r="AB376" s="94">
        <f t="shared" si="44"/>
        <v>0</v>
      </c>
      <c r="AC376" s="94" t="e">
        <f>+VLOOKUP(E376,'Código Licitaciones'!$K$7:$K$50,1,0)</f>
        <v>#N/A</v>
      </c>
      <c r="AD376" s="94">
        <f t="shared" si="45"/>
        <v>0</v>
      </c>
      <c r="AE376" s="94" t="e">
        <f>+VLOOKUP(G376,'Código Licitaciones'!$L$7:$L$50,1,0)</f>
        <v>#N/A</v>
      </c>
      <c r="AF376" s="90" t="e">
        <f t="shared" si="46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8"/>
        <v>0</v>
      </c>
      <c r="AJ376" s="94">
        <f t="shared" si="48"/>
        <v>0</v>
      </c>
      <c r="AK376" s="95" t="e">
        <f>+VLOOKUP(M376,'Código Barras'!$C$3:$C$1694,1,0)</f>
        <v>#N/A</v>
      </c>
      <c r="AL376" s="90">
        <f t="shared" si="41"/>
        <v>0</v>
      </c>
      <c r="AM376" s="90">
        <f t="shared" si="41"/>
        <v>0</v>
      </c>
      <c r="AN376" s="90">
        <f t="shared" si="41"/>
        <v>0</v>
      </c>
      <c r="AO376" s="90">
        <f t="shared" si="40"/>
        <v>0</v>
      </c>
      <c r="AP376" s="90">
        <f t="shared" si="40"/>
        <v>0</v>
      </c>
      <c r="AQ376" s="90">
        <f t="shared" si="40"/>
        <v>0</v>
      </c>
      <c r="AR376" s="90" t="e">
        <f>VLOOKUP(C376&amp;E376&amp;G376&amp;I376&amp;J376,'Código Licitaciones'!$I$8:$I$4158,1,0)</f>
        <v>#N/A</v>
      </c>
    </row>
    <row r="377" spans="2:44" ht="18.75" x14ac:dyDescent="0.3">
      <c r="B377" s="85"/>
      <c r="M377" s="98"/>
      <c r="X377" s="83">
        <f t="shared" si="42"/>
        <v>9</v>
      </c>
      <c r="Z377" s="90" t="e">
        <f t="shared" si="43"/>
        <v>#DIV/0!</v>
      </c>
      <c r="AA377" s="94" t="e">
        <f>+VLOOKUP(C377,'Código Licitaciones'!$J$7:$J$31,1,0)</f>
        <v>#N/A</v>
      </c>
      <c r="AB377" s="94">
        <f t="shared" si="44"/>
        <v>0</v>
      </c>
      <c r="AC377" s="94" t="e">
        <f>+VLOOKUP(E377,'Código Licitaciones'!$K$7:$K$50,1,0)</f>
        <v>#N/A</v>
      </c>
      <c r="AD377" s="94">
        <f t="shared" si="45"/>
        <v>0</v>
      </c>
      <c r="AE377" s="94" t="e">
        <f>+VLOOKUP(G377,'Código Licitaciones'!$L$7:$L$50,1,0)</f>
        <v>#N/A</v>
      </c>
      <c r="AF377" s="90" t="e">
        <f t="shared" si="46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8"/>
        <v>0</v>
      </c>
      <c r="AJ377" s="94">
        <f t="shared" si="48"/>
        <v>0</v>
      </c>
      <c r="AK377" s="95" t="e">
        <f>+VLOOKUP(M377,'Código Barras'!$C$3:$C$1694,1,0)</f>
        <v>#N/A</v>
      </c>
      <c r="AL377" s="90">
        <f t="shared" si="41"/>
        <v>0</v>
      </c>
      <c r="AM377" s="90">
        <f t="shared" si="41"/>
        <v>0</v>
      </c>
      <c r="AN377" s="90">
        <f t="shared" si="41"/>
        <v>0</v>
      </c>
      <c r="AO377" s="90">
        <f t="shared" si="40"/>
        <v>0</v>
      </c>
      <c r="AP377" s="90">
        <f t="shared" si="40"/>
        <v>0</v>
      </c>
      <c r="AQ377" s="90">
        <f t="shared" si="40"/>
        <v>0</v>
      </c>
      <c r="AR377" s="90" t="e">
        <f>VLOOKUP(C377&amp;E377&amp;G377&amp;I377&amp;J377,'Código Licitaciones'!$I$8:$I$4158,1,0)</f>
        <v>#N/A</v>
      </c>
    </row>
    <row r="378" spans="2:44" ht="18.75" x14ac:dyDescent="0.3">
      <c r="B378" s="85"/>
      <c r="M378" s="98"/>
      <c r="X378" s="83">
        <f t="shared" si="42"/>
        <v>9</v>
      </c>
      <c r="Z378" s="90" t="e">
        <f t="shared" si="43"/>
        <v>#DIV/0!</v>
      </c>
      <c r="AA378" s="94" t="e">
        <f>+VLOOKUP(C378,'Código Licitaciones'!$J$7:$J$31,1,0)</f>
        <v>#N/A</v>
      </c>
      <c r="AB378" s="94">
        <f t="shared" si="44"/>
        <v>0</v>
      </c>
      <c r="AC378" s="94" t="e">
        <f>+VLOOKUP(E378,'Código Licitaciones'!$K$7:$K$50,1,0)</f>
        <v>#N/A</v>
      </c>
      <c r="AD378" s="94">
        <f t="shared" si="45"/>
        <v>0</v>
      </c>
      <c r="AE378" s="94" t="e">
        <f>+VLOOKUP(G378,'Código Licitaciones'!$L$7:$L$50,1,0)</f>
        <v>#N/A</v>
      </c>
      <c r="AF378" s="90" t="e">
        <f t="shared" si="46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8"/>
        <v>0</v>
      </c>
      <c r="AJ378" s="94">
        <f t="shared" si="48"/>
        <v>0</v>
      </c>
      <c r="AK378" s="95" t="e">
        <f>+VLOOKUP(M378,'Código Barras'!$C$3:$C$1694,1,0)</f>
        <v>#N/A</v>
      </c>
      <c r="AL378" s="90">
        <f t="shared" si="41"/>
        <v>0</v>
      </c>
      <c r="AM378" s="90">
        <f t="shared" si="41"/>
        <v>0</v>
      </c>
      <c r="AN378" s="90">
        <f t="shared" si="41"/>
        <v>0</v>
      </c>
      <c r="AO378" s="90">
        <f t="shared" si="40"/>
        <v>0</v>
      </c>
      <c r="AP378" s="90">
        <f t="shared" si="40"/>
        <v>0</v>
      </c>
      <c r="AQ378" s="90">
        <f t="shared" si="40"/>
        <v>0</v>
      </c>
      <c r="AR378" s="90" t="e">
        <f>VLOOKUP(C378&amp;E378&amp;G378&amp;I378&amp;J378,'Código Licitaciones'!$I$8:$I$4158,1,0)</f>
        <v>#N/A</v>
      </c>
    </row>
    <row r="379" spans="2:44" ht="18.75" x14ac:dyDescent="0.3">
      <c r="B379" s="85"/>
      <c r="M379" s="98"/>
      <c r="X379" s="83">
        <f t="shared" si="42"/>
        <v>9</v>
      </c>
      <c r="Z379" s="90" t="e">
        <f t="shared" si="43"/>
        <v>#DIV/0!</v>
      </c>
      <c r="AA379" s="94" t="e">
        <f>+VLOOKUP(C379,'Código Licitaciones'!$J$7:$J$31,1,0)</f>
        <v>#N/A</v>
      </c>
      <c r="AB379" s="94">
        <f t="shared" si="44"/>
        <v>0</v>
      </c>
      <c r="AC379" s="94" t="e">
        <f>+VLOOKUP(E379,'Código Licitaciones'!$K$7:$K$50,1,0)</f>
        <v>#N/A</v>
      </c>
      <c r="AD379" s="94">
        <f t="shared" si="45"/>
        <v>0</v>
      </c>
      <c r="AE379" s="94" t="e">
        <f>+VLOOKUP(G379,'Código Licitaciones'!$L$7:$L$50,1,0)</f>
        <v>#N/A</v>
      </c>
      <c r="AF379" s="90" t="e">
        <f t="shared" si="46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8"/>
        <v>0</v>
      </c>
      <c r="AJ379" s="94">
        <f t="shared" si="48"/>
        <v>0</v>
      </c>
      <c r="AK379" s="95" t="e">
        <f>+VLOOKUP(M379,'Código Barras'!$C$3:$C$1694,1,0)</f>
        <v>#N/A</v>
      </c>
      <c r="AL379" s="90">
        <f t="shared" si="41"/>
        <v>0</v>
      </c>
      <c r="AM379" s="90">
        <f t="shared" si="41"/>
        <v>0</v>
      </c>
      <c r="AN379" s="90">
        <f t="shared" si="41"/>
        <v>0</v>
      </c>
      <c r="AO379" s="90">
        <f t="shared" si="40"/>
        <v>0</v>
      </c>
      <c r="AP379" s="90">
        <f t="shared" si="40"/>
        <v>0</v>
      </c>
      <c r="AQ379" s="90">
        <f t="shared" si="40"/>
        <v>0</v>
      </c>
      <c r="AR379" s="90" t="e">
        <f>VLOOKUP(C379&amp;E379&amp;G379&amp;I379&amp;J379,'Código Licitaciones'!$I$8:$I$4158,1,0)</f>
        <v>#N/A</v>
      </c>
    </row>
    <row r="380" spans="2:44" ht="18.75" x14ac:dyDescent="0.3">
      <c r="B380" s="85"/>
      <c r="M380" s="98"/>
      <c r="X380" s="83">
        <f t="shared" si="42"/>
        <v>9</v>
      </c>
      <c r="Z380" s="90" t="e">
        <f t="shared" si="43"/>
        <v>#DIV/0!</v>
      </c>
      <c r="AA380" s="94" t="e">
        <f>+VLOOKUP(C380,'Código Licitaciones'!$J$7:$J$31,1,0)</f>
        <v>#N/A</v>
      </c>
      <c r="AB380" s="94">
        <f t="shared" si="44"/>
        <v>0</v>
      </c>
      <c r="AC380" s="94" t="e">
        <f>+VLOOKUP(E380,'Código Licitaciones'!$K$7:$K$50,1,0)</f>
        <v>#N/A</v>
      </c>
      <c r="AD380" s="94">
        <f t="shared" si="45"/>
        <v>0</v>
      </c>
      <c r="AE380" s="94" t="e">
        <f>+VLOOKUP(G380,'Código Licitaciones'!$L$7:$L$50,1,0)</f>
        <v>#N/A</v>
      </c>
      <c r="AF380" s="90" t="e">
        <f t="shared" si="46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8"/>
        <v>0</v>
      </c>
      <c r="AJ380" s="94">
        <f t="shared" si="48"/>
        <v>0</v>
      </c>
      <c r="AK380" s="95" t="e">
        <f>+VLOOKUP(M380,'Código Barras'!$C$3:$C$1694,1,0)</f>
        <v>#N/A</v>
      </c>
      <c r="AL380" s="90">
        <f t="shared" si="41"/>
        <v>0</v>
      </c>
      <c r="AM380" s="90">
        <f t="shared" si="41"/>
        <v>0</v>
      </c>
      <c r="AN380" s="90">
        <f t="shared" si="41"/>
        <v>0</v>
      </c>
      <c r="AO380" s="90">
        <f t="shared" si="40"/>
        <v>0</v>
      </c>
      <c r="AP380" s="90">
        <f t="shared" si="40"/>
        <v>0</v>
      </c>
      <c r="AQ380" s="90">
        <f t="shared" si="40"/>
        <v>0</v>
      </c>
      <c r="AR380" s="90" t="e">
        <f>VLOOKUP(C380&amp;E380&amp;G380&amp;I380&amp;J380,'Código Licitaciones'!$I$8:$I$4158,1,0)</f>
        <v>#N/A</v>
      </c>
    </row>
    <row r="381" spans="2:44" ht="18.75" x14ac:dyDescent="0.3">
      <c r="B381" s="85"/>
      <c r="M381" s="98"/>
      <c r="X381" s="83">
        <f t="shared" si="42"/>
        <v>9</v>
      </c>
      <c r="Z381" s="90" t="e">
        <f t="shared" si="43"/>
        <v>#DIV/0!</v>
      </c>
      <c r="AA381" s="94" t="e">
        <f>+VLOOKUP(C381,'Código Licitaciones'!$J$7:$J$31,1,0)</f>
        <v>#N/A</v>
      </c>
      <c r="AB381" s="94">
        <f t="shared" si="44"/>
        <v>0</v>
      </c>
      <c r="AC381" s="94" t="e">
        <f>+VLOOKUP(E381,'Código Licitaciones'!$K$7:$K$50,1,0)</f>
        <v>#N/A</v>
      </c>
      <c r="AD381" s="94">
        <f t="shared" si="45"/>
        <v>0</v>
      </c>
      <c r="AE381" s="94" t="e">
        <f>+VLOOKUP(G381,'Código Licitaciones'!$L$7:$L$50,1,0)</f>
        <v>#N/A</v>
      </c>
      <c r="AF381" s="90" t="e">
        <f t="shared" si="46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8"/>
        <v>0</v>
      </c>
      <c r="AJ381" s="94">
        <f t="shared" si="48"/>
        <v>0</v>
      </c>
      <c r="AK381" s="95" t="e">
        <f>+VLOOKUP(M381,'Código Barras'!$C$3:$C$1694,1,0)</f>
        <v>#N/A</v>
      </c>
      <c r="AL381" s="90">
        <f t="shared" si="41"/>
        <v>0</v>
      </c>
      <c r="AM381" s="90">
        <f t="shared" si="41"/>
        <v>0</v>
      </c>
      <c r="AN381" s="90">
        <f t="shared" si="41"/>
        <v>0</v>
      </c>
      <c r="AO381" s="90">
        <f t="shared" si="40"/>
        <v>0</v>
      </c>
      <c r="AP381" s="90">
        <f t="shared" si="40"/>
        <v>0</v>
      </c>
      <c r="AQ381" s="90">
        <f t="shared" si="40"/>
        <v>0</v>
      </c>
      <c r="AR381" s="90" t="e">
        <f>VLOOKUP(C381&amp;E381&amp;G381&amp;I381&amp;J381,'Código Licitaciones'!$I$8:$I$4158,1,0)</f>
        <v>#N/A</v>
      </c>
    </row>
    <row r="382" spans="2:44" ht="18.75" x14ac:dyDescent="0.3">
      <c r="B382" s="85"/>
      <c r="M382" s="98"/>
      <c r="X382" s="83">
        <f t="shared" si="42"/>
        <v>9</v>
      </c>
      <c r="Z382" s="90" t="e">
        <f t="shared" si="43"/>
        <v>#DIV/0!</v>
      </c>
      <c r="AA382" s="94" t="e">
        <f>+VLOOKUP(C382,'Código Licitaciones'!$J$7:$J$31,1,0)</f>
        <v>#N/A</v>
      </c>
      <c r="AB382" s="94">
        <f t="shared" si="44"/>
        <v>0</v>
      </c>
      <c r="AC382" s="94" t="e">
        <f>+VLOOKUP(E382,'Código Licitaciones'!$K$7:$K$50,1,0)</f>
        <v>#N/A</v>
      </c>
      <c r="AD382" s="94">
        <f t="shared" si="45"/>
        <v>0</v>
      </c>
      <c r="AE382" s="94" t="e">
        <f>+VLOOKUP(G382,'Código Licitaciones'!$L$7:$L$50,1,0)</f>
        <v>#N/A</v>
      </c>
      <c r="AF382" s="90" t="e">
        <f t="shared" si="46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8"/>
        <v>0</v>
      </c>
      <c r="AJ382" s="94">
        <f t="shared" si="48"/>
        <v>0</v>
      </c>
      <c r="AK382" s="95" t="e">
        <f>+VLOOKUP(M382,'Código Barras'!$C$3:$C$1694,1,0)</f>
        <v>#N/A</v>
      </c>
      <c r="AL382" s="90">
        <f t="shared" si="41"/>
        <v>0</v>
      </c>
      <c r="AM382" s="90">
        <f t="shared" si="41"/>
        <v>0</v>
      </c>
      <c r="AN382" s="90">
        <f t="shared" si="41"/>
        <v>0</v>
      </c>
      <c r="AO382" s="90">
        <f t="shared" si="40"/>
        <v>0</v>
      </c>
      <c r="AP382" s="90">
        <f t="shared" si="40"/>
        <v>0</v>
      </c>
      <c r="AQ382" s="90">
        <f t="shared" si="40"/>
        <v>0</v>
      </c>
      <c r="AR382" s="90" t="e">
        <f>VLOOKUP(C382&amp;E382&amp;G382&amp;I382&amp;J382,'Código Licitaciones'!$I$8:$I$4158,1,0)</f>
        <v>#N/A</v>
      </c>
    </row>
    <row r="383" spans="2:44" ht="18.75" x14ac:dyDescent="0.3">
      <c r="B383" s="85"/>
      <c r="M383" s="98"/>
      <c r="X383" s="83">
        <f t="shared" si="42"/>
        <v>9</v>
      </c>
      <c r="Z383" s="90" t="e">
        <f t="shared" si="43"/>
        <v>#DIV/0!</v>
      </c>
      <c r="AA383" s="94" t="e">
        <f>+VLOOKUP(C383,'Código Licitaciones'!$J$7:$J$31,1,0)</f>
        <v>#N/A</v>
      </c>
      <c r="AB383" s="94">
        <f t="shared" si="44"/>
        <v>0</v>
      </c>
      <c r="AC383" s="94" t="e">
        <f>+VLOOKUP(E383,'Código Licitaciones'!$K$7:$K$50,1,0)</f>
        <v>#N/A</v>
      </c>
      <c r="AD383" s="94">
        <f t="shared" si="45"/>
        <v>0</v>
      </c>
      <c r="AE383" s="94" t="e">
        <f>+VLOOKUP(G383,'Código Licitaciones'!$L$7:$L$50,1,0)</f>
        <v>#N/A</v>
      </c>
      <c r="AF383" s="90" t="e">
        <f t="shared" si="46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8"/>
        <v>0</v>
      </c>
      <c r="AJ383" s="94">
        <f t="shared" si="48"/>
        <v>0</v>
      </c>
      <c r="AK383" s="95" t="e">
        <f>+VLOOKUP(M383,'Código Barras'!$C$3:$C$1694,1,0)</f>
        <v>#N/A</v>
      </c>
      <c r="AL383" s="90">
        <f t="shared" si="41"/>
        <v>0</v>
      </c>
      <c r="AM383" s="90">
        <f t="shared" si="41"/>
        <v>0</v>
      </c>
      <c r="AN383" s="90">
        <f t="shared" si="41"/>
        <v>0</v>
      </c>
      <c r="AO383" s="90">
        <f t="shared" si="40"/>
        <v>0</v>
      </c>
      <c r="AP383" s="90">
        <f t="shared" si="40"/>
        <v>0</v>
      </c>
      <c r="AQ383" s="90">
        <f t="shared" si="40"/>
        <v>0</v>
      </c>
      <c r="AR383" s="90" t="e">
        <f>VLOOKUP(C383&amp;E383&amp;G383&amp;I383&amp;J383,'Código Licitaciones'!$I$8:$I$4158,1,0)</f>
        <v>#N/A</v>
      </c>
    </row>
    <row r="384" spans="2:44" ht="18.75" x14ac:dyDescent="0.3">
      <c r="B384" s="85"/>
      <c r="M384" s="98"/>
      <c r="X384" s="83">
        <f t="shared" si="42"/>
        <v>9</v>
      </c>
      <c r="Z384" s="90" t="e">
        <f t="shared" si="43"/>
        <v>#DIV/0!</v>
      </c>
      <c r="AA384" s="94" t="e">
        <f>+VLOOKUP(C384,'Código Licitaciones'!$J$7:$J$31,1,0)</f>
        <v>#N/A</v>
      </c>
      <c r="AB384" s="94">
        <f t="shared" si="44"/>
        <v>0</v>
      </c>
      <c r="AC384" s="94" t="e">
        <f>+VLOOKUP(E384,'Código Licitaciones'!$K$7:$K$50,1,0)</f>
        <v>#N/A</v>
      </c>
      <c r="AD384" s="94">
        <f t="shared" si="45"/>
        <v>0</v>
      </c>
      <c r="AE384" s="94" t="e">
        <f>+VLOOKUP(G384,'Código Licitaciones'!$L$7:$L$50,1,0)</f>
        <v>#N/A</v>
      </c>
      <c r="AF384" s="90" t="e">
        <f t="shared" si="46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8"/>
        <v>0</v>
      </c>
      <c r="AJ384" s="94">
        <f t="shared" si="48"/>
        <v>0</v>
      </c>
      <c r="AK384" s="95" t="e">
        <f>+VLOOKUP(M384,'Código Barras'!$C$3:$C$1694,1,0)</f>
        <v>#N/A</v>
      </c>
      <c r="AL384" s="90">
        <f t="shared" si="41"/>
        <v>0</v>
      </c>
      <c r="AM384" s="90">
        <f t="shared" si="41"/>
        <v>0</v>
      </c>
      <c r="AN384" s="90">
        <f t="shared" si="41"/>
        <v>0</v>
      </c>
      <c r="AO384" s="90">
        <f t="shared" si="40"/>
        <v>0</v>
      </c>
      <c r="AP384" s="90">
        <f t="shared" si="40"/>
        <v>0</v>
      </c>
      <c r="AQ384" s="90">
        <f t="shared" si="40"/>
        <v>0</v>
      </c>
      <c r="AR384" s="90" t="e">
        <f>VLOOKUP(C384&amp;E384&amp;G384&amp;I384&amp;J384,'Código Licitaciones'!$I$8:$I$4158,1,0)</f>
        <v>#N/A</v>
      </c>
    </row>
    <row r="385" spans="2:44" ht="18.75" x14ac:dyDescent="0.3">
      <c r="B385" s="85"/>
      <c r="M385" s="98"/>
      <c r="X385" s="83">
        <f t="shared" si="42"/>
        <v>9</v>
      </c>
      <c r="Z385" s="90" t="e">
        <f t="shared" si="43"/>
        <v>#DIV/0!</v>
      </c>
      <c r="AA385" s="94" t="e">
        <f>+VLOOKUP(C385,'Código Licitaciones'!$J$7:$J$31,1,0)</f>
        <v>#N/A</v>
      </c>
      <c r="AB385" s="94">
        <f t="shared" si="44"/>
        <v>0</v>
      </c>
      <c r="AC385" s="94" t="e">
        <f>+VLOOKUP(E385,'Código Licitaciones'!$K$7:$K$50,1,0)</f>
        <v>#N/A</v>
      </c>
      <c r="AD385" s="94">
        <f t="shared" si="45"/>
        <v>0</v>
      </c>
      <c r="AE385" s="94" t="e">
        <f>+VLOOKUP(G385,'Código Licitaciones'!$L$7:$L$50,1,0)</f>
        <v>#N/A</v>
      </c>
      <c r="AF385" s="90" t="e">
        <f t="shared" si="46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8"/>
        <v>0</v>
      </c>
      <c r="AJ385" s="94">
        <f t="shared" si="48"/>
        <v>0</v>
      </c>
      <c r="AK385" s="95" t="e">
        <f>+VLOOKUP(M385,'Código Barras'!$C$3:$C$1694,1,0)</f>
        <v>#N/A</v>
      </c>
      <c r="AL385" s="90">
        <f t="shared" si="41"/>
        <v>0</v>
      </c>
      <c r="AM385" s="90">
        <f t="shared" si="41"/>
        <v>0</v>
      </c>
      <c r="AN385" s="90">
        <f t="shared" si="41"/>
        <v>0</v>
      </c>
      <c r="AO385" s="90">
        <f t="shared" si="41"/>
        <v>0</v>
      </c>
      <c r="AP385" s="90">
        <f t="shared" si="41"/>
        <v>0</v>
      </c>
      <c r="AQ385" s="90">
        <f t="shared" si="41"/>
        <v>0</v>
      </c>
      <c r="AR385" s="90" t="e">
        <f>VLOOKUP(C385&amp;E385&amp;G385&amp;I385&amp;J385,'Código Licitaciones'!$I$8:$I$4158,1,0)</f>
        <v>#N/A</v>
      </c>
    </row>
    <row r="386" spans="2:44" ht="18.75" x14ac:dyDescent="0.3">
      <c r="B386" s="85"/>
      <c r="M386" s="98"/>
      <c r="X386" s="83">
        <f t="shared" si="42"/>
        <v>9</v>
      </c>
      <c r="Z386" s="90" t="e">
        <f t="shared" si="43"/>
        <v>#DIV/0!</v>
      </c>
      <c r="AA386" s="94" t="e">
        <f>+VLOOKUP(C386,'Código Licitaciones'!$J$7:$J$31,1,0)</f>
        <v>#N/A</v>
      </c>
      <c r="AB386" s="94">
        <f t="shared" si="44"/>
        <v>0</v>
      </c>
      <c r="AC386" s="94" t="e">
        <f>+VLOOKUP(E386,'Código Licitaciones'!$K$7:$K$50,1,0)</f>
        <v>#N/A</v>
      </c>
      <c r="AD386" s="94">
        <f t="shared" si="45"/>
        <v>0</v>
      </c>
      <c r="AE386" s="94" t="e">
        <f>+VLOOKUP(G386,'Código Licitaciones'!$L$7:$L$50,1,0)</f>
        <v>#N/A</v>
      </c>
      <c r="AF386" s="90" t="e">
        <f t="shared" si="46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8"/>
        <v>0</v>
      </c>
      <c r="AJ386" s="94">
        <f t="shared" si="48"/>
        <v>0</v>
      </c>
      <c r="AK386" s="95" t="e">
        <f>+VLOOKUP(M386,'Código Barras'!$C$3:$C$1694,1,0)</f>
        <v>#N/A</v>
      </c>
      <c r="AL386" s="90">
        <f t="shared" ref="AL386:AQ428" si="49">IF(OR(ISNUMBER(N386),N386=0),N386,1/0)</f>
        <v>0</v>
      </c>
      <c r="AM386" s="90">
        <f t="shared" si="49"/>
        <v>0</v>
      </c>
      <c r="AN386" s="90">
        <f t="shared" si="49"/>
        <v>0</v>
      </c>
      <c r="AO386" s="90">
        <f t="shared" si="49"/>
        <v>0</v>
      </c>
      <c r="AP386" s="90">
        <f t="shared" si="49"/>
        <v>0</v>
      </c>
      <c r="AQ386" s="90">
        <f t="shared" si="49"/>
        <v>0</v>
      </c>
      <c r="AR386" s="90" t="e">
        <f>VLOOKUP(C386&amp;E386&amp;G386&amp;I386&amp;J386,'Código Licitaciones'!$I$8:$I$4158,1,0)</f>
        <v>#N/A</v>
      </c>
    </row>
    <row r="387" spans="2:44" ht="18.75" x14ac:dyDescent="0.3">
      <c r="B387" s="85"/>
      <c r="M387" s="98"/>
      <c r="X387" s="83">
        <f t="shared" si="42"/>
        <v>9</v>
      </c>
      <c r="Z387" s="90" t="e">
        <f t="shared" si="43"/>
        <v>#DIV/0!</v>
      </c>
      <c r="AA387" s="94" t="e">
        <f>+VLOOKUP(C387,'Código Licitaciones'!$J$7:$J$31,1,0)</f>
        <v>#N/A</v>
      </c>
      <c r="AB387" s="94">
        <f t="shared" si="44"/>
        <v>0</v>
      </c>
      <c r="AC387" s="94" t="e">
        <f>+VLOOKUP(E387,'Código Licitaciones'!$K$7:$K$50,1,0)</f>
        <v>#N/A</v>
      </c>
      <c r="AD387" s="94">
        <f t="shared" si="45"/>
        <v>0</v>
      </c>
      <c r="AE387" s="94" t="e">
        <f>+VLOOKUP(G387,'Código Licitaciones'!$L$7:$L$50,1,0)</f>
        <v>#N/A</v>
      </c>
      <c r="AF387" s="90" t="e">
        <f t="shared" si="46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8"/>
        <v>0</v>
      </c>
      <c r="AJ387" s="94">
        <f t="shared" si="48"/>
        <v>0</v>
      </c>
      <c r="AK387" s="95" t="e">
        <f>+VLOOKUP(M387,'Código Barras'!$C$3:$C$1694,1,0)</f>
        <v>#N/A</v>
      </c>
      <c r="AL387" s="90">
        <f t="shared" si="49"/>
        <v>0</v>
      </c>
      <c r="AM387" s="90">
        <f t="shared" si="49"/>
        <v>0</v>
      </c>
      <c r="AN387" s="90">
        <f t="shared" si="49"/>
        <v>0</v>
      </c>
      <c r="AO387" s="90">
        <f t="shared" si="49"/>
        <v>0</v>
      </c>
      <c r="AP387" s="90">
        <f t="shared" si="49"/>
        <v>0</v>
      </c>
      <c r="AQ387" s="90">
        <f t="shared" si="49"/>
        <v>0</v>
      </c>
      <c r="AR387" s="90" t="e">
        <f>VLOOKUP(C387&amp;E387&amp;G387&amp;I387&amp;J387,'Código Licitaciones'!$I$8:$I$4158,1,0)</f>
        <v>#N/A</v>
      </c>
    </row>
    <row r="388" spans="2:44" ht="18.75" x14ac:dyDescent="0.3">
      <c r="B388" s="85"/>
      <c r="M388" s="98"/>
      <c r="X388" s="83">
        <f t="shared" si="42"/>
        <v>9</v>
      </c>
      <c r="Z388" s="90" t="e">
        <f t="shared" si="43"/>
        <v>#DIV/0!</v>
      </c>
      <c r="AA388" s="94" t="e">
        <f>+VLOOKUP(C388,'Código Licitaciones'!$J$7:$J$31,1,0)</f>
        <v>#N/A</v>
      </c>
      <c r="AB388" s="94">
        <f t="shared" si="44"/>
        <v>0</v>
      </c>
      <c r="AC388" s="94" t="e">
        <f>+VLOOKUP(E388,'Código Licitaciones'!$K$7:$K$50,1,0)</f>
        <v>#N/A</v>
      </c>
      <c r="AD388" s="94">
        <f t="shared" si="45"/>
        <v>0</v>
      </c>
      <c r="AE388" s="94" t="e">
        <f>+VLOOKUP(G388,'Código Licitaciones'!$L$7:$L$50,1,0)</f>
        <v>#N/A</v>
      </c>
      <c r="AF388" s="90" t="e">
        <f t="shared" si="46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8"/>
        <v>0</v>
      </c>
      <c r="AJ388" s="94">
        <f t="shared" si="48"/>
        <v>0</v>
      </c>
      <c r="AK388" s="95" t="e">
        <f>+VLOOKUP(M388,'Código Barras'!$C$3:$C$1694,1,0)</f>
        <v>#N/A</v>
      </c>
      <c r="AL388" s="90">
        <f t="shared" si="49"/>
        <v>0</v>
      </c>
      <c r="AM388" s="90">
        <f t="shared" si="49"/>
        <v>0</v>
      </c>
      <c r="AN388" s="90">
        <f t="shared" si="49"/>
        <v>0</v>
      </c>
      <c r="AO388" s="90">
        <f t="shared" si="49"/>
        <v>0</v>
      </c>
      <c r="AP388" s="90">
        <f t="shared" si="49"/>
        <v>0</v>
      </c>
      <c r="AQ388" s="90">
        <f t="shared" si="49"/>
        <v>0</v>
      </c>
      <c r="AR388" s="90" t="e">
        <f>VLOOKUP(C388&amp;E388&amp;G388&amp;I388&amp;J388,'Código Licitaciones'!$I$8:$I$4158,1,0)</f>
        <v>#N/A</v>
      </c>
    </row>
    <row r="389" spans="2:44" ht="18.75" x14ac:dyDescent="0.3">
      <c r="B389" s="85"/>
      <c r="M389" s="98"/>
      <c r="X389" s="83">
        <f t="shared" si="42"/>
        <v>9</v>
      </c>
      <c r="Z389" s="90" t="e">
        <f t="shared" si="43"/>
        <v>#DIV/0!</v>
      </c>
      <c r="AA389" s="94" t="e">
        <f>+VLOOKUP(C389,'Código Licitaciones'!$J$7:$J$31,1,0)</f>
        <v>#N/A</v>
      </c>
      <c r="AB389" s="94">
        <f t="shared" si="44"/>
        <v>0</v>
      </c>
      <c r="AC389" s="94" t="e">
        <f>+VLOOKUP(E389,'Código Licitaciones'!$K$7:$K$50,1,0)</f>
        <v>#N/A</v>
      </c>
      <c r="AD389" s="94">
        <f t="shared" si="45"/>
        <v>0</v>
      </c>
      <c r="AE389" s="94" t="e">
        <f>+VLOOKUP(G389,'Código Licitaciones'!$L$7:$L$50,1,0)</f>
        <v>#N/A</v>
      </c>
      <c r="AF389" s="90" t="e">
        <f t="shared" si="46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8"/>
        <v>0</v>
      </c>
      <c r="AJ389" s="94">
        <f t="shared" si="48"/>
        <v>0</v>
      </c>
      <c r="AK389" s="95" t="e">
        <f>+VLOOKUP(M389,'Código Barras'!$C$3:$C$1694,1,0)</f>
        <v>#N/A</v>
      </c>
      <c r="AL389" s="90">
        <f t="shared" si="49"/>
        <v>0</v>
      </c>
      <c r="AM389" s="90">
        <f t="shared" si="49"/>
        <v>0</v>
      </c>
      <c r="AN389" s="90">
        <f t="shared" si="49"/>
        <v>0</v>
      </c>
      <c r="AO389" s="90">
        <f t="shared" si="49"/>
        <v>0</v>
      </c>
      <c r="AP389" s="90">
        <f t="shared" si="49"/>
        <v>0</v>
      </c>
      <c r="AQ389" s="90">
        <f t="shared" si="49"/>
        <v>0</v>
      </c>
      <c r="AR389" s="90" t="e">
        <f>VLOOKUP(C389&amp;E389&amp;G389&amp;I389&amp;J389,'Código Licitaciones'!$I$8:$I$4158,1,0)</f>
        <v>#N/A</v>
      </c>
    </row>
    <row r="390" spans="2:44" ht="18.75" x14ac:dyDescent="0.3">
      <c r="B390" s="85"/>
      <c r="M390" s="98"/>
      <c r="X390" s="83">
        <f t="shared" si="42"/>
        <v>9</v>
      </c>
      <c r="Z390" s="90" t="e">
        <f t="shared" si="43"/>
        <v>#DIV/0!</v>
      </c>
      <c r="AA390" s="94" t="e">
        <f>+VLOOKUP(C390,'Código Licitaciones'!$J$7:$J$31,1,0)</f>
        <v>#N/A</v>
      </c>
      <c r="AB390" s="94">
        <f t="shared" si="44"/>
        <v>0</v>
      </c>
      <c r="AC390" s="94" t="e">
        <f>+VLOOKUP(E390,'Código Licitaciones'!$K$7:$K$50,1,0)</f>
        <v>#N/A</v>
      </c>
      <c r="AD390" s="94">
        <f t="shared" si="45"/>
        <v>0</v>
      </c>
      <c r="AE390" s="94" t="e">
        <f>+VLOOKUP(G390,'Código Licitaciones'!$L$7:$L$50,1,0)</f>
        <v>#N/A</v>
      </c>
      <c r="AF390" s="90" t="e">
        <f t="shared" si="46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8"/>
        <v>0</v>
      </c>
      <c r="AJ390" s="94">
        <f t="shared" si="48"/>
        <v>0</v>
      </c>
      <c r="AK390" s="95" t="e">
        <f>+VLOOKUP(M390,'Código Barras'!$C$3:$C$1694,1,0)</f>
        <v>#N/A</v>
      </c>
      <c r="AL390" s="90">
        <f t="shared" si="49"/>
        <v>0</v>
      </c>
      <c r="AM390" s="90">
        <f t="shared" si="49"/>
        <v>0</v>
      </c>
      <c r="AN390" s="90">
        <f t="shared" si="49"/>
        <v>0</v>
      </c>
      <c r="AO390" s="90">
        <f t="shared" si="49"/>
        <v>0</v>
      </c>
      <c r="AP390" s="90">
        <f t="shared" si="49"/>
        <v>0</v>
      </c>
      <c r="AQ390" s="90">
        <f t="shared" si="49"/>
        <v>0</v>
      </c>
      <c r="AR390" s="90" t="e">
        <f>VLOOKUP(C390&amp;E390&amp;G390&amp;I390&amp;J390,'Código Licitaciones'!$I$8:$I$4158,1,0)</f>
        <v>#N/A</v>
      </c>
    </row>
    <row r="391" spans="2:44" ht="18.75" x14ac:dyDescent="0.3">
      <c r="B391" s="85"/>
      <c r="M391" s="98"/>
      <c r="X391" s="83">
        <f t="shared" si="42"/>
        <v>9</v>
      </c>
      <c r="Z391" s="90" t="e">
        <f t="shared" si="43"/>
        <v>#DIV/0!</v>
      </c>
      <c r="AA391" s="94" t="e">
        <f>+VLOOKUP(C391,'Código Licitaciones'!$J$7:$J$31,1,0)</f>
        <v>#N/A</v>
      </c>
      <c r="AB391" s="94">
        <f t="shared" si="44"/>
        <v>0</v>
      </c>
      <c r="AC391" s="94" t="e">
        <f>+VLOOKUP(E391,'Código Licitaciones'!$K$7:$K$50,1,0)</f>
        <v>#N/A</v>
      </c>
      <c r="AD391" s="94">
        <f t="shared" si="45"/>
        <v>0</v>
      </c>
      <c r="AE391" s="94" t="e">
        <f>+VLOOKUP(G391,'Código Licitaciones'!$L$7:$L$50,1,0)</f>
        <v>#N/A</v>
      </c>
      <c r="AF391" s="90" t="e">
        <f t="shared" si="46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8"/>
        <v>0</v>
      </c>
      <c r="AJ391" s="94">
        <f t="shared" si="48"/>
        <v>0</v>
      </c>
      <c r="AK391" s="95" t="e">
        <f>+VLOOKUP(M391,'Código Barras'!$C$3:$C$1694,1,0)</f>
        <v>#N/A</v>
      </c>
      <c r="AL391" s="90">
        <f t="shared" si="49"/>
        <v>0</v>
      </c>
      <c r="AM391" s="90">
        <f t="shared" si="49"/>
        <v>0</v>
      </c>
      <c r="AN391" s="90">
        <f t="shared" si="49"/>
        <v>0</v>
      </c>
      <c r="AO391" s="90">
        <f t="shared" si="49"/>
        <v>0</v>
      </c>
      <c r="AP391" s="90">
        <f t="shared" si="49"/>
        <v>0</v>
      </c>
      <c r="AQ391" s="90">
        <f t="shared" si="49"/>
        <v>0</v>
      </c>
      <c r="AR391" s="90" t="e">
        <f>VLOOKUP(C391&amp;E391&amp;G391&amp;I391&amp;J391,'Código Licitaciones'!$I$8:$I$4158,1,0)</f>
        <v>#N/A</v>
      </c>
    </row>
    <row r="392" spans="2:44" ht="18.75" x14ac:dyDescent="0.3">
      <c r="B392" s="85"/>
      <c r="M392" s="98"/>
      <c r="X392" s="83">
        <f t="shared" si="42"/>
        <v>9</v>
      </c>
      <c r="Z392" s="90" t="e">
        <f t="shared" si="43"/>
        <v>#DIV/0!</v>
      </c>
      <c r="AA392" s="94" t="e">
        <f>+VLOOKUP(C392,'Código Licitaciones'!$J$7:$J$31,1,0)</f>
        <v>#N/A</v>
      </c>
      <c r="AB392" s="94">
        <f t="shared" si="44"/>
        <v>0</v>
      </c>
      <c r="AC392" s="94" t="e">
        <f>+VLOOKUP(E392,'Código Licitaciones'!$K$7:$K$50,1,0)</f>
        <v>#N/A</v>
      </c>
      <c r="AD392" s="94">
        <f t="shared" si="45"/>
        <v>0</v>
      </c>
      <c r="AE392" s="94" t="e">
        <f>+VLOOKUP(G392,'Código Licitaciones'!$L$7:$L$50,1,0)</f>
        <v>#N/A</v>
      </c>
      <c r="AF392" s="90" t="e">
        <f t="shared" si="46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8"/>
        <v>0</v>
      </c>
      <c r="AJ392" s="94">
        <f t="shared" si="48"/>
        <v>0</v>
      </c>
      <c r="AK392" s="95" t="e">
        <f>+VLOOKUP(M392,'Código Barras'!$C$3:$C$1694,1,0)</f>
        <v>#N/A</v>
      </c>
      <c r="AL392" s="90">
        <f t="shared" si="49"/>
        <v>0</v>
      </c>
      <c r="AM392" s="90">
        <f t="shared" si="49"/>
        <v>0</v>
      </c>
      <c r="AN392" s="90">
        <f t="shared" si="49"/>
        <v>0</v>
      </c>
      <c r="AO392" s="90">
        <f t="shared" si="49"/>
        <v>0</v>
      </c>
      <c r="AP392" s="90">
        <f t="shared" si="49"/>
        <v>0</v>
      </c>
      <c r="AQ392" s="90">
        <f t="shared" si="49"/>
        <v>0</v>
      </c>
      <c r="AR392" s="90" t="e">
        <f>VLOOKUP(C392&amp;E392&amp;G392&amp;I392&amp;J392,'Código Licitaciones'!$I$8:$I$4158,1,0)</f>
        <v>#N/A</v>
      </c>
    </row>
    <row r="393" spans="2:44" ht="18.75" x14ac:dyDescent="0.3">
      <c r="B393" s="85"/>
      <c r="M393" s="98"/>
      <c r="X393" s="83">
        <f t="shared" si="42"/>
        <v>9</v>
      </c>
      <c r="Z393" s="90" t="e">
        <f t="shared" si="43"/>
        <v>#DIV/0!</v>
      </c>
      <c r="AA393" s="94" t="e">
        <f>+VLOOKUP(C393,'Código Licitaciones'!$J$7:$J$31,1,0)</f>
        <v>#N/A</v>
      </c>
      <c r="AB393" s="94">
        <f t="shared" si="44"/>
        <v>0</v>
      </c>
      <c r="AC393" s="94" t="e">
        <f>+VLOOKUP(E393,'Código Licitaciones'!$K$7:$K$50,1,0)</f>
        <v>#N/A</v>
      </c>
      <c r="AD393" s="94">
        <f t="shared" si="45"/>
        <v>0</v>
      </c>
      <c r="AE393" s="94" t="e">
        <f>+VLOOKUP(G393,'Código Licitaciones'!$L$7:$L$50,1,0)</f>
        <v>#N/A</v>
      </c>
      <c r="AF393" s="90" t="e">
        <f t="shared" si="46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8"/>
        <v>0</v>
      </c>
      <c r="AJ393" s="94">
        <f t="shared" si="48"/>
        <v>0</v>
      </c>
      <c r="AK393" s="95" t="e">
        <f>+VLOOKUP(M393,'Código Barras'!$C$3:$C$1694,1,0)</f>
        <v>#N/A</v>
      </c>
      <c r="AL393" s="90">
        <f t="shared" si="49"/>
        <v>0</v>
      </c>
      <c r="AM393" s="90">
        <f t="shared" si="49"/>
        <v>0</v>
      </c>
      <c r="AN393" s="90">
        <f t="shared" si="49"/>
        <v>0</v>
      </c>
      <c r="AO393" s="90">
        <f t="shared" si="49"/>
        <v>0</v>
      </c>
      <c r="AP393" s="90">
        <f t="shared" si="49"/>
        <v>0</v>
      </c>
      <c r="AQ393" s="90">
        <f t="shared" si="49"/>
        <v>0</v>
      </c>
      <c r="AR393" s="90" t="e">
        <f>VLOOKUP(C393&amp;E393&amp;G393&amp;I393&amp;J393,'Código Licitaciones'!$I$8:$I$4158,1,0)</f>
        <v>#N/A</v>
      </c>
    </row>
    <row r="394" spans="2:44" ht="18.75" x14ac:dyDescent="0.3">
      <c r="B394" s="85"/>
      <c r="M394" s="98"/>
      <c r="X394" s="83">
        <f t="shared" ref="X394:X457" si="50">SUMPRODUCT(--(ISERROR(Z394:BN394)))</f>
        <v>9</v>
      </c>
      <c r="Z394" s="90" t="e">
        <f t="shared" ref="Z394:Z457" si="51">IF(ISNUMBER(B394),B394,1/0)</f>
        <v>#DIV/0!</v>
      </c>
      <c r="AA394" s="94" t="e">
        <f>+VLOOKUP(C394,'Código Licitaciones'!$J$7:$J$31,1,0)</f>
        <v>#N/A</v>
      </c>
      <c r="AB394" s="94">
        <f t="shared" ref="AB394:AB457" si="52">+D394</f>
        <v>0</v>
      </c>
      <c r="AC394" s="94" t="e">
        <f>+VLOOKUP(E394,'Código Licitaciones'!$K$7:$K$50,1,0)</f>
        <v>#N/A</v>
      </c>
      <c r="AD394" s="94">
        <f t="shared" ref="AD394:AD457" si="53">+F394</f>
        <v>0</v>
      </c>
      <c r="AE394" s="94" t="e">
        <f>+VLOOKUP(G394,'Código Licitaciones'!$L$7:$L$50,1,0)</f>
        <v>#N/A</v>
      </c>
      <c r="AF394" s="90" t="e">
        <f t="shared" ref="AF394:AF457" si="54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8"/>
        <v>0</v>
      </c>
      <c r="AJ394" s="94">
        <f t="shared" si="48"/>
        <v>0</v>
      </c>
      <c r="AK394" s="95" t="e">
        <f>+VLOOKUP(M394,'Código Barras'!$C$3:$C$1694,1,0)</f>
        <v>#N/A</v>
      </c>
      <c r="AL394" s="90">
        <f t="shared" si="49"/>
        <v>0</v>
      </c>
      <c r="AM394" s="90">
        <f t="shared" si="49"/>
        <v>0</v>
      </c>
      <c r="AN394" s="90">
        <f t="shared" si="49"/>
        <v>0</v>
      </c>
      <c r="AO394" s="90">
        <f t="shared" si="49"/>
        <v>0</v>
      </c>
      <c r="AP394" s="90">
        <f t="shared" si="49"/>
        <v>0</v>
      </c>
      <c r="AQ394" s="90">
        <f t="shared" si="49"/>
        <v>0</v>
      </c>
      <c r="AR394" s="90" t="e">
        <f>VLOOKUP(C394&amp;E394&amp;G394&amp;I394&amp;J394,'Código Licitaciones'!$I$8:$I$4158,1,0)</f>
        <v>#N/A</v>
      </c>
    </row>
    <row r="395" spans="2:44" ht="18.75" x14ac:dyDescent="0.3">
      <c r="B395" s="85"/>
      <c r="M395" s="98"/>
      <c r="X395" s="83">
        <f t="shared" si="50"/>
        <v>9</v>
      </c>
      <c r="Z395" s="90" t="e">
        <f t="shared" si="51"/>
        <v>#DIV/0!</v>
      </c>
      <c r="AA395" s="94" t="e">
        <f>+VLOOKUP(C395,'Código Licitaciones'!$J$7:$J$31,1,0)</f>
        <v>#N/A</v>
      </c>
      <c r="AB395" s="94">
        <f t="shared" si="52"/>
        <v>0</v>
      </c>
      <c r="AC395" s="94" t="e">
        <f>+VLOOKUP(E395,'Código Licitaciones'!$K$7:$K$50,1,0)</f>
        <v>#N/A</v>
      </c>
      <c r="AD395" s="94">
        <f t="shared" si="53"/>
        <v>0</v>
      </c>
      <c r="AE395" s="94" t="e">
        <f>+VLOOKUP(G395,'Código Licitaciones'!$L$7:$L$50,1,0)</f>
        <v>#N/A</v>
      </c>
      <c r="AF395" s="90" t="e">
        <f t="shared" si="54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8"/>
        <v>0</v>
      </c>
      <c r="AJ395" s="94">
        <f t="shared" si="48"/>
        <v>0</v>
      </c>
      <c r="AK395" s="95" t="e">
        <f>+VLOOKUP(M395,'Código Barras'!$C$3:$C$1694,1,0)</f>
        <v>#N/A</v>
      </c>
      <c r="AL395" s="90">
        <f t="shared" si="49"/>
        <v>0</v>
      </c>
      <c r="AM395" s="90">
        <f t="shared" si="49"/>
        <v>0</v>
      </c>
      <c r="AN395" s="90">
        <f t="shared" si="49"/>
        <v>0</v>
      </c>
      <c r="AO395" s="90">
        <f t="shared" si="49"/>
        <v>0</v>
      </c>
      <c r="AP395" s="90">
        <f t="shared" si="49"/>
        <v>0</v>
      </c>
      <c r="AQ395" s="90">
        <f t="shared" si="49"/>
        <v>0</v>
      </c>
      <c r="AR395" s="90" t="e">
        <f>VLOOKUP(C395&amp;E395&amp;G395&amp;I395&amp;J395,'Código Licitaciones'!$I$8:$I$4158,1,0)</f>
        <v>#N/A</v>
      </c>
    </row>
    <row r="396" spans="2:44" ht="18.75" x14ac:dyDescent="0.3">
      <c r="B396" s="85"/>
      <c r="M396" s="98"/>
      <c r="X396" s="83">
        <f t="shared" si="50"/>
        <v>9</v>
      </c>
      <c r="Z396" s="90" t="e">
        <f t="shared" si="51"/>
        <v>#DIV/0!</v>
      </c>
      <c r="AA396" s="94" t="e">
        <f>+VLOOKUP(C396,'Código Licitaciones'!$J$7:$J$31,1,0)</f>
        <v>#N/A</v>
      </c>
      <c r="AB396" s="94">
        <f t="shared" si="52"/>
        <v>0</v>
      </c>
      <c r="AC396" s="94" t="e">
        <f>+VLOOKUP(E396,'Código Licitaciones'!$K$7:$K$50,1,0)</f>
        <v>#N/A</v>
      </c>
      <c r="AD396" s="94">
        <f t="shared" si="53"/>
        <v>0</v>
      </c>
      <c r="AE396" s="94" t="e">
        <f>+VLOOKUP(G396,'Código Licitaciones'!$L$7:$L$50,1,0)</f>
        <v>#N/A</v>
      </c>
      <c r="AF396" s="90" t="e">
        <f t="shared" si="54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8"/>
        <v>0</v>
      </c>
      <c r="AJ396" s="94">
        <f t="shared" si="48"/>
        <v>0</v>
      </c>
      <c r="AK396" s="95" t="e">
        <f>+VLOOKUP(M396,'Código Barras'!$C$3:$C$1694,1,0)</f>
        <v>#N/A</v>
      </c>
      <c r="AL396" s="90">
        <f t="shared" si="49"/>
        <v>0</v>
      </c>
      <c r="AM396" s="90">
        <f t="shared" si="49"/>
        <v>0</v>
      </c>
      <c r="AN396" s="90">
        <f t="shared" si="49"/>
        <v>0</v>
      </c>
      <c r="AO396" s="90">
        <f t="shared" si="49"/>
        <v>0</v>
      </c>
      <c r="AP396" s="90">
        <f t="shared" si="49"/>
        <v>0</v>
      </c>
      <c r="AQ396" s="90">
        <f t="shared" si="49"/>
        <v>0</v>
      </c>
      <c r="AR396" s="90" t="e">
        <f>VLOOKUP(C396&amp;E396&amp;G396&amp;I396&amp;J396,'Código Licitaciones'!$I$8:$I$4158,1,0)</f>
        <v>#N/A</v>
      </c>
    </row>
    <row r="397" spans="2:44" ht="18.75" x14ac:dyDescent="0.3">
      <c r="B397" s="85"/>
      <c r="M397" s="98"/>
      <c r="X397" s="83">
        <f t="shared" si="50"/>
        <v>9</v>
      </c>
      <c r="Z397" s="90" t="e">
        <f t="shared" si="51"/>
        <v>#DIV/0!</v>
      </c>
      <c r="AA397" s="94" t="e">
        <f>+VLOOKUP(C397,'Código Licitaciones'!$J$7:$J$31,1,0)</f>
        <v>#N/A</v>
      </c>
      <c r="AB397" s="94">
        <f t="shared" si="52"/>
        <v>0</v>
      </c>
      <c r="AC397" s="94" t="e">
        <f>+VLOOKUP(E397,'Código Licitaciones'!$K$7:$K$50,1,0)</f>
        <v>#N/A</v>
      </c>
      <c r="AD397" s="94">
        <f t="shared" si="53"/>
        <v>0</v>
      </c>
      <c r="AE397" s="94" t="e">
        <f>+VLOOKUP(G397,'Código Licitaciones'!$L$7:$L$50,1,0)</f>
        <v>#N/A</v>
      </c>
      <c r="AF397" s="90" t="e">
        <f t="shared" si="54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8"/>
        <v>0</v>
      </c>
      <c r="AJ397" s="94">
        <f t="shared" si="48"/>
        <v>0</v>
      </c>
      <c r="AK397" s="95" t="e">
        <f>+VLOOKUP(M397,'Código Barras'!$C$3:$C$1694,1,0)</f>
        <v>#N/A</v>
      </c>
      <c r="AL397" s="90">
        <f t="shared" si="49"/>
        <v>0</v>
      </c>
      <c r="AM397" s="90">
        <f t="shared" si="49"/>
        <v>0</v>
      </c>
      <c r="AN397" s="90">
        <f t="shared" si="49"/>
        <v>0</v>
      </c>
      <c r="AO397" s="90">
        <f t="shared" si="49"/>
        <v>0</v>
      </c>
      <c r="AP397" s="90">
        <f t="shared" si="49"/>
        <v>0</v>
      </c>
      <c r="AQ397" s="90">
        <f t="shared" si="49"/>
        <v>0</v>
      </c>
      <c r="AR397" s="90" t="e">
        <f>VLOOKUP(C397&amp;E397&amp;G397&amp;I397&amp;J397,'Código Licitaciones'!$I$8:$I$4158,1,0)</f>
        <v>#N/A</v>
      </c>
    </row>
    <row r="398" spans="2:44" ht="18.75" x14ac:dyDescent="0.3">
      <c r="B398" s="85"/>
      <c r="M398" s="98"/>
      <c r="X398" s="83">
        <f t="shared" si="50"/>
        <v>9</v>
      </c>
      <c r="Z398" s="90" t="e">
        <f t="shared" si="51"/>
        <v>#DIV/0!</v>
      </c>
      <c r="AA398" s="94" t="e">
        <f>+VLOOKUP(C398,'Código Licitaciones'!$J$7:$J$31,1,0)</f>
        <v>#N/A</v>
      </c>
      <c r="AB398" s="94">
        <f t="shared" si="52"/>
        <v>0</v>
      </c>
      <c r="AC398" s="94" t="e">
        <f>+VLOOKUP(E398,'Código Licitaciones'!$K$7:$K$50,1,0)</f>
        <v>#N/A</v>
      </c>
      <c r="AD398" s="94">
        <f t="shared" si="53"/>
        <v>0</v>
      </c>
      <c r="AE398" s="94" t="e">
        <f>+VLOOKUP(G398,'Código Licitaciones'!$L$7:$L$50,1,0)</f>
        <v>#N/A</v>
      </c>
      <c r="AF398" s="90" t="e">
        <f t="shared" si="54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8"/>
        <v>0</v>
      </c>
      <c r="AJ398" s="94">
        <f t="shared" si="48"/>
        <v>0</v>
      </c>
      <c r="AK398" s="95" t="e">
        <f>+VLOOKUP(M398,'Código Barras'!$C$3:$C$1694,1,0)</f>
        <v>#N/A</v>
      </c>
      <c r="AL398" s="90">
        <f t="shared" si="49"/>
        <v>0</v>
      </c>
      <c r="AM398" s="90">
        <f t="shared" si="49"/>
        <v>0</v>
      </c>
      <c r="AN398" s="90">
        <f t="shared" si="49"/>
        <v>0</v>
      </c>
      <c r="AO398" s="90">
        <f t="shared" si="49"/>
        <v>0</v>
      </c>
      <c r="AP398" s="90">
        <f t="shared" si="49"/>
        <v>0</v>
      </c>
      <c r="AQ398" s="90">
        <f t="shared" si="49"/>
        <v>0</v>
      </c>
      <c r="AR398" s="90" t="e">
        <f>VLOOKUP(C398&amp;E398&amp;G398&amp;I398&amp;J398,'Código Licitaciones'!$I$8:$I$4158,1,0)</f>
        <v>#N/A</v>
      </c>
    </row>
    <row r="399" spans="2:44" ht="18.75" x14ac:dyDescent="0.3">
      <c r="B399" s="85"/>
      <c r="M399" s="98"/>
      <c r="X399" s="83">
        <f t="shared" si="50"/>
        <v>9</v>
      </c>
      <c r="Z399" s="90" t="e">
        <f t="shared" si="51"/>
        <v>#DIV/0!</v>
      </c>
      <c r="AA399" s="94" t="e">
        <f>+VLOOKUP(C399,'Código Licitaciones'!$J$7:$J$31,1,0)</f>
        <v>#N/A</v>
      </c>
      <c r="AB399" s="94">
        <f t="shared" si="52"/>
        <v>0</v>
      </c>
      <c r="AC399" s="94" t="e">
        <f>+VLOOKUP(E399,'Código Licitaciones'!$K$7:$K$50,1,0)</f>
        <v>#N/A</v>
      </c>
      <c r="AD399" s="94">
        <f t="shared" si="53"/>
        <v>0</v>
      </c>
      <c r="AE399" s="94" t="e">
        <f>+VLOOKUP(G399,'Código Licitaciones'!$L$7:$L$50,1,0)</f>
        <v>#N/A</v>
      </c>
      <c r="AF399" s="90" t="e">
        <f t="shared" si="54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8"/>
        <v>0</v>
      </c>
      <c r="AJ399" s="94">
        <f t="shared" si="48"/>
        <v>0</v>
      </c>
      <c r="AK399" s="95" t="e">
        <f>+VLOOKUP(M399,'Código Barras'!$C$3:$C$1694,1,0)</f>
        <v>#N/A</v>
      </c>
      <c r="AL399" s="90">
        <f t="shared" si="49"/>
        <v>0</v>
      </c>
      <c r="AM399" s="90">
        <f t="shared" si="49"/>
        <v>0</v>
      </c>
      <c r="AN399" s="90">
        <f t="shared" si="49"/>
        <v>0</v>
      </c>
      <c r="AO399" s="90">
        <f t="shared" si="49"/>
        <v>0</v>
      </c>
      <c r="AP399" s="90">
        <f t="shared" si="49"/>
        <v>0</v>
      </c>
      <c r="AQ399" s="90">
        <f t="shared" si="49"/>
        <v>0</v>
      </c>
      <c r="AR399" s="90" t="e">
        <f>VLOOKUP(C399&amp;E399&amp;G399&amp;I399&amp;J399,'Código Licitaciones'!$I$8:$I$4158,1,0)</f>
        <v>#N/A</v>
      </c>
    </row>
    <row r="400" spans="2:44" ht="18.75" x14ac:dyDescent="0.3">
      <c r="B400" s="85"/>
      <c r="M400" s="98"/>
      <c r="X400" s="83">
        <f t="shared" si="50"/>
        <v>9</v>
      </c>
      <c r="Z400" s="90" t="e">
        <f t="shared" si="51"/>
        <v>#DIV/0!</v>
      </c>
      <c r="AA400" s="94" t="e">
        <f>+VLOOKUP(C400,'Código Licitaciones'!$J$7:$J$31,1,0)</f>
        <v>#N/A</v>
      </c>
      <c r="AB400" s="94">
        <f t="shared" si="52"/>
        <v>0</v>
      </c>
      <c r="AC400" s="94" t="e">
        <f>+VLOOKUP(E400,'Código Licitaciones'!$K$7:$K$50,1,0)</f>
        <v>#N/A</v>
      </c>
      <c r="AD400" s="94">
        <f t="shared" si="53"/>
        <v>0</v>
      </c>
      <c r="AE400" s="94" t="e">
        <f>+VLOOKUP(G400,'Código Licitaciones'!$L$7:$L$50,1,0)</f>
        <v>#N/A</v>
      </c>
      <c r="AF400" s="90" t="e">
        <f t="shared" si="54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8"/>
        <v>0</v>
      </c>
      <c r="AJ400" s="94">
        <f t="shared" si="48"/>
        <v>0</v>
      </c>
      <c r="AK400" s="95" t="e">
        <f>+VLOOKUP(M400,'Código Barras'!$C$3:$C$1694,1,0)</f>
        <v>#N/A</v>
      </c>
      <c r="AL400" s="90">
        <f t="shared" si="49"/>
        <v>0</v>
      </c>
      <c r="AM400" s="90">
        <f t="shared" si="49"/>
        <v>0</v>
      </c>
      <c r="AN400" s="90">
        <f t="shared" si="49"/>
        <v>0</v>
      </c>
      <c r="AO400" s="90">
        <f t="shared" si="49"/>
        <v>0</v>
      </c>
      <c r="AP400" s="90">
        <f t="shared" si="49"/>
        <v>0</v>
      </c>
      <c r="AQ400" s="90">
        <f t="shared" si="49"/>
        <v>0</v>
      </c>
      <c r="AR400" s="90" t="e">
        <f>VLOOKUP(C400&amp;E400&amp;G400&amp;I400&amp;J400,'Código Licitaciones'!$I$8:$I$4158,1,0)</f>
        <v>#N/A</v>
      </c>
    </row>
    <row r="401" spans="2:44" ht="18.75" x14ac:dyDescent="0.3">
      <c r="B401" s="85"/>
      <c r="M401" s="98"/>
      <c r="X401" s="83">
        <f t="shared" si="50"/>
        <v>9</v>
      </c>
      <c r="Z401" s="90" t="e">
        <f t="shared" si="51"/>
        <v>#DIV/0!</v>
      </c>
      <c r="AA401" s="94" t="e">
        <f>+VLOOKUP(C401,'Código Licitaciones'!$J$7:$J$31,1,0)</f>
        <v>#N/A</v>
      </c>
      <c r="AB401" s="94">
        <f t="shared" si="52"/>
        <v>0</v>
      </c>
      <c r="AC401" s="94" t="e">
        <f>+VLOOKUP(E401,'Código Licitaciones'!$K$7:$K$50,1,0)</f>
        <v>#N/A</v>
      </c>
      <c r="AD401" s="94">
        <f t="shared" si="53"/>
        <v>0</v>
      </c>
      <c r="AE401" s="94" t="e">
        <f>+VLOOKUP(G401,'Código Licitaciones'!$L$7:$L$50,1,0)</f>
        <v>#N/A</v>
      </c>
      <c r="AF401" s="90" t="e">
        <f t="shared" si="54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8"/>
        <v>0</v>
      </c>
      <c r="AJ401" s="94">
        <f t="shared" si="48"/>
        <v>0</v>
      </c>
      <c r="AK401" s="95" t="e">
        <f>+VLOOKUP(M401,'Código Barras'!$C$3:$C$1694,1,0)</f>
        <v>#N/A</v>
      </c>
      <c r="AL401" s="90">
        <f t="shared" si="49"/>
        <v>0</v>
      </c>
      <c r="AM401" s="90">
        <f t="shared" si="49"/>
        <v>0</v>
      </c>
      <c r="AN401" s="90">
        <f t="shared" si="49"/>
        <v>0</v>
      </c>
      <c r="AO401" s="90">
        <f t="shared" si="49"/>
        <v>0</v>
      </c>
      <c r="AP401" s="90">
        <f t="shared" si="49"/>
        <v>0</v>
      </c>
      <c r="AQ401" s="90">
        <f t="shared" si="49"/>
        <v>0</v>
      </c>
      <c r="AR401" s="90" t="e">
        <f>VLOOKUP(C401&amp;E401&amp;G401&amp;I401&amp;J401,'Código Licitaciones'!$I$8:$I$4158,1,0)</f>
        <v>#N/A</v>
      </c>
    </row>
    <row r="402" spans="2:44" ht="18.75" x14ac:dyDescent="0.3">
      <c r="B402" s="85"/>
      <c r="M402" s="98"/>
      <c r="X402" s="83">
        <f t="shared" si="50"/>
        <v>9</v>
      </c>
      <c r="Z402" s="90" t="e">
        <f t="shared" si="51"/>
        <v>#DIV/0!</v>
      </c>
      <c r="AA402" s="94" t="e">
        <f>+VLOOKUP(C402,'Código Licitaciones'!$J$7:$J$31,1,0)</f>
        <v>#N/A</v>
      </c>
      <c r="AB402" s="94">
        <f t="shared" si="52"/>
        <v>0</v>
      </c>
      <c r="AC402" s="94" t="e">
        <f>+VLOOKUP(E402,'Código Licitaciones'!$K$7:$K$50,1,0)</f>
        <v>#N/A</v>
      </c>
      <c r="AD402" s="94">
        <f t="shared" si="53"/>
        <v>0</v>
      </c>
      <c r="AE402" s="94" t="e">
        <f>+VLOOKUP(G402,'Código Licitaciones'!$L$7:$L$50,1,0)</f>
        <v>#N/A</v>
      </c>
      <c r="AF402" s="90" t="e">
        <f t="shared" si="54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8"/>
        <v>0</v>
      </c>
      <c r="AJ402" s="94">
        <f t="shared" si="48"/>
        <v>0</v>
      </c>
      <c r="AK402" s="95" t="e">
        <f>+VLOOKUP(M402,'Código Barras'!$C$3:$C$1694,1,0)</f>
        <v>#N/A</v>
      </c>
      <c r="AL402" s="90">
        <f t="shared" si="49"/>
        <v>0</v>
      </c>
      <c r="AM402" s="90">
        <f t="shared" si="49"/>
        <v>0</v>
      </c>
      <c r="AN402" s="90">
        <f t="shared" si="49"/>
        <v>0</v>
      </c>
      <c r="AO402" s="90">
        <f t="shared" si="49"/>
        <v>0</v>
      </c>
      <c r="AP402" s="90">
        <f t="shared" si="49"/>
        <v>0</v>
      </c>
      <c r="AQ402" s="90">
        <f t="shared" si="49"/>
        <v>0</v>
      </c>
      <c r="AR402" s="90" t="e">
        <f>VLOOKUP(C402&amp;E402&amp;G402&amp;I402&amp;J402,'Código Licitaciones'!$I$8:$I$4158,1,0)</f>
        <v>#N/A</v>
      </c>
    </row>
    <row r="403" spans="2:44" ht="18.75" x14ac:dyDescent="0.3">
      <c r="B403" s="85"/>
      <c r="M403" s="98"/>
      <c r="X403" s="83">
        <f t="shared" si="50"/>
        <v>9</v>
      </c>
      <c r="Z403" s="90" t="e">
        <f t="shared" si="51"/>
        <v>#DIV/0!</v>
      </c>
      <c r="AA403" s="94" t="e">
        <f>+VLOOKUP(C403,'Código Licitaciones'!$J$7:$J$31,1,0)</f>
        <v>#N/A</v>
      </c>
      <c r="AB403" s="94">
        <f t="shared" si="52"/>
        <v>0</v>
      </c>
      <c r="AC403" s="94" t="e">
        <f>+VLOOKUP(E403,'Código Licitaciones'!$K$7:$K$50,1,0)</f>
        <v>#N/A</v>
      </c>
      <c r="AD403" s="94">
        <f t="shared" si="53"/>
        <v>0</v>
      </c>
      <c r="AE403" s="94" t="e">
        <f>+VLOOKUP(G403,'Código Licitaciones'!$L$7:$L$50,1,0)</f>
        <v>#N/A</v>
      </c>
      <c r="AF403" s="90" t="e">
        <f t="shared" si="54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8"/>
        <v>0</v>
      </c>
      <c r="AJ403" s="94">
        <f t="shared" si="48"/>
        <v>0</v>
      </c>
      <c r="AK403" s="95" t="e">
        <f>+VLOOKUP(M403,'Código Barras'!$C$3:$C$1694,1,0)</f>
        <v>#N/A</v>
      </c>
      <c r="AL403" s="90">
        <f t="shared" si="49"/>
        <v>0</v>
      </c>
      <c r="AM403" s="90">
        <f t="shared" si="49"/>
        <v>0</v>
      </c>
      <c r="AN403" s="90">
        <f t="shared" si="49"/>
        <v>0</v>
      </c>
      <c r="AO403" s="90">
        <f t="shared" si="49"/>
        <v>0</v>
      </c>
      <c r="AP403" s="90">
        <f t="shared" si="49"/>
        <v>0</v>
      </c>
      <c r="AQ403" s="90">
        <f t="shared" si="49"/>
        <v>0</v>
      </c>
      <c r="AR403" s="90" t="e">
        <f>VLOOKUP(C403&amp;E403&amp;G403&amp;I403&amp;J403,'Código Licitaciones'!$I$8:$I$4158,1,0)</f>
        <v>#N/A</v>
      </c>
    </row>
    <row r="404" spans="2:44" ht="18.75" x14ac:dyDescent="0.3">
      <c r="B404" s="85"/>
      <c r="M404" s="98"/>
      <c r="X404" s="83">
        <f t="shared" si="50"/>
        <v>9</v>
      </c>
      <c r="Z404" s="90" t="e">
        <f t="shared" si="51"/>
        <v>#DIV/0!</v>
      </c>
      <c r="AA404" s="94" t="e">
        <f>+VLOOKUP(C404,'Código Licitaciones'!$J$7:$J$31,1,0)</f>
        <v>#N/A</v>
      </c>
      <c r="AB404" s="94">
        <f t="shared" si="52"/>
        <v>0</v>
      </c>
      <c r="AC404" s="94" t="e">
        <f>+VLOOKUP(E404,'Código Licitaciones'!$K$7:$K$50,1,0)</f>
        <v>#N/A</v>
      </c>
      <c r="AD404" s="94">
        <f t="shared" si="53"/>
        <v>0</v>
      </c>
      <c r="AE404" s="94" t="e">
        <f>+VLOOKUP(G404,'Código Licitaciones'!$L$7:$L$50,1,0)</f>
        <v>#N/A</v>
      </c>
      <c r="AF404" s="90" t="e">
        <f t="shared" si="54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8"/>
        <v>0</v>
      </c>
      <c r="AJ404" s="94">
        <f t="shared" si="48"/>
        <v>0</v>
      </c>
      <c r="AK404" s="95" t="e">
        <f>+VLOOKUP(M404,'Código Barras'!$C$3:$C$1694,1,0)</f>
        <v>#N/A</v>
      </c>
      <c r="AL404" s="90">
        <f t="shared" si="49"/>
        <v>0</v>
      </c>
      <c r="AM404" s="90">
        <f t="shared" si="49"/>
        <v>0</v>
      </c>
      <c r="AN404" s="90">
        <f t="shared" si="49"/>
        <v>0</v>
      </c>
      <c r="AO404" s="90">
        <f t="shared" si="49"/>
        <v>0</v>
      </c>
      <c r="AP404" s="90">
        <f t="shared" si="49"/>
        <v>0</v>
      </c>
      <c r="AQ404" s="90">
        <f t="shared" si="49"/>
        <v>0</v>
      </c>
      <c r="AR404" s="90" t="e">
        <f>VLOOKUP(C404&amp;E404&amp;G404&amp;I404&amp;J404,'Código Licitaciones'!$I$8:$I$4158,1,0)</f>
        <v>#N/A</v>
      </c>
    </row>
    <row r="405" spans="2:44" ht="18.75" x14ac:dyDescent="0.3">
      <c r="B405" s="85"/>
      <c r="M405" s="98"/>
      <c r="X405" s="83">
        <f t="shared" si="50"/>
        <v>9</v>
      </c>
      <c r="Z405" s="90" t="e">
        <f t="shared" si="51"/>
        <v>#DIV/0!</v>
      </c>
      <c r="AA405" s="94" t="e">
        <f>+VLOOKUP(C405,'Código Licitaciones'!$J$7:$J$31,1,0)</f>
        <v>#N/A</v>
      </c>
      <c r="AB405" s="94">
        <f t="shared" si="52"/>
        <v>0</v>
      </c>
      <c r="AC405" s="94" t="e">
        <f>+VLOOKUP(E405,'Código Licitaciones'!$K$7:$K$50,1,0)</f>
        <v>#N/A</v>
      </c>
      <c r="AD405" s="94">
        <f t="shared" si="53"/>
        <v>0</v>
      </c>
      <c r="AE405" s="94" t="e">
        <f>+VLOOKUP(G405,'Código Licitaciones'!$L$7:$L$50,1,0)</f>
        <v>#N/A</v>
      </c>
      <c r="AF405" s="90" t="e">
        <f t="shared" si="54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8"/>
        <v>0</v>
      </c>
      <c r="AJ405" s="94">
        <f t="shared" si="48"/>
        <v>0</v>
      </c>
      <c r="AK405" s="95" t="e">
        <f>+VLOOKUP(M405,'Código Barras'!$C$3:$C$1694,1,0)</f>
        <v>#N/A</v>
      </c>
      <c r="AL405" s="90">
        <f t="shared" si="49"/>
        <v>0</v>
      </c>
      <c r="AM405" s="90">
        <f t="shared" si="49"/>
        <v>0</v>
      </c>
      <c r="AN405" s="90">
        <f t="shared" si="49"/>
        <v>0</v>
      </c>
      <c r="AO405" s="90">
        <f t="shared" si="49"/>
        <v>0</v>
      </c>
      <c r="AP405" s="90">
        <f t="shared" si="49"/>
        <v>0</v>
      </c>
      <c r="AQ405" s="90">
        <f t="shared" si="49"/>
        <v>0</v>
      </c>
      <c r="AR405" s="90" t="e">
        <f>VLOOKUP(C405&amp;E405&amp;G405&amp;I405&amp;J405,'Código Licitaciones'!$I$8:$I$4158,1,0)</f>
        <v>#N/A</v>
      </c>
    </row>
    <row r="406" spans="2:44" ht="18.75" x14ac:dyDescent="0.3">
      <c r="B406" s="85"/>
      <c r="M406" s="98"/>
      <c r="X406" s="83">
        <f t="shared" si="50"/>
        <v>9</v>
      </c>
      <c r="Z406" s="90" t="e">
        <f t="shared" si="51"/>
        <v>#DIV/0!</v>
      </c>
      <c r="AA406" s="94" t="e">
        <f>+VLOOKUP(C406,'Código Licitaciones'!$J$7:$J$31,1,0)</f>
        <v>#N/A</v>
      </c>
      <c r="AB406" s="94">
        <f t="shared" si="52"/>
        <v>0</v>
      </c>
      <c r="AC406" s="94" t="e">
        <f>+VLOOKUP(E406,'Código Licitaciones'!$K$7:$K$50,1,0)</f>
        <v>#N/A</v>
      </c>
      <c r="AD406" s="94">
        <f t="shared" si="53"/>
        <v>0</v>
      </c>
      <c r="AE406" s="94" t="e">
        <f>+VLOOKUP(G406,'Código Licitaciones'!$L$7:$L$50,1,0)</f>
        <v>#N/A</v>
      </c>
      <c r="AF406" s="90" t="e">
        <f t="shared" si="54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8"/>
        <v>0</v>
      </c>
      <c r="AJ406" s="94">
        <f t="shared" si="48"/>
        <v>0</v>
      </c>
      <c r="AK406" s="95" t="e">
        <f>+VLOOKUP(M406,'Código Barras'!$C$3:$C$1694,1,0)</f>
        <v>#N/A</v>
      </c>
      <c r="AL406" s="90">
        <f t="shared" si="49"/>
        <v>0</v>
      </c>
      <c r="AM406" s="90">
        <f t="shared" si="49"/>
        <v>0</v>
      </c>
      <c r="AN406" s="90">
        <f t="shared" si="49"/>
        <v>0</v>
      </c>
      <c r="AO406" s="90">
        <f t="shared" si="49"/>
        <v>0</v>
      </c>
      <c r="AP406" s="90">
        <f t="shared" si="49"/>
        <v>0</v>
      </c>
      <c r="AQ406" s="90">
        <f t="shared" si="49"/>
        <v>0</v>
      </c>
      <c r="AR406" s="90" t="e">
        <f>VLOOKUP(C406&amp;E406&amp;G406&amp;I406&amp;J406,'Código Licitaciones'!$I$8:$I$4158,1,0)</f>
        <v>#N/A</v>
      </c>
    </row>
    <row r="407" spans="2:44" ht="18.75" x14ac:dyDescent="0.3">
      <c r="B407" s="85"/>
      <c r="M407" s="98"/>
      <c r="X407" s="83">
        <f t="shared" si="50"/>
        <v>9</v>
      </c>
      <c r="Z407" s="90" t="e">
        <f t="shared" si="51"/>
        <v>#DIV/0!</v>
      </c>
      <c r="AA407" s="94" t="e">
        <f>+VLOOKUP(C407,'Código Licitaciones'!$J$7:$J$31,1,0)</f>
        <v>#N/A</v>
      </c>
      <c r="AB407" s="94">
        <f t="shared" si="52"/>
        <v>0</v>
      </c>
      <c r="AC407" s="94" t="e">
        <f>+VLOOKUP(E407,'Código Licitaciones'!$K$7:$K$50,1,0)</f>
        <v>#N/A</v>
      </c>
      <c r="AD407" s="94">
        <f t="shared" si="53"/>
        <v>0</v>
      </c>
      <c r="AE407" s="94" t="e">
        <f>+VLOOKUP(G407,'Código Licitaciones'!$L$7:$L$50,1,0)</f>
        <v>#N/A</v>
      </c>
      <c r="AF407" s="90" t="e">
        <f t="shared" si="54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8"/>
        <v>0</v>
      </c>
      <c r="AJ407" s="94">
        <f t="shared" si="48"/>
        <v>0</v>
      </c>
      <c r="AK407" s="95" t="e">
        <f>+VLOOKUP(M407,'Código Barras'!$C$3:$C$1694,1,0)</f>
        <v>#N/A</v>
      </c>
      <c r="AL407" s="90">
        <f t="shared" si="49"/>
        <v>0</v>
      </c>
      <c r="AM407" s="90">
        <f t="shared" si="49"/>
        <v>0</v>
      </c>
      <c r="AN407" s="90">
        <f t="shared" si="49"/>
        <v>0</v>
      </c>
      <c r="AO407" s="90">
        <f t="shared" si="49"/>
        <v>0</v>
      </c>
      <c r="AP407" s="90">
        <f t="shared" si="49"/>
        <v>0</v>
      </c>
      <c r="AQ407" s="90">
        <f t="shared" si="49"/>
        <v>0</v>
      </c>
      <c r="AR407" s="90" t="e">
        <f>VLOOKUP(C407&amp;E407&amp;G407&amp;I407&amp;J407,'Código Licitaciones'!$I$8:$I$4158,1,0)</f>
        <v>#N/A</v>
      </c>
    </row>
    <row r="408" spans="2:44" ht="18.75" x14ac:dyDescent="0.3">
      <c r="B408" s="85"/>
      <c r="M408" s="98"/>
      <c r="X408" s="83">
        <f t="shared" si="50"/>
        <v>9</v>
      </c>
      <c r="Z408" s="90" t="e">
        <f t="shared" si="51"/>
        <v>#DIV/0!</v>
      </c>
      <c r="AA408" s="94" t="e">
        <f>+VLOOKUP(C408,'Código Licitaciones'!$J$7:$J$31,1,0)</f>
        <v>#N/A</v>
      </c>
      <c r="AB408" s="94">
        <f t="shared" si="52"/>
        <v>0</v>
      </c>
      <c r="AC408" s="94" t="e">
        <f>+VLOOKUP(E408,'Código Licitaciones'!$K$7:$K$50,1,0)</f>
        <v>#N/A</v>
      </c>
      <c r="AD408" s="94">
        <f t="shared" si="53"/>
        <v>0</v>
      </c>
      <c r="AE408" s="94" t="e">
        <f>+VLOOKUP(G408,'Código Licitaciones'!$L$7:$L$50,1,0)</f>
        <v>#N/A</v>
      </c>
      <c r="AF408" s="90" t="e">
        <f t="shared" si="54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8"/>
        <v>0</v>
      </c>
      <c r="AJ408" s="94">
        <f t="shared" si="48"/>
        <v>0</v>
      </c>
      <c r="AK408" s="95" t="e">
        <f>+VLOOKUP(M408,'Código Barras'!$C$3:$C$1694,1,0)</f>
        <v>#N/A</v>
      </c>
      <c r="AL408" s="90">
        <f t="shared" si="49"/>
        <v>0</v>
      </c>
      <c r="AM408" s="90">
        <f t="shared" si="49"/>
        <v>0</v>
      </c>
      <c r="AN408" s="90">
        <f t="shared" si="49"/>
        <v>0</v>
      </c>
      <c r="AO408" s="90">
        <f t="shared" si="49"/>
        <v>0</v>
      </c>
      <c r="AP408" s="90">
        <f t="shared" si="49"/>
        <v>0</v>
      </c>
      <c r="AQ408" s="90">
        <f t="shared" si="49"/>
        <v>0</v>
      </c>
      <c r="AR408" s="90" t="e">
        <f>VLOOKUP(C408&amp;E408&amp;G408&amp;I408&amp;J408,'Código Licitaciones'!$I$8:$I$4158,1,0)</f>
        <v>#N/A</v>
      </c>
    </row>
    <row r="409" spans="2:44" ht="18.75" x14ac:dyDescent="0.3">
      <c r="B409" s="85"/>
      <c r="M409" s="98"/>
      <c r="X409" s="83">
        <f t="shared" si="50"/>
        <v>9</v>
      </c>
      <c r="Z409" s="90" t="e">
        <f t="shared" si="51"/>
        <v>#DIV/0!</v>
      </c>
      <c r="AA409" s="94" t="e">
        <f>+VLOOKUP(C409,'Código Licitaciones'!$J$7:$J$31,1,0)</f>
        <v>#N/A</v>
      </c>
      <c r="AB409" s="94">
        <f t="shared" si="52"/>
        <v>0</v>
      </c>
      <c r="AC409" s="94" t="e">
        <f>+VLOOKUP(E409,'Código Licitaciones'!$K$7:$K$50,1,0)</f>
        <v>#N/A</v>
      </c>
      <c r="AD409" s="94">
        <f t="shared" si="53"/>
        <v>0</v>
      </c>
      <c r="AE409" s="94" t="e">
        <f>+VLOOKUP(G409,'Código Licitaciones'!$L$7:$L$50,1,0)</f>
        <v>#N/A</v>
      </c>
      <c r="AF409" s="90" t="e">
        <f t="shared" si="54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8"/>
        <v>0</v>
      </c>
      <c r="AJ409" s="94">
        <f t="shared" si="48"/>
        <v>0</v>
      </c>
      <c r="AK409" s="95" t="e">
        <f>+VLOOKUP(M409,'Código Barras'!$C$3:$C$1694,1,0)</f>
        <v>#N/A</v>
      </c>
      <c r="AL409" s="90">
        <f t="shared" si="49"/>
        <v>0</v>
      </c>
      <c r="AM409" s="90">
        <f t="shared" si="49"/>
        <v>0</v>
      </c>
      <c r="AN409" s="90">
        <f t="shared" si="49"/>
        <v>0</v>
      </c>
      <c r="AO409" s="90">
        <f t="shared" si="49"/>
        <v>0</v>
      </c>
      <c r="AP409" s="90">
        <f t="shared" si="49"/>
        <v>0</v>
      </c>
      <c r="AQ409" s="90">
        <f t="shared" si="49"/>
        <v>0</v>
      </c>
      <c r="AR409" s="90" t="e">
        <f>VLOOKUP(C409&amp;E409&amp;G409&amp;I409&amp;J409,'Código Licitaciones'!$I$8:$I$4158,1,0)</f>
        <v>#N/A</v>
      </c>
    </row>
    <row r="410" spans="2:44" ht="18.75" x14ac:dyDescent="0.3">
      <c r="B410" s="85"/>
      <c r="M410" s="98"/>
      <c r="X410" s="83">
        <f t="shared" si="50"/>
        <v>9</v>
      </c>
      <c r="Z410" s="90" t="e">
        <f t="shared" si="51"/>
        <v>#DIV/0!</v>
      </c>
      <c r="AA410" s="94" t="e">
        <f>+VLOOKUP(C410,'Código Licitaciones'!$J$7:$J$31,1,0)</f>
        <v>#N/A</v>
      </c>
      <c r="AB410" s="94">
        <f t="shared" si="52"/>
        <v>0</v>
      </c>
      <c r="AC410" s="94" t="e">
        <f>+VLOOKUP(E410,'Código Licitaciones'!$K$7:$K$50,1,0)</f>
        <v>#N/A</v>
      </c>
      <c r="AD410" s="94">
        <f t="shared" si="53"/>
        <v>0</v>
      </c>
      <c r="AE410" s="94" t="e">
        <f>+VLOOKUP(G410,'Código Licitaciones'!$L$7:$L$50,1,0)</f>
        <v>#N/A</v>
      </c>
      <c r="AF410" s="90" t="e">
        <f t="shared" si="54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8"/>
        <v>0</v>
      </c>
      <c r="AJ410" s="94">
        <f t="shared" si="48"/>
        <v>0</v>
      </c>
      <c r="AK410" s="95" t="e">
        <f>+VLOOKUP(M410,'Código Barras'!$C$3:$C$1694,1,0)</f>
        <v>#N/A</v>
      </c>
      <c r="AL410" s="90">
        <f t="shared" si="49"/>
        <v>0</v>
      </c>
      <c r="AM410" s="90">
        <f t="shared" si="49"/>
        <v>0</v>
      </c>
      <c r="AN410" s="90">
        <f t="shared" si="49"/>
        <v>0</v>
      </c>
      <c r="AO410" s="90">
        <f t="shared" si="49"/>
        <v>0</v>
      </c>
      <c r="AP410" s="90">
        <f t="shared" si="49"/>
        <v>0</v>
      </c>
      <c r="AQ410" s="90">
        <f t="shared" si="49"/>
        <v>0</v>
      </c>
      <c r="AR410" s="90" t="e">
        <f>VLOOKUP(C410&amp;E410&amp;G410&amp;I410&amp;J410,'Código Licitaciones'!$I$8:$I$4158,1,0)</f>
        <v>#N/A</v>
      </c>
    </row>
    <row r="411" spans="2:44" ht="18.75" x14ac:dyDescent="0.3">
      <c r="B411" s="85"/>
      <c r="M411" s="98"/>
      <c r="X411" s="83">
        <f t="shared" si="50"/>
        <v>9</v>
      </c>
      <c r="Z411" s="90" t="e">
        <f t="shared" si="51"/>
        <v>#DIV/0!</v>
      </c>
      <c r="AA411" s="94" t="e">
        <f>+VLOOKUP(C411,'Código Licitaciones'!$J$7:$J$31,1,0)</f>
        <v>#N/A</v>
      </c>
      <c r="AB411" s="94">
        <f t="shared" si="52"/>
        <v>0</v>
      </c>
      <c r="AC411" s="94" t="e">
        <f>+VLOOKUP(E411,'Código Licitaciones'!$K$7:$K$50,1,0)</f>
        <v>#N/A</v>
      </c>
      <c r="AD411" s="94">
        <f t="shared" si="53"/>
        <v>0</v>
      </c>
      <c r="AE411" s="94" t="e">
        <f>+VLOOKUP(G411,'Código Licitaciones'!$L$7:$L$50,1,0)</f>
        <v>#N/A</v>
      </c>
      <c r="AF411" s="90" t="e">
        <f t="shared" si="54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8"/>
        <v>0</v>
      </c>
      <c r="AJ411" s="94">
        <f t="shared" si="48"/>
        <v>0</v>
      </c>
      <c r="AK411" s="95" t="e">
        <f>+VLOOKUP(M411,'Código Barras'!$C$3:$C$1694,1,0)</f>
        <v>#N/A</v>
      </c>
      <c r="AL411" s="90">
        <f t="shared" si="49"/>
        <v>0</v>
      </c>
      <c r="AM411" s="90">
        <f t="shared" si="49"/>
        <v>0</v>
      </c>
      <c r="AN411" s="90">
        <f t="shared" si="49"/>
        <v>0</v>
      </c>
      <c r="AO411" s="90">
        <f t="shared" si="49"/>
        <v>0</v>
      </c>
      <c r="AP411" s="90">
        <f t="shared" si="49"/>
        <v>0</v>
      </c>
      <c r="AQ411" s="90">
        <f t="shared" si="49"/>
        <v>0</v>
      </c>
      <c r="AR411" s="90" t="e">
        <f>VLOOKUP(C411&amp;E411&amp;G411&amp;I411&amp;J411,'Código Licitaciones'!$I$8:$I$4158,1,0)</f>
        <v>#N/A</v>
      </c>
    </row>
    <row r="412" spans="2:44" ht="18.75" x14ac:dyDescent="0.3">
      <c r="B412" s="85"/>
      <c r="M412" s="98"/>
      <c r="X412" s="83">
        <f t="shared" si="50"/>
        <v>9</v>
      </c>
      <c r="Z412" s="90" t="e">
        <f t="shared" si="51"/>
        <v>#DIV/0!</v>
      </c>
      <c r="AA412" s="94" t="e">
        <f>+VLOOKUP(C412,'Código Licitaciones'!$J$7:$J$31,1,0)</f>
        <v>#N/A</v>
      </c>
      <c r="AB412" s="94">
        <f t="shared" si="52"/>
        <v>0</v>
      </c>
      <c r="AC412" s="94" t="e">
        <f>+VLOOKUP(E412,'Código Licitaciones'!$K$7:$K$50,1,0)</f>
        <v>#N/A</v>
      </c>
      <c r="AD412" s="94">
        <f t="shared" si="53"/>
        <v>0</v>
      </c>
      <c r="AE412" s="94" t="e">
        <f>+VLOOKUP(G412,'Código Licitaciones'!$L$7:$L$50,1,0)</f>
        <v>#N/A</v>
      </c>
      <c r="AF412" s="90" t="e">
        <f t="shared" si="54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8"/>
        <v>0</v>
      </c>
      <c r="AJ412" s="94">
        <f t="shared" si="48"/>
        <v>0</v>
      </c>
      <c r="AK412" s="95" t="e">
        <f>+VLOOKUP(M412,'Código Barras'!$C$3:$C$1694,1,0)</f>
        <v>#N/A</v>
      </c>
      <c r="AL412" s="90">
        <f t="shared" si="49"/>
        <v>0</v>
      </c>
      <c r="AM412" s="90">
        <f t="shared" si="49"/>
        <v>0</v>
      </c>
      <c r="AN412" s="90">
        <f t="shared" si="49"/>
        <v>0</v>
      </c>
      <c r="AO412" s="90">
        <f t="shared" si="49"/>
        <v>0</v>
      </c>
      <c r="AP412" s="90">
        <f t="shared" si="49"/>
        <v>0</v>
      </c>
      <c r="AQ412" s="90">
        <f t="shared" si="49"/>
        <v>0</v>
      </c>
      <c r="AR412" s="90" t="e">
        <f>VLOOKUP(C412&amp;E412&amp;G412&amp;I412&amp;J412,'Código Licitaciones'!$I$8:$I$4158,1,0)</f>
        <v>#N/A</v>
      </c>
    </row>
    <row r="413" spans="2:44" ht="18.75" x14ac:dyDescent="0.3">
      <c r="B413" s="85"/>
      <c r="M413" s="98"/>
      <c r="X413" s="83">
        <f t="shared" si="50"/>
        <v>9</v>
      </c>
      <c r="Z413" s="90" t="e">
        <f t="shared" si="51"/>
        <v>#DIV/0!</v>
      </c>
      <c r="AA413" s="94" t="e">
        <f>+VLOOKUP(C413,'Código Licitaciones'!$J$7:$J$31,1,0)</f>
        <v>#N/A</v>
      </c>
      <c r="AB413" s="94">
        <f t="shared" si="52"/>
        <v>0</v>
      </c>
      <c r="AC413" s="94" t="e">
        <f>+VLOOKUP(E413,'Código Licitaciones'!$K$7:$K$50,1,0)</f>
        <v>#N/A</v>
      </c>
      <c r="AD413" s="94">
        <f t="shared" si="53"/>
        <v>0</v>
      </c>
      <c r="AE413" s="94" t="e">
        <f>+VLOOKUP(G413,'Código Licitaciones'!$L$7:$L$50,1,0)</f>
        <v>#N/A</v>
      </c>
      <c r="AF413" s="90" t="e">
        <f t="shared" si="54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8"/>
        <v>0</v>
      </c>
      <c r="AJ413" s="94">
        <f t="shared" si="48"/>
        <v>0</v>
      </c>
      <c r="AK413" s="95" t="e">
        <f>+VLOOKUP(M413,'Código Barras'!$C$3:$C$1694,1,0)</f>
        <v>#N/A</v>
      </c>
      <c r="AL413" s="90">
        <f t="shared" si="49"/>
        <v>0</v>
      </c>
      <c r="AM413" s="90">
        <f t="shared" si="49"/>
        <v>0</v>
      </c>
      <c r="AN413" s="90">
        <f t="shared" si="49"/>
        <v>0</v>
      </c>
      <c r="AO413" s="90">
        <f t="shared" si="49"/>
        <v>0</v>
      </c>
      <c r="AP413" s="90">
        <f t="shared" si="49"/>
        <v>0</v>
      </c>
      <c r="AQ413" s="90">
        <f t="shared" si="49"/>
        <v>0</v>
      </c>
      <c r="AR413" s="90" t="e">
        <f>VLOOKUP(C413&amp;E413&amp;G413&amp;I413&amp;J413,'Código Licitaciones'!$I$8:$I$4158,1,0)</f>
        <v>#N/A</v>
      </c>
    </row>
    <row r="414" spans="2:44" ht="18.75" x14ac:dyDescent="0.3">
      <c r="B414" s="85"/>
      <c r="M414" s="98"/>
      <c r="X414" s="83">
        <f t="shared" si="50"/>
        <v>9</v>
      </c>
      <c r="Z414" s="90" t="e">
        <f t="shared" si="51"/>
        <v>#DIV/0!</v>
      </c>
      <c r="AA414" s="94" t="e">
        <f>+VLOOKUP(C414,'Código Licitaciones'!$J$7:$J$31,1,0)</f>
        <v>#N/A</v>
      </c>
      <c r="AB414" s="94">
        <f t="shared" si="52"/>
        <v>0</v>
      </c>
      <c r="AC414" s="94" t="e">
        <f>+VLOOKUP(E414,'Código Licitaciones'!$K$7:$K$50,1,0)</f>
        <v>#N/A</v>
      </c>
      <c r="AD414" s="94">
        <f t="shared" si="53"/>
        <v>0</v>
      </c>
      <c r="AE414" s="94" t="e">
        <f>+VLOOKUP(G414,'Código Licitaciones'!$L$7:$L$50,1,0)</f>
        <v>#N/A</v>
      </c>
      <c r="AF414" s="90" t="e">
        <f t="shared" si="54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8"/>
        <v>0</v>
      </c>
      <c r="AJ414" s="94">
        <f t="shared" si="48"/>
        <v>0</v>
      </c>
      <c r="AK414" s="95" t="e">
        <f>+VLOOKUP(M414,'Código Barras'!$C$3:$C$1694,1,0)</f>
        <v>#N/A</v>
      </c>
      <c r="AL414" s="90">
        <f t="shared" si="49"/>
        <v>0</v>
      </c>
      <c r="AM414" s="90">
        <f t="shared" si="49"/>
        <v>0</v>
      </c>
      <c r="AN414" s="90">
        <f t="shared" si="49"/>
        <v>0</v>
      </c>
      <c r="AO414" s="90">
        <f t="shared" si="49"/>
        <v>0</v>
      </c>
      <c r="AP414" s="90">
        <f t="shared" si="49"/>
        <v>0</v>
      </c>
      <c r="AQ414" s="90">
        <f t="shared" si="49"/>
        <v>0</v>
      </c>
      <c r="AR414" s="90" t="e">
        <f>VLOOKUP(C414&amp;E414&amp;G414&amp;I414&amp;J414,'Código Licitaciones'!$I$8:$I$4158,1,0)</f>
        <v>#N/A</v>
      </c>
    </row>
    <row r="415" spans="2:44" ht="18.75" x14ac:dyDescent="0.3">
      <c r="B415" s="85"/>
      <c r="M415" s="98"/>
      <c r="X415" s="83">
        <f t="shared" si="50"/>
        <v>9</v>
      </c>
      <c r="Z415" s="90" t="e">
        <f t="shared" si="51"/>
        <v>#DIV/0!</v>
      </c>
      <c r="AA415" s="94" t="e">
        <f>+VLOOKUP(C415,'Código Licitaciones'!$J$7:$J$31,1,0)</f>
        <v>#N/A</v>
      </c>
      <c r="AB415" s="94">
        <f t="shared" si="52"/>
        <v>0</v>
      </c>
      <c r="AC415" s="94" t="e">
        <f>+VLOOKUP(E415,'Código Licitaciones'!$K$7:$K$50,1,0)</f>
        <v>#N/A</v>
      </c>
      <c r="AD415" s="94">
        <f t="shared" si="53"/>
        <v>0</v>
      </c>
      <c r="AE415" s="94" t="e">
        <f>+VLOOKUP(G415,'Código Licitaciones'!$L$7:$L$50,1,0)</f>
        <v>#N/A</v>
      </c>
      <c r="AF415" s="90" t="e">
        <f t="shared" si="54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8"/>
        <v>0</v>
      </c>
      <c r="AJ415" s="94">
        <f t="shared" si="48"/>
        <v>0</v>
      </c>
      <c r="AK415" s="95" t="e">
        <f>+VLOOKUP(M415,'Código Barras'!$C$3:$C$1694,1,0)</f>
        <v>#N/A</v>
      </c>
      <c r="AL415" s="90">
        <f t="shared" si="49"/>
        <v>0</v>
      </c>
      <c r="AM415" s="90">
        <f t="shared" si="49"/>
        <v>0</v>
      </c>
      <c r="AN415" s="90">
        <f t="shared" si="49"/>
        <v>0</v>
      </c>
      <c r="AO415" s="90">
        <f t="shared" si="49"/>
        <v>0</v>
      </c>
      <c r="AP415" s="90">
        <f t="shared" si="49"/>
        <v>0</v>
      </c>
      <c r="AQ415" s="90">
        <f t="shared" si="49"/>
        <v>0</v>
      </c>
      <c r="AR415" s="90" t="e">
        <f>VLOOKUP(C415&amp;E415&amp;G415&amp;I415&amp;J415,'Código Licitaciones'!$I$8:$I$4158,1,0)</f>
        <v>#N/A</v>
      </c>
    </row>
    <row r="416" spans="2:44" ht="18.75" x14ac:dyDescent="0.3">
      <c r="B416" s="85"/>
      <c r="M416" s="98"/>
      <c r="X416" s="83">
        <f t="shared" si="50"/>
        <v>9</v>
      </c>
      <c r="Z416" s="90" t="e">
        <f t="shared" si="51"/>
        <v>#DIV/0!</v>
      </c>
      <c r="AA416" s="94" t="e">
        <f>+VLOOKUP(C416,'Código Licitaciones'!$J$7:$J$31,1,0)</f>
        <v>#N/A</v>
      </c>
      <c r="AB416" s="94">
        <f t="shared" si="52"/>
        <v>0</v>
      </c>
      <c r="AC416" s="94" t="e">
        <f>+VLOOKUP(E416,'Código Licitaciones'!$K$7:$K$50,1,0)</f>
        <v>#N/A</v>
      </c>
      <c r="AD416" s="94">
        <f t="shared" si="53"/>
        <v>0</v>
      </c>
      <c r="AE416" s="94" t="e">
        <f>+VLOOKUP(G416,'Código Licitaciones'!$L$7:$L$50,1,0)</f>
        <v>#N/A</v>
      </c>
      <c r="AF416" s="90" t="e">
        <f t="shared" si="54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8"/>
        <v>0</v>
      </c>
      <c r="AJ416" s="94">
        <f t="shared" si="48"/>
        <v>0</v>
      </c>
      <c r="AK416" s="95" t="e">
        <f>+VLOOKUP(M416,'Código Barras'!$C$3:$C$1694,1,0)</f>
        <v>#N/A</v>
      </c>
      <c r="AL416" s="90">
        <f t="shared" si="49"/>
        <v>0</v>
      </c>
      <c r="AM416" s="90">
        <f t="shared" si="49"/>
        <v>0</v>
      </c>
      <c r="AN416" s="90">
        <f t="shared" si="49"/>
        <v>0</v>
      </c>
      <c r="AO416" s="90">
        <f t="shared" si="49"/>
        <v>0</v>
      </c>
      <c r="AP416" s="90">
        <f t="shared" si="49"/>
        <v>0</v>
      </c>
      <c r="AQ416" s="90">
        <f t="shared" si="49"/>
        <v>0</v>
      </c>
      <c r="AR416" s="90" t="e">
        <f>VLOOKUP(C416&amp;E416&amp;G416&amp;I416&amp;J416,'Código Licitaciones'!$I$8:$I$4158,1,0)</f>
        <v>#N/A</v>
      </c>
    </row>
    <row r="417" spans="2:44" ht="18.75" x14ac:dyDescent="0.3">
      <c r="B417" s="85"/>
      <c r="M417" s="98"/>
      <c r="X417" s="83">
        <f t="shared" si="50"/>
        <v>9</v>
      </c>
      <c r="Z417" s="90" t="e">
        <f t="shared" si="51"/>
        <v>#DIV/0!</v>
      </c>
      <c r="AA417" s="94" t="e">
        <f>+VLOOKUP(C417,'Código Licitaciones'!$J$7:$J$31,1,0)</f>
        <v>#N/A</v>
      </c>
      <c r="AB417" s="94">
        <f t="shared" si="52"/>
        <v>0</v>
      </c>
      <c r="AC417" s="94" t="e">
        <f>+VLOOKUP(E417,'Código Licitaciones'!$K$7:$K$50,1,0)</f>
        <v>#N/A</v>
      </c>
      <c r="AD417" s="94">
        <f t="shared" si="53"/>
        <v>0</v>
      </c>
      <c r="AE417" s="94" t="e">
        <f>+VLOOKUP(G417,'Código Licitaciones'!$L$7:$L$50,1,0)</f>
        <v>#N/A</v>
      </c>
      <c r="AF417" s="90" t="e">
        <f t="shared" si="54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8"/>
        <v>0</v>
      </c>
      <c r="AJ417" s="94">
        <f t="shared" si="48"/>
        <v>0</v>
      </c>
      <c r="AK417" s="95" t="e">
        <f>+VLOOKUP(M417,'Código Barras'!$C$3:$C$1694,1,0)</f>
        <v>#N/A</v>
      </c>
      <c r="AL417" s="90">
        <f t="shared" si="49"/>
        <v>0</v>
      </c>
      <c r="AM417" s="90">
        <f t="shared" si="49"/>
        <v>0</v>
      </c>
      <c r="AN417" s="90">
        <f t="shared" si="49"/>
        <v>0</v>
      </c>
      <c r="AO417" s="90">
        <f t="shared" si="49"/>
        <v>0</v>
      </c>
      <c r="AP417" s="90">
        <f t="shared" si="49"/>
        <v>0</v>
      </c>
      <c r="AQ417" s="90">
        <f t="shared" si="49"/>
        <v>0</v>
      </c>
      <c r="AR417" s="90" t="e">
        <f>VLOOKUP(C417&amp;E417&amp;G417&amp;I417&amp;J417,'Código Licitaciones'!$I$8:$I$4158,1,0)</f>
        <v>#N/A</v>
      </c>
    </row>
    <row r="418" spans="2:44" ht="18.75" x14ac:dyDescent="0.3">
      <c r="B418" s="85"/>
      <c r="M418" s="98"/>
      <c r="X418" s="83">
        <f t="shared" si="50"/>
        <v>9</v>
      </c>
      <c r="Z418" s="90" t="e">
        <f t="shared" si="51"/>
        <v>#DIV/0!</v>
      </c>
      <c r="AA418" s="94" t="e">
        <f>+VLOOKUP(C418,'Código Licitaciones'!$J$7:$J$31,1,0)</f>
        <v>#N/A</v>
      </c>
      <c r="AB418" s="94">
        <f t="shared" si="52"/>
        <v>0</v>
      </c>
      <c r="AC418" s="94" t="e">
        <f>+VLOOKUP(E418,'Código Licitaciones'!$K$7:$K$50,1,0)</f>
        <v>#N/A</v>
      </c>
      <c r="AD418" s="94">
        <f t="shared" si="53"/>
        <v>0</v>
      </c>
      <c r="AE418" s="94" t="e">
        <f>+VLOOKUP(G418,'Código Licitaciones'!$L$7:$L$50,1,0)</f>
        <v>#N/A</v>
      </c>
      <c r="AF418" s="90" t="e">
        <f t="shared" si="54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8"/>
        <v>0</v>
      </c>
      <c r="AJ418" s="94">
        <f t="shared" si="48"/>
        <v>0</v>
      </c>
      <c r="AK418" s="95" t="e">
        <f>+VLOOKUP(M418,'Código Barras'!$C$3:$C$1694,1,0)</f>
        <v>#N/A</v>
      </c>
      <c r="AL418" s="90">
        <f t="shared" si="49"/>
        <v>0</v>
      </c>
      <c r="AM418" s="90">
        <f t="shared" si="49"/>
        <v>0</v>
      </c>
      <c r="AN418" s="90">
        <f t="shared" si="49"/>
        <v>0</v>
      </c>
      <c r="AO418" s="90">
        <f t="shared" si="49"/>
        <v>0</v>
      </c>
      <c r="AP418" s="90">
        <f t="shared" si="49"/>
        <v>0</v>
      </c>
      <c r="AQ418" s="90">
        <f t="shared" si="49"/>
        <v>0</v>
      </c>
      <c r="AR418" s="90" t="e">
        <f>VLOOKUP(C418&amp;E418&amp;G418&amp;I418&amp;J418,'Código Licitaciones'!$I$8:$I$4158,1,0)</f>
        <v>#N/A</v>
      </c>
    </row>
    <row r="419" spans="2:44" ht="18.75" x14ac:dyDescent="0.3">
      <c r="B419" s="85"/>
      <c r="M419" s="98"/>
      <c r="X419" s="83">
        <f t="shared" si="50"/>
        <v>9</v>
      </c>
      <c r="Z419" s="90" t="e">
        <f t="shared" si="51"/>
        <v>#DIV/0!</v>
      </c>
      <c r="AA419" s="94" t="e">
        <f>+VLOOKUP(C419,'Código Licitaciones'!$J$7:$J$31,1,0)</f>
        <v>#N/A</v>
      </c>
      <c r="AB419" s="94">
        <f t="shared" si="52"/>
        <v>0</v>
      </c>
      <c r="AC419" s="94" t="e">
        <f>+VLOOKUP(E419,'Código Licitaciones'!$K$7:$K$50,1,0)</f>
        <v>#N/A</v>
      </c>
      <c r="AD419" s="94">
        <f t="shared" si="53"/>
        <v>0</v>
      </c>
      <c r="AE419" s="94" t="e">
        <f>+VLOOKUP(G419,'Código Licitaciones'!$L$7:$L$50,1,0)</f>
        <v>#N/A</v>
      </c>
      <c r="AF419" s="90" t="e">
        <f t="shared" si="54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8"/>
        <v>0</v>
      </c>
      <c r="AJ419" s="94">
        <f t="shared" si="48"/>
        <v>0</v>
      </c>
      <c r="AK419" s="95" t="e">
        <f>+VLOOKUP(M419,'Código Barras'!$C$3:$C$1694,1,0)</f>
        <v>#N/A</v>
      </c>
      <c r="AL419" s="90">
        <f t="shared" si="49"/>
        <v>0</v>
      </c>
      <c r="AM419" s="90">
        <f t="shared" si="49"/>
        <v>0</v>
      </c>
      <c r="AN419" s="90">
        <f t="shared" si="49"/>
        <v>0</v>
      </c>
      <c r="AO419" s="90">
        <f t="shared" si="49"/>
        <v>0</v>
      </c>
      <c r="AP419" s="90">
        <f t="shared" si="49"/>
        <v>0</v>
      </c>
      <c r="AQ419" s="90">
        <f t="shared" si="49"/>
        <v>0</v>
      </c>
      <c r="AR419" s="90" t="e">
        <f>VLOOKUP(C419&amp;E419&amp;G419&amp;I419&amp;J419,'Código Licitaciones'!$I$8:$I$4158,1,0)</f>
        <v>#N/A</v>
      </c>
    </row>
    <row r="420" spans="2:44" ht="18.75" x14ac:dyDescent="0.3">
      <c r="B420" s="85"/>
      <c r="M420" s="98"/>
      <c r="X420" s="83">
        <f t="shared" si="50"/>
        <v>9</v>
      </c>
      <c r="Z420" s="90" t="e">
        <f t="shared" si="51"/>
        <v>#DIV/0!</v>
      </c>
      <c r="AA420" s="94" t="e">
        <f>+VLOOKUP(C420,'Código Licitaciones'!$J$7:$J$31,1,0)</f>
        <v>#N/A</v>
      </c>
      <c r="AB420" s="94">
        <f t="shared" si="52"/>
        <v>0</v>
      </c>
      <c r="AC420" s="94" t="e">
        <f>+VLOOKUP(E420,'Código Licitaciones'!$K$7:$K$50,1,0)</f>
        <v>#N/A</v>
      </c>
      <c r="AD420" s="94">
        <f t="shared" si="53"/>
        <v>0</v>
      </c>
      <c r="AE420" s="94" t="e">
        <f>+VLOOKUP(G420,'Código Licitaciones'!$L$7:$L$50,1,0)</f>
        <v>#N/A</v>
      </c>
      <c r="AF420" s="90" t="e">
        <f t="shared" si="54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8"/>
        <v>0</v>
      </c>
      <c r="AJ420" s="94">
        <f t="shared" si="48"/>
        <v>0</v>
      </c>
      <c r="AK420" s="95" t="e">
        <f>+VLOOKUP(M420,'Código Barras'!$C$3:$C$1694,1,0)</f>
        <v>#N/A</v>
      </c>
      <c r="AL420" s="90">
        <f t="shared" si="49"/>
        <v>0</v>
      </c>
      <c r="AM420" s="90">
        <f t="shared" si="49"/>
        <v>0</v>
      </c>
      <c r="AN420" s="90">
        <f t="shared" si="49"/>
        <v>0</v>
      </c>
      <c r="AO420" s="90">
        <f t="shared" si="49"/>
        <v>0</v>
      </c>
      <c r="AP420" s="90">
        <f t="shared" si="49"/>
        <v>0</v>
      </c>
      <c r="AQ420" s="90">
        <f t="shared" si="49"/>
        <v>0</v>
      </c>
      <c r="AR420" s="90" t="e">
        <f>VLOOKUP(C420&amp;E420&amp;G420&amp;I420&amp;J420,'Código Licitaciones'!$I$8:$I$4158,1,0)</f>
        <v>#N/A</v>
      </c>
    </row>
    <row r="421" spans="2:44" ht="18.75" x14ac:dyDescent="0.3">
      <c r="B421" s="85"/>
      <c r="M421" s="98"/>
      <c r="X421" s="83">
        <f t="shared" si="50"/>
        <v>9</v>
      </c>
      <c r="Z421" s="90" t="e">
        <f t="shared" si="51"/>
        <v>#DIV/0!</v>
      </c>
      <c r="AA421" s="94" t="e">
        <f>+VLOOKUP(C421,'Código Licitaciones'!$J$7:$J$31,1,0)</f>
        <v>#N/A</v>
      </c>
      <c r="AB421" s="94">
        <f t="shared" si="52"/>
        <v>0</v>
      </c>
      <c r="AC421" s="94" t="e">
        <f>+VLOOKUP(E421,'Código Licitaciones'!$K$7:$K$50,1,0)</f>
        <v>#N/A</v>
      </c>
      <c r="AD421" s="94">
        <f t="shared" si="53"/>
        <v>0</v>
      </c>
      <c r="AE421" s="94" t="e">
        <f>+VLOOKUP(G421,'Código Licitaciones'!$L$7:$L$50,1,0)</f>
        <v>#N/A</v>
      </c>
      <c r="AF421" s="90" t="e">
        <f t="shared" si="54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8"/>
        <v>0</v>
      </c>
      <c r="AJ421" s="94">
        <f t="shared" si="48"/>
        <v>0</v>
      </c>
      <c r="AK421" s="95" t="e">
        <f>+VLOOKUP(M421,'Código Barras'!$C$3:$C$1694,1,0)</f>
        <v>#N/A</v>
      </c>
      <c r="AL421" s="90">
        <f t="shared" si="49"/>
        <v>0</v>
      </c>
      <c r="AM421" s="90">
        <f t="shared" si="49"/>
        <v>0</v>
      </c>
      <c r="AN421" s="90">
        <f t="shared" si="49"/>
        <v>0</v>
      </c>
      <c r="AO421" s="90">
        <f t="shared" si="49"/>
        <v>0</v>
      </c>
      <c r="AP421" s="90">
        <f t="shared" si="49"/>
        <v>0</v>
      </c>
      <c r="AQ421" s="90">
        <f t="shared" si="49"/>
        <v>0</v>
      </c>
      <c r="AR421" s="90" t="e">
        <f>VLOOKUP(C421&amp;E421&amp;G421&amp;I421&amp;J421,'Código Licitaciones'!$I$8:$I$4158,1,0)</f>
        <v>#N/A</v>
      </c>
    </row>
    <row r="422" spans="2:44" ht="18.75" x14ac:dyDescent="0.3">
      <c r="B422" s="85"/>
      <c r="M422" s="98"/>
      <c r="X422" s="83">
        <f t="shared" si="50"/>
        <v>9</v>
      </c>
      <c r="Z422" s="90" t="e">
        <f t="shared" si="51"/>
        <v>#DIV/0!</v>
      </c>
      <c r="AA422" s="94" t="e">
        <f>+VLOOKUP(C422,'Código Licitaciones'!$J$7:$J$31,1,0)</f>
        <v>#N/A</v>
      </c>
      <c r="AB422" s="94">
        <f t="shared" si="52"/>
        <v>0</v>
      </c>
      <c r="AC422" s="94" t="e">
        <f>+VLOOKUP(E422,'Código Licitaciones'!$K$7:$K$50,1,0)</f>
        <v>#N/A</v>
      </c>
      <c r="AD422" s="94">
        <f t="shared" si="53"/>
        <v>0</v>
      </c>
      <c r="AE422" s="94" t="e">
        <f>+VLOOKUP(G422,'Código Licitaciones'!$L$7:$L$50,1,0)</f>
        <v>#N/A</v>
      </c>
      <c r="AF422" s="90" t="e">
        <f t="shared" si="54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8"/>
        <v>0</v>
      </c>
      <c r="AJ422" s="94">
        <f t="shared" si="48"/>
        <v>0</v>
      </c>
      <c r="AK422" s="95" t="e">
        <f>+VLOOKUP(M422,'Código Barras'!$C$3:$C$1694,1,0)</f>
        <v>#N/A</v>
      </c>
      <c r="AL422" s="90">
        <f t="shared" si="49"/>
        <v>0</v>
      </c>
      <c r="AM422" s="90">
        <f t="shared" si="49"/>
        <v>0</v>
      </c>
      <c r="AN422" s="90">
        <f t="shared" si="49"/>
        <v>0</v>
      </c>
      <c r="AO422" s="90">
        <f t="shared" si="49"/>
        <v>0</v>
      </c>
      <c r="AP422" s="90">
        <f t="shared" si="49"/>
        <v>0</v>
      </c>
      <c r="AQ422" s="90">
        <f t="shared" si="49"/>
        <v>0</v>
      </c>
      <c r="AR422" s="90" t="e">
        <f>VLOOKUP(C422&amp;E422&amp;G422&amp;I422&amp;J422,'Código Licitaciones'!$I$8:$I$4158,1,0)</f>
        <v>#N/A</v>
      </c>
    </row>
    <row r="423" spans="2:44" ht="18.75" x14ac:dyDescent="0.3">
      <c r="B423" s="85"/>
      <c r="M423" s="98"/>
      <c r="X423" s="83">
        <f t="shared" si="50"/>
        <v>9</v>
      </c>
      <c r="Z423" s="90" t="e">
        <f t="shared" si="51"/>
        <v>#DIV/0!</v>
      </c>
      <c r="AA423" s="94" t="e">
        <f>+VLOOKUP(C423,'Código Licitaciones'!$J$7:$J$31,1,0)</f>
        <v>#N/A</v>
      </c>
      <c r="AB423" s="94">
        <f t="shared" si="52"/>
        <v>0</v>
      </c>
      <c r="AC423" s="94" t="e">
        <f>+VLOOKUP(E423,'Código Licitaciones'!$K$7:$K$50,1,0)</f>
        <v>#N/A</v>
      </c>
      <c r="AD423" s="94">
        <f t="shared" si="53"/>
        <v>0</v>
      </c>
      <c r="AE423" s="94" t="e">
        <f>+VLOOKUP(G423,'Código Licitaciones'!$L$7:$L$50,1,0)</f>
        <v>#N/A</v>
      </c>
      <c r="AF423" s="90" t="e">
        <f t="shared" si="54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8"/>
        <v>0</v>
      </c>
      <c r="AJ423" s="94">
        <f t="shared" si="48"/>
        <v>0</v>
      </c>
      <c r="AK423" s="95" t="e">
        <f>+VLOOKUP(M423,'Código Barras'!$C$3:$C$1694,1,0)</f>
        <v>#N/A</v>
      </c>
      <c r="AL423" s="90">
        <f t="shared" si="49"/>
        <v>0</v>
      </c>
      <c r="AM423" s="90">
        <f t="shared" si="49"/>
        <v>0</v>
      </c>
      <c r="AN423" s="90">
        <f t="shared" si="49"/>
        <v>0</v>
      </c>
      <c r="AO423" s="90">
        <f t="shared" si="49"/>
        <v>0</v>
      </c>
      <c r="AP423" s="90">
        <f t="shared" si="49"/>
        <v>0</v>
      </c>
      <c r="AQ423" s="90">
        <f t="shared" si="49"/>
        <v>0</v>
      </c>
      <c r="AR423" s="90" t="e">
        <f>VLOOKUP(C423&amp;E423&amp;G423&amp;I423&amp;J423,'Código Licitaciones'!$I$8:$I$4158,1,0)</f>
        <v>#N/A</v>
      </c>
    </row>
    <row r="424" spans="2:44" ht="18.75" x14ac:dyDescent="0.3">
      <c r="B424" s="85"/>
      <c r="M424" s="98"/>
      <c r="X424" s="83">
        <f t="shared" si="50"/>
        <v>9</v>
      </c>
      <c r="Z424" s="90" t="e">
        <f t="shared" si="51"/>
        <v>#DIV/0!</v>
      </c>
      <c r="AA424" s="94" t="e">
        <f>+VLOOKUP(C424,'Código Licitaciones'!$J$7:$J$31,1,0)</f>
        <v>#N/A</v>
      </c>
      <c r="AB424" s="94">
        <f t="shared" si="52"/>
        <v>0</v>
      </c>
      <c r="AC424" s="94" t="e">
        <f>+VLOOKUP(E424,'Código Licitaciones'!$K$7:$K$50,1,0)</f>
        <v>#N/A</v>
      </c>
      <c r="AD424" s="94">
        <f t="shared" si="53"/>
        <v>0</v>
      </c>
      <c r="AE424" s="94" t="e">
        <f>+VLOOKUP(G424,'Código Licitaciones'!$L$7:$L$50,1,0)</f>
        <v>#N/A</v>
      </c>
      <c r="AF424" s="90" t="e">
        <f t="shared" si="54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8"/>
        <v>0</v>
      </c>
      <c r="AJ424" s="94">
        <f t="shared" si="48"/>
        <v>0</v>
      </c>
      <c r="AK424" s="95" t="e">
        <f>+VLOOKUP(M424,'Código Barras'!$C$3:$C$1694,1,0)</f>
        <v>#N/A</v>
      </c>
      <c r="AL424" s="90">
        <f t="shared" si="49"/>
        <v>0</v>
      </c>
      <c r="AM424" s="90">
        <f t="shared" si="49"/>
        <v>0</v>
      </c>
      <c r="AN424" s="90">
        <f t="shared" si="49"/>
        <v>0</v>
      </c>
      <c r="AO424" s="90">
        <f t="shared" si="49"/>
        <v>0</v>
      </c>
      <c r="AP424" s="90">
        <f t="shared" si="49"/>
        <v>0</v>
      </c>
      <c r="AQ424" s="90">
        <f t="shared" si="49"/>
        <v>0</v>
      </c>
      <c r="AR424" s="90" t="e">
        <f>VLOOKUP(C424&amp;E424&amp;G424&amp;I424&amp;J424,'Código Licitaciones'!$I$8:$I$4158,1,0)</f>
        <v>#N/A</v>
      </c>
    </row>
    <row r="425" spans="2:44" ht="18.75" x14ac:dyDescent="0.3">
      <c r="B425" s="85"/>
      <c r="M425" s="98"/>
      <c r="X425" s="83">
        <f t="shared" si="50"/>
        <v>9</v>
      </c>
      <c r="Z425" s="90" t="e">
        <f t="shared" si="51"/>
        <v>#DIV/0!</v>
      </c>
      <c r="AA425" s="94" t="e">
        <f>+VLOOKUP(C425,'Código Licitaciones'!$J$7:$J$31,1,0)</f>
        <v>#N/A</v>
      </c>
      <c r="AB425" s="94">
        <f t="shared" si="52"/>
        <v>0</v>
      </c>
      <c r="AC425" s="94" t="e">
        <f>+VLOOKUP(E425,'Código Licitaciones'!$K$7:$K$50,1,0)</f>
        <v>#N/A</v>
      </c>
      <c r="AD425" s="94">
        <f t="shared" si="53"/>
        <v>0</v>
      </c>
      <c r="AE425" s="94" t="e">
        <f>+VLOOKUP(G425,'Código Licitaciones'!$L$7:$L$50,1,0)</f>
        <v>#N/A</v>
      </c>
      <c r="AF425" s="90" t="e">
        <f t="shared" si="54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5">+K425</f>
        <v>0</v>
      </c>
      <c r="AJ425" s="94">
        <f t="shared" si="55"/>
        <v>0</v>
      </c>
      <c r="AK425" s="95" t="e">
        <f>+VLOOKUP(M425,'Código Barras'!$C$3:$C$1694,1,0)</f>
        <v>#N/A</v>
      </c>
      <c r="AL425" s="90">
        <f t="shared" si="49"/>
        <v>0</v>
      </c>
      <c r="AM425" s="90">
        <f t="shared" si="49"/>
        <v>0</v>
      </c>
      <c r="AN425" s="90">
        <f t="shared" si="49"/>
        <v>0</v>
      </c>
      <c r="AO425" s="90">
        <f t="shared" si="49"/>
        <v>0</v>
      </c>
      <c r="AP425" s="90">
        <f t="shared" si="49"/>
        <v>0</v>
      </c>
      <c r="AQ425" s="90">
        <f t="shared" si="49"/>
        <v>0</v>
      </c>
      <c r="AR425" s="90" t="e">
        <f>VLOOKUP(C425&amp;E425&amp;G425&amp;I425&amp;J425,'Código Licitaciones'!$I$8:$I$4158,1,0)</f>
        <v>#N/A</v>
      </c>
    </row>
    <row r="426" spans="2:44" ht="18.75" x14ac:dyDescent="0.3">
      <c r="B426" s="85"/>
      <c r="M426" s="98"/>
      <c r="X426" s="83">
        <f t="shared" si="50"/>
        <v>9</v>
      </c>
      <c r="Z426" s="90" t="e">
        <f t="shared" si="51"/>
        <v>#DIV/0!</v>
      </c>
      <c r="AA426" s="94" t="e">
        <f>+VLOOKUP(C426,'Código Licitaciones'!$J$7:$J$31,1,0)</f>
        <v>#N/A</v>
      </c>
      <c r="AB426" s="94">
        <f t="shared" si="52"/>
        <v>0</v>
      </c>
      <c r="AC426" s="94" t="e">
        <f>+VLOOKUP(E426,'Código Licitaciones'!$K$7:$K$50,1,0)</f>
        <v>#N/A</v>
      </c>
      <c r="AD426" s="94">
        <f t="shared" si="53"/>
        <v>0</v>
      </c>
      <c r="AE426" s="94" t="e">
        <f>+VLOOKUP(G426,'Código Licitaciones'!$L$7:$L$50,1,0)</f>
        <v>#N/A</v>
      </c>
      <c r="AF426" s="90" t="e">
        <f t="shared" si="54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5"/>
        <v>0</v>
      </c>
      <c r="AJ426" s="94">
        <f t="shared" si="55"/>
        <v>0</v>
      </c>
      <c r="AK426" s="95" t="e">
        <f>+VLOOKUP(M426,'Código Barras'!$C$3:$C$1694,1,0)</f>
        <v>#N/A</v>
      </c>
      <c r="AL426" s="90">
        <f t="shared" si="49"/>
        <v>0</v>
      </c>
      <c r="AM426" s="90">
        <f t="shared" si="49"/>
        <v>0</v>
      </c>
      <c r="AN426" s="90">
        <f t="shared" si="49"/>
        <v>0</v>
      </c>
      <c r="AO426" s="90">
        <f t="shared" si="49"/>
        <v>0</v>
      </c>
      <c r="AP426" s="90">
        <f t="shared" si="49"/>
        <v>0</v>
      </c>
      <c r="AQ426" s="90">
        <f t="shared" si="49"/>
        <v>0</v>
      </c>
      <c r="AR426" s="90" t="e">
        <f>VLOOKUP(C426&amp;E426&amp;G426&amp;I426&amp;J426,'Código Licitaciones'!$I$8:$I$4158,1,0)</f>
        <v>#N/A</v>
      </c>
    </row>
    <row r="427" spans="2:44" ht="18.75" x14ac:dyDescent="0.3">
      <c r="B427" s="85"/>
      <c r="M427" s="98"/>
      <c r="X427" s="83">
        <f t="shared" si="50"/>
        <v>9</v>
      </c>
      <c r="Z427" s="90" t="e">
        <f t="shared" si="51"/>
        <v>#DIV/0!</v>
      </c>
      <c r="AA427" s="94" t="e">
        <f>+VLOOKUP(C427,'Código Licitaciones'!$J$7:$J$31,1,0)</f>
        <v>#N/A</v>
      </c>
      <c r="AB427" s="94">
        <f t="shared" si="52"/>
        <v>0</v>
      </c>
      <c r="AC427" s="94" t="e">
        <f>+VLOOKUP(E427,'Código Licitaciones'!$K$7:$K$50,1,0)</f>
        <v>#N/A</v>
      </c>
      <c r="AD427" s="94">
        <f t="shared" si="53"/>
        <v>0</v>
      </c>
      <c r="AE427" s="94" t="e">
        <f>+VLOOKUP(G427,'Código Licitaciones'!$L$7:$L$50,1,0)</f>
        <v>#N/A</v>
      </c>
      <c r="AF427" s="90" t="e">
        <f t="shared" si="54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5"/>
        <v>0</v>
      </c>
      <c r="AJ427" s="94">
        <f t="shared" si="55"/>
        <v>0</v>
      </c>
      <c r="AK427" s="95" t="e">
        <f>+VLOOKUP(M427,'Código Barras'!$C$3:$C$1694,1,0)</f>
        <v>#N/A</v>
      </c>
      <c r="AL427" s="90">
        <f t="shared" si="49"/>
        <v>0</v>
      </c>
      <c r="AM427" s="90">
        <f t="shared" si="49"/>
        <v>0</v>
      </c>
      <c r="AN427" s="90">
        <f t="shared" si="49"/>
        <v>0</v>
      </c>
      <c r="AO427" s="90">
        <f t="shared" si="49"/>
        <v>0</v>
      </c>
      <c r="AP427" s="90">
        <f t="shared" si="49"/>
        <v>0</v>
      </c>
      <c r="AQ427" s="90">
        <f t="shared" si="49"/>
        <v>0</v>
      </c>
      <c r="AR427" s="90" t="e">
        <f>VLOOKUP(C427&amp;E427&amp;G427&amp;I427&amp;J427,'Código Licitaciones'!$I$8:$I$4158,1,0)</f>
        <v>#N/A</v>
      </c>
    </row>
    <row r="428" spans="2:44" ht="18.75" x14ac:dyDescent="0.3">
      <c r="B428" s="85"/>
      <c r="M428" s="98"/>
      <c r="X428" s="83">
        <f t="shared" si="50"/>
        <v>9</v>
      </c>
      <c r="Z428" s="90" t="e">
        <f t="shared" si="51"/>
        <v>#DIV/0!</v>
      </c>
      <c r="AA428" s="94" t="e">
        <f>+VLOOKUP(C428,'Código Licitaciones'!$J$7:$J$31,1,0)</f>
        <v>#N/A</v>
      </c>
      <c r="AB428" s="94">
        <f t="shared" si="52"/>
        <v>0</v>
      </c>
      <c r="AC428" s="94" t="e">
        <f>+VLOOKUP(E428,'Código Licitaciones'!$K$7:$K$50,1,0)</f>
        <v>#N/A</v>
      </c>
      <c r="AD428" s="94">
        <f t="shared" si="53"/>
        <v>0</v>
      </c>
      <c r="AE428" s="94" t="e">
        <f>+VLOOKUP(G428,'Código Licitaciones'!$L$7:$L$50,1,0)</f>
        <v>#N/A</v>
      </c>
      <c r="AF428" s="90" t="e">
        <f t="shared" si="54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5"/>
        <v>0</v>
      </c>
      <c r="AJ428" s="94">
        <f t="shared" si="55"/>
        <v>0</v>
      </c>
      <c r="AK428" s="95" t="e">
        <f>+VLOOKUP(M428,'Código Barras'!$C$3:$C$1694,1,0)</f>
        <v>#N/A</v>
      </c>
      <c r="AL428" s="90">
        <f t="shared" si="49"/>
        <v>0</v>
      </c>
      <c r="AM428" s="90">
        <f t="shared" si="49"/>
        <v>0</v>
      </c>
      <c r="AN428" s="90">
        <f t="shared" si="49"/>
        <v>0</v>
      </c>
      <c r="AO428" s="90">
        <f t="shared" ref="AO428:AQ491" si="56">IF(OR(ISNUMBER(Q428),Q428=0),Q428,1/0)</f>
        <v>0</v>
      </c>
      <c r="AP428" s="90">
        <f t="shared" si="56"/>
        <v>0</v>
      </c>
      <c r="AQ428" s="90">
        <f t="shared" si="56"/>
        <v>0</v>
      </c>
      <c r="AR428" s="90" t="e">
        <f>VLOOKUP(C428&amp;E428&amp;G428&amp;I428&amp;J428,'Código Licitaciones'!$I$8:$I$4158,1,0)</f>
        <v>#N/A</v>
      </c>
    </row>
    <row r="429" spans="2:44" ht="18.75" x14ac:dyDescent="0.3">
      <c r="B429" s="85"/>
      <c r="M429" s="98"/>
      <c r="X429" s="83">
        <f t="shared" si="50"/>
        <v>9</v>
      </c>
      <c r="Z429" s="90" t="e">
        <f t="shared" si="51"/>
        <v>#DIV/0!</v>
      </c>
      <c r="AA429" s="94" t="e">
        <f>+VLOOKUP(C429,'Código Licitaciones'!$J$7:$J$31,1,0)</f>
        <v>#N/A</v>
      </c>
      <c r="AB429" s="94">
        <f t="shared" si="52"/>
        <v>0</v>
      </c>
      <c r="AC429" s="94" t="e">
        <f>+VLOOKUP(E429,'Código Licitaciones'!$K$7:$K$50,1,0)</f>
        <v>#N/A</v>
      </c>
      <c r="AD429" s="94">
        <f t="shared" si="53"/>
        <v>0</v>
      </c>
      <c r="AE429" s="94" t="e">
        <f>+VLOOKUP(G429,'Código Licitaciones'!$L$7:$L$50,1,0)</f>
        <v>#N/A</v>
      </c>
      <c r="AF429" s="90" t="e">
        <f t="shared" si="54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5"/>
        <v>0</v>
      </c>
      <c r="AJ429" s="94">
        <f t="shared" si="55"/>
        <v>0</v>
      </c>
      <c r="AK429" s="95" t="e">
        <f>+VLOOKUP(M429,'Código Barras'!$C$3:$C$1694,1,0)</f>
        <v>#N/A</v>
      </c>
      <c r="AL429" s="90">
        <f t="shared" ref="AL429:AQ492" si="57">IF(OR(ISNUMBER(N429),N429=0),N429,1/0)</f>
        <v>0</v>
      </c>
      <c r="AM429" s="90">
        <f t="shared" si="57"/>
        <v>0</v>
      </c>
      <c r="AN429" s="90">
        <f t="shared" si="57"/>
        <v>0</v>
      </c>
      <c r="AO429" s="90">
        <f t="shared" si="56"/>
        <v>0</v>
      </c>
      <c r="AP429" s="90">
        <f t="shared" si="56"/>
        <v>0</v>
      </c>
      <c r="AQ429" s="90">
        <f t="shared" si="56"/>
        <v>0</v>
      </c>
      <c r="AR429" s="90" t="e">
        <f>VLOOKUP(C429&amp;E429&amp;G429&amp;I429&amp;J429,'Código Licitaciones'!$I$8:$I$4158,1,0)</f>
        <v>#N/A</v>
      </c>
    </row>
    <row r="430" spans="2:44" ht="18.75" x14ac:dyDescent="0.3">
      <c r="B430" s="85"/>
      <c r="M430" s="98"/>
      <c r="X430" s="83">
        <f t="shared" si="50"/>
        <v>9</v>
      </c>
      <c r="Z430" s="90" t="e">
        <f t="shared" si="51"/>
        <v>#DIV/0!</v>
      </c>
      <c r="AA430" s="94" t="e">
        <f>+VLOOKUP(C430,'Código Licitaciones'!$J$7:$J$31,1,0)</f>
        <v>#N/A</v>
      </c>
      <c r="AB430" s="94">
        <f t="shared" si="52"/>
        <v>0</v>
      </c>
      <c r="AC430" s="94" t="e">
        <f>+VLOOKUP(E430,'Código Licitaciones'!$K$7:$K$50,1,0)</f>
        <v>#N/A</v>
      </c>
      <c r="AD430" s="94">
        <f t="shared" si="53"/>
        <v>0</v>
      </c>
      <c r="AE430" s="94" t="e">
        <f>+VLOOKUP(G430,'Código Licitaciones'!$L$7:$L$50,1,0)</f>
        <v>#N/A</v>
      </c>
      <c r="AF430" s="90" t="e">
        <f t="shared" si="54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5"/>
        <v>0</v>
      </c>
      <c r="AJ430" s="94">
        <f t="shared" si="55"/>
        <v>0</v>
      </c>
      <c r="AK430" s="95" t="e">
        <f>+VLOOKUP(M430,'Código Barras'!$C$3:$C$1694,1,0)</f>
        <v>#N/A</v>
      </c>
      <c r="AL430" s="90">
        <f t="shared" si="57"/>
        <v>0</v>
      </c>
      <c r="AM430" s="90">
        <f t="shared" si="57"/>
        <v>0</v>
      </c>
      <c r="AN430" s="90">
        <f t="shared" si="57"/>
        <v>0</v>
      </c>
      <c r="AO430" s="90">
        <f t="shared" si="56"/>
        <v>0</v>
      </c>
      <c r="AP430" s="90">
        <f t="shared" si="56"/>
        <v>0</v>
      </c>
      <c r="AQ430" s="90">
        <f t="shared" si="56"/>
        <v>0</v>
      </c>
      <c r="AR430" s="90" t="e">
        <f>VLOOKUP(C430&amp;E430&amp;G430&amp;I430&amp;J430,'Código Licitaciones'!$I$8:$I$4158,1,0)</f>
        <v>#N/A</v>
      </c>
    </row>
    <row r="431" spans="2:44" ht="18.75" x14ac:dyDescent="0.3">
      <c r="B431" s="85"/>
      <c r="M431" s="98"/>
      <c r="X431" s="83">
        <f t="shared" si="50"/>
        <v>9</v>
      </c>
      <c r="Z431" s="90" t="e">
        <f t="shared" si="51"/>
        <v>#DIV/0!</v>
      </c>
      <c r="AA431" s="94" t="e">
        <f>+VLOOKUP(C431,'Código Licitaciones'!$J$7:$J$31,1,0)</f>
        <v>#N/A</v>
      </c>
      <c r="AB431" s="94">
        <f t="shared" si="52"/>
        <v>0</v>
      </c>
      <c r="AC431" s="94" t="e">
        <f>+VLOOKUP(E431,'Código Licitaciones'!$K$7:$K$50,1,0)</f>
        <v>#N/A</v>
      </c>
      <c r="AD431" s="94">
        <f t="shared" si="53"/>
        <v>0</v>
      </c>
      <c r="AE431" s="94" t="e">
        <f>+VLOOKUP(G431,'Código Licitaciones'!$L$7:$L$50,1,0)</f>
        <v>#N/A</v>
      </c>
      <c r="AF431" s="90" t="e">
        <f t="shared" si="54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5"/>
        <v>0</v>
      </c>
      <c r="AJ431" s="94">
        <f t="shared" si="55"/>
        <v>0</v>
      </c>
      <c r="AK431" s="95" t="e">
        <f>+VLOOKUP(M431,'Código Barras'!$C$3:$C$1694,1,0)</f>
        <v>#N/A</v>
      </c>
      <c r="AL431" s="90">
        <f t="shared" si="57"/>
        <v>0</v>
      </c>
      <c r="AM431" s="90">
        <f t="shared" si="57"/>
        <v>0</v>
      </c>
      <c r="AN431" s="90">
        <f t="shared" si="57"/>
        <v>0</v>
      </c>
      <c r="AO431" s="90">
        <f t="shared" si="56"/>
        <v>0</v>
      </c>
      <c r="AP431" s="90">
        <f t="shared" si="56"/>
        <v>0</v>
      </c>
      <c r="AQ431" s="90">
        <f t="shared" si="56"/>
        <v>0</v>
      </c>
      <c r="AR431" s="90" t="e">
        <f>VLOOKUP(C431&amp;E431&amp;G431&amp;I431&amp;J431,'Código Licitaciones'!$I$8:$I$4158,1,0)</f>
        <v>#N/A</v>
      </c>
    </row>
    <row r="432" spans="2:44" ht="18.75" x14ac:dyDescent="0.3">
      <c r="B432" s="85"/>
      <c r="M432" s="98"/>
      <c r="X432" s="83">
        <f t="shared" si="50"/>
        <v>9</v>
      </c>
      <c r="Z432" s="90" t="e">
        <f t="shared" si="51"/>
        <v>#DIV/0!</v>
      </c>
      <c r="AA432" s="94" t="e">
        <f>+VLOOKUP(C432,'Código Licitaciones'!$J$7:$J$31,1,0)</f>
        <v>#N/A</v>
      </c>
      <c r="AB432" s="94">
        <f t="shared" si="52"/>
        <v>0</v>
      </c>
      <c r="AC432" s="94" t="e">
        <f>+VLOOKUP(E432,'Código Licitaciones'!$K$7:$K$50,1,0)</f>
        <v>#N/A</v>
      </c>
      <c r="AD432" s="94">
        <f t="shared" si="53"/>
        <v>0</v>
      </c>
      <c r="AE432" s="94" t="e">
        <f>+VLOOKUP(G432,'Código Licitaciones'!$L$7:$L$50,1,0)</f>
        <v>#N/A</v>
      </c>
      <c r="AF432" s="90" t="e">
        <f t="shared" si="54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5"/>
        <v>0</v>
      </c>
      <c r="AJ432" s="94">
        <f t="shared" si="55"/>
        <v>0</v>
      </c>
      <c r="AK432" s="95" t="e">
        <f>+VLOOKUP(M432,'Código Barras'!$C$3:$C$1694,1,0)</f>
        <v>#N/A</v>
      </c>
      <c r="AL432" s="90">
        <f t="shared" si="57"/>
        <v>0</v>
      </c>
      <c r="AM432" s="90">
        <f t="shared" si="57"/>
        <v>0</v>
      </c>
      <c r="AN432" s="90">
        <f t="shared" si="57"/>
        <v>0</v>
      </c>
      <c r="AO432" s="90">
        <f t="shared" si="56"/>
        <v>0</v>
      </c>
      <c r="AP432" s="90">
        <f t="shared" si="56"/>
        <v>0</v>
      </c>
      <c r="AQ432" s="90">
        <f t="shared" si="56"/>
        <v>0</v>
      </c>
      <c r="AR432" s="90" t="e">
        <f>VLOOKUP(C432&amp;E432&amp;G432&amp;I432&amp;J432,'Código Licitaciones'!$I$8:$I$4158,1,0)</f>
        <v>#N/A</v>
      </c>
    </row>
    <row r="433" spans="2:44" ht="18.75" x14ac:dyDescent="0.3">
      <c r="B433" s="85"/>
      <c r="M433" s="98"/>
      <c r="X433" s="83">
        <f t="shared" si="50"/>
        <v>9</v>
      </c>
      <c r="Z433" s="90" t="e">
        <f t="shared" si="51"/>
        <v>#DIV/0!</v>
      </c>
      <c r="AA433" s="94" t="e">
        <f>+VLOOKUP(C433,'Código Licitaciones'!$J$7:$J$31,1,0)</f>
        <v>#N/A</v>
      </c>
      <c r="AB433" s="94">
        <f t="shared" si="52"/>
        <v>0</v>
      </c>
      <c r="AC433" s="94" t="e">
        <f>+VLOOKUP(E433,'Código Licitaciones'!$K$7:$K$50,1,0)</f>
        <v>#N/A</v>
      </c>
      <c r="AD433" s="94">
        <f t="shared" si="53"/>
        <v>0</v>
      </c>
      <c r="AE433" s="94" t="e">
        <f>+VLOOKUP(G433,'Código Licitaciones'!$L$7:$L$50,1,0)</f>
        <v>#N/A</v>
      </c>
      <c r="AF433" s="90" t="e">
        <f t="shared" si="54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5"/>
        <v>0</v>
      </c>
      <c r="AJ433" s="94">
        <f t="shared" si="55"/>
        <v>0</v>
      </c>
      <c r="AK433" s="95" t="e">
        <f>+VLOOKUP(M433,'Código Barras'!$C$3:$C$1694,1,0)</f>
        <v>#N/A</v>
      </c>
      <c r="AL433" s="90">
        <f t="shared" si="57"/>
        <v>0</v>
      </c>
      <c r="AM433" s="90">
        <f t="shared" si="57"/>
        <v>0</v>
      </c>
      <c r="AN433" s="90">
        <f t="shared" si="57"/>
        <v>0</v>
      </c>
      <c r="AO433" s="90">
        <f t="shared" si="56"/>
        <v>0</v>
      </c>
      <c r="AP433" s="90">
        <f t="shared" si="56"/>
        <v>0</v>
      </c>
      <c r="AQ433" s="90">
        <f t="shared" si="56"/>
        <v>0</v>
      </c>
      <c r="AR433" s="90" t="e">
        <f>VLOOKUP(C433&amp;E433&amp;G433&amp;I433&amp;J433,'Código Licitaciones'!$I$8:$I$4158,1,0)</f>
        <v>#N/A</v>
      </c>
    </row>
    <row r="434" spans="2:44" ht="18.75" x14ac:dyDescent="0.3">
      <c r="B434" s="85"/>
      <c r="M434" s="98"/>
      <c r="X434" s="83">
        <f t="shared" si="50"/>
        <v>9</v>
      </c>
      <c r="Z434" s="90" t="e">
        <f t="shared" si="51"/>
        <v>#DIV/0!</v>
      </c>
      <c r="AA434" s="94" t="e">
        <f>+VLOOKUP(C434,'Código Licitaciones'!$J$7:$J$31,1,0)</f>
        <v>#N/A</v>
      </c>
      <c r="AB434" s="94">
        <f t="shared" si="52"/>
        <v>0</v>
      </c>
      <c r="AC434" s="94" t="e">
        <f>+VLOOKUP(E434,'Código Licitaciones'!$K$7:$K$50,1,0)</f>
        <v>#N/A</v>
      </c>
      <c r="AD434" s="94">
        <f t="shared" si="53"/>
        <v>0</v>
      </c>
      <c r="AE434" s="94" t="e">
        <f>+VLOOKUP(G434,'Código Licitaciones'!$L$7:$L$50,1,0)</f>
        <v>#N/A</v>
      </c>
      <c r="AF434" s="90" t="e">
        <f t="shared" si="54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5"/>
        <v>0</v>
      </c>
      <c r="AJ434" s="94">
        <f t="shared" si="55"/>
        <v>0</v>
      </c>
      <c r="AK434" s="95" t="e">
        <f>+VLOOKUP(M434,'Código Barras'!$C$3:$C$1694,1,0)</f>
        <v>#N/A</v>
      </c>
      <c r="AL434" s="90">
        <f t="shared" si="57"/>
        <v>0</v>
      </c>
      <c r="AM434" s="90">
        <f t="shared" si="57"/>
        <v>0</v>
      </c>
      <c r="AN434" s="90">
        <f t="shared" si="57"/>
        <v>0</v>
      </c>
      <c r="AO434" s="90">
        <f t="shared" si="56"/>
        <v>0</v>
      </c>
      <c r="AP434" s="90">
        <f t="shared" si="56"/>
        <v>0</v>
      </c>
      <c r="AQ434" s="90">
        <f t="shared" si="56"/>
        <v>0</v>
      </c>
      <c r="AR434" s="90" t="e">
        <f>VLOOKUP(C434&amp;E434&amp;G434&amp;I434&amp;J434,'Código Licitaciones'!$I$8:$I$4158,1,0)</f>
        <v>#N/A</v>
      </c>
    </row>
    <row r="435" spans="2:44" ht="18.75" x14ac:dyDescent="0.3">
      <c r="B435" s="85"/>
      <c r="M435" s="98"/>
      <c r="X435" s="83">
        <f t="shared" si="50"/>
        <v>9</v>
      </c>
      <c r="Z435" s="90" t="e">
        <f t="shared" si="51"/>
        <v>#DIV/0!</v>
      </c>
      <c r="AA435" s="94" t="e">
        <f>+VLOOKUP(C435,'Código Licitaciones'!$J$7:$J$31,1,0)</f>
        <v>#N/A</v>
      </c>
      <c r="AB435" s="94">
        <f t="shared" si="52"/>
        <v>0</v>
      </c>
      <c r="AC435" s="94" t="e">
        <f>+VLOOKUP(E435,'Código Licitaciones'!$K$7:$K$50,1,0)</f>
        <v>#N/A</v>
      </c>
      <c r="AD435" s="94">
        <f t="shared" si="53"/>
        <v>0</v>
      </c>
      <c r="AE435" s="94" t="e">
        <f>+VLOOKUP(G435,'Código Licitaciones'!$L$7:$L$50,1,0)</f>
        <v>#N/A</v>
      </c>
      <c r="AF435" s="90" t="e">
        <f t="shared" si="54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5"/>
        <v>0</v>
      </c>
      <c r="AJ435" s="94">
        <f t="shared" si="55"/>
        <v>0</v>
      </c>
      <c r="AK435" s="95" t="e">
        <f>+VLOOKUP(M435,'Código Barras'!$C$3:$C$1694,1,0)</f>
        <v>#N/A</v>
      </c>
      <c r="AL435" s="90">
        <f t="shared" si="57"/>
        <v>0</v>
      </c>
      <c r="AM435" s="90">
        <f t="shared" si="57"/>
        <v>0</v>
      </c>
      <c r="AN435" s="90">
        <f t="shared" si="57"/>
        <v>0</v>
      </c>
      <c r="AO435" s="90">
        <f t="shared" si="56"/>
        <v>0</v>
      </c>
      <c r="AP435" s="90">
        <f t="shared" si="56"/>
        <v>0</v>
      </c>
      <c r="AQ435" s="90">
        <f t="shared" si="56"/>
        <v>0</v>
      </c>
      <c r="AR435" s="90" t="e">
        <f>VLOOKUP(C435&amp;E435&amp;G435&amp;I435&amp;J435,'Código Licitaciones'!$I$8:$I$4158,1,0)</f>
        <v>#N/A</v>
      </c>
    </row>
    <row r="436" spans="2:44" ht="18.75" x14ac:dyDescent="0.3">
      <c r="B436" s="85"/>
      <c r="M436" s="98"/>
      <c r="X436" s="83">
        <f t="shared" si="50"/>
        <v>9</v>
      </c>
      <c r="Z436" s="90" t="e">
        <f t="shared" si="51"/>
        <v>#DIV/0!</v>
      </c>
      <c r="AA436" s="94" t="e">
        <f>+VLOOKUP(C436,'Código Licitaciones'!$J$7:$J$31,1,0)</f>
        <v>#N/A</v>
      </c>
      <c r="AB436" s="94">
        <f t="shared" si="52"/>
        <v>0</v>
      </c>
      <c r="AC436" s="94" t="e">
        <f>+VLOOKUP(E436,'Código Licitaciones'!$K$7:$K$50,1,0)</f>
        <v>#N/A</v>
      </c>
      <c r="AD436" s="94">
        <f t="shared" si="53"/>
        <v>0</v>
      </c>
      <c r="AE436" s="94" t="e">
        <f>+VLOOKUP(G436,'Código Licitaciones'!$L$7:$L$50,1,0)</f>
        <v>#N/A</v>
      </c>
      <c r="AF436" s="90" t="e">
        <f t="shared" si="54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5"/>
        <v>0</v>
      </c>
      <c r="AJ436" s="94">
        <f t="shared" si="55"/>
        <v>0</v>
      </c>
      <c r="AK436" s="95" t="e">
        <f>+VLOOKUP(M436,'Código Barras'!$C$3:$C$1694,1,0)</f>
        <v>#N/A</v>
      </c>
      <c r="AL436" s="90">
        <f t="shared" si="57"/>
        <v>0</v>
      </c>
      <c r="AM436" s="90">
        <f t="shared" si="57"/>
        <v>0</v>
      </c>
      <c r="AN436" s="90">
        <f t="shared" si="57"/>
        <v>0</v>
      </c>
      <c r="AO436" s="90">
        <f t="shared" si="56"/>
        <v>0</v>
      </c>
      <c r="AP436" s="90">
        <f t="shared" si="56"/>
        <v>0</v>
      </c>
      <c r="AQ436" s="90">
        <f t="shared" si="56"/>
        <v>0</v>
      </c>
      <c r="AR436" s="90" t="e">
        <f>VLOOKUP(C436&amp;E436&amp;G436&amp;I436&amp;J436,'Código Licitaciones'!$I$8:$I$4158,1,0)</f>
        <v>#N/A</v>
      </c>
    </row>
    <row r="437" spans="2:44" ht="18.75" x14ac:dyDescent="0.3">
      <c r="B437" s="85"/>
      <c r="M437" s="98"/>
      <c r="X437" s="83">
        <f t="shared" si="50"/>
        <v>9</v>
      </c>
      <c r="Z437" s="90" t="e">
        <f t="shared" si="51"/>
        <v>#DIV/0!</v>
      </c>
      <c r="AA437" s="94" t="e">
        <f>+VLOOKUP(C437,'Código Licitaciones'!$J$7:$J$31,1,0)</f>
        <v>#N/A</v>
      </c>
      <c r="AB437" s="94">
        <f t="shared" si="52"/>
        <v>0</v>
      </c>
      <c r="AC437" s="94" t="e">
        <f>+VLOOKUP(E437,'Código Licitaciones'!$K$7:$K$50,1,0)</f>
        <v>#N/A</v>
      </c>
      <c r="AD437" s="94">
        <f t="shared" si="53"/>
        <v>0</v>
      </c>
      <c r="AE437" s="94" t="e">
        <f>+VLOOKUP(G437,'Código Licitaciones'!$L$7:$L$50,1,0)</f>
        <v>#N/A</v>
      </c>
      <c r="AF437" s="90" t="e">
        <f t="shared" si="54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5"/>
        <v>0</v>
      </c>
      <c r="AJ437" s="94">
        <f t="shared" si="55"/>
        <v>0</v>
      </c>
      <c r="AK437" s="95" t="e">
        <f>+VLOOKUP(M437,'Código Barras'!$C$3:$C$1694,1,0)</f>
        <v>#N/A</v>
      </c>
      <c r="AL437" s="90">
        <f t="shared" si="57"/>
        <v>0</v>
      </c>
      <c r="AM437" s="90">
        <f t="shared" si="57"/>
        <v>0</v>
      </c>
      <c r="AN437" s="90">
        <f t="shared" si="57"/>
        <v>0</v>
      </c>
      <c r="AO437" s="90">
        <f t="shared" si="56"/>
        <v>0</v>
      </c>
      <c r="AP437" s="90">
        <f t="shared" si="56"/>
        <v>0</v>
      </c>
      <c r="AQ437" s="90">
        <f t="shared" si="56"/>
        <v>0</v>
      </c>
      <c r="AR437" s="90" t="e">
        <f>VLOOKUP(C437&amp;E437&amp;G437&amp;I437&amp;J437,'Código Licitaciones'!$I$8:$I$4158,1,0)</f>
        <v>#N/A</v>
      </c>
    </row>
    <row r="438" spans="2:44" ht="18.75" x14ac:dyDescent="0.3">
      <c r="B438" s="85"/>
      <c r="M438" s="98"/>
      <c r="X438" s="83">
        <f t="shared" si="50"/>
        <v>9</v>
      </c>
      <c r="Z438" s="90" t="e">
        <f t="shared" si="51"/>
        <v>#DIV/0!</v>
      </c>
      <c r="AA438" s="94" t="e">
        <f>+VLOOKUP(C438,'Código Licitaciones'!$J$7:$J$31,1,0)</f>
        <v>#N/A</v>
      </c>
      <c r="AB438" s="94">
        <f t="shared" si="52"/>
        <v>0</v>
      </c>
      <c r="AC438" s="94" t="e">
        <f>+VLOOKUP(E438,'Código Licitaciones'!$K$7:$K$50,1,0)</f>
        <v>#N/A</v>
      </c>
      <c r="AD438" s="94">
        <f t="shared" si="53"/>
        <v>0</v>
      </c>
      <c r="AE438" s="94" t="e">
        <f>+VLOOKUP(G438,'Código Licitaciones'!$L$7:$L$50,1,0)</f>
        <v>#N/A</v>
      </c>
      <c r="AF438" s="90" t="e">
        <f t="shared" si="54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5"/>
        <v>0</v>
      </c>
      <c r="AJ438" s="94">
        <f t="shared" si="55"/>
        <v>0</v>
      </c>
      <c r="AK438" s="95" t="e">
        <f>+VLOOKUP(M438,'Código Barras'!$C$3:$C$1694,1,0)</f>
        <v>#N/A</v>
      </c>
      <c r="AL438" s="90">
        <f t="shared" si="57"/>
        <v>0</v>
      </c>
      <c r="AM438" s="90">
        <f t="shared" si="57"/>
        <v>0</v>
      </c>
      <c r="AN438" s="90">
        <f t="shared" si="57"/>
        <v>0</v>
      </c>
      <c r="AO438" s="90">
        <f t="shared" si="56"/>
        <v>0</v>
      </c>
      <c r="AP438" s="90">
        <f t="shared" si="56"/>
        <v>0</v>
      </c>
      <c r="AQ438" s="90">
        <f t="shared" si="56"/>
        <v>0</v>
      </c>
      <c r="AR438" s="90" t="e">
        <f>VLOOKUP(C438&amp;E438&amp;G438&amp;I438&amp;J438,'Código Licitaciones'!$I$8:$I$4158,1,0)</f>
        <v>#N/A</v>
      </c>
    </row>
    <row r="439" spans="2:44" ht="18.75" x14ac:dyDescent="0.3">
      <c r="B439" s="85"/>
      <c r="M439" s="98"/>
      <c r="X439" s="83">
        <f t="shared" si="50"/>
        <v>9</v>
      </c>
      <c r="Z439" s="90" t="e">
        <f t="shared" si="51"/>
        <v>#DIV/0!</v>
      </c>
      <c r="AA439" s="94" t="e">
        <f>+VLOOKUP(C439,'Código Licitaciones'!$J$7:$J$31,1,0)</f>
        <v>#N/A</v>
      </c>
      <c r="AB439" s="94">
        <f t="shared" si="52"/>
        <v>0</v>
      </c>
      <c r="AC439" s="94" t="e">
        <f>+VLOOKUP(E439,'Código Licitaciones'!$K$7:$K$50,1,0)</f>
        <v>#N/A</v>
      </c>
      <c r="AD439" s="94">
        <f t="shared" si="53"/>
        <v>0</v>
      </c>
      <c r="AE439" s="94" t="e">
        <f>+VLOOKUP(G439,'Código Licitaciones'!$L$7:$L$50,1,0)</f>
        <v>#N/A</v>
      </c>
      <c r="AF439" s="90" t="e">
        <f t="shared" si="54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5"/>
        <v>0</v>
      </c>
      <c r="AJ439" s="94">
        <f t="shared" si="55"/>
        <v>0</v>
      </c>
      <c r="AK439" s="95" t="e">
        <f>+VLOOKUP(M439,'Código Barras'!$C$3:$C$1694,1,0)</f>
        <v>#N/A</v>
      </c>
      <c r="AL439" s="90">
        <f t="shared" si="57"/>
        <v>0</v>
      </c>
      <c r="AM439" s="90">
        <f t="shared" si="57"/>
        <v>0</v>
      </c>
      <c r="AN439" s="90">
        <f t="shared" si="57"/>
        <v>0</v>
      </c>
      <c r="AO439" s="90">
        <f t="shared" si="56"/>
        <v>0</v>
      </c>
      <c r="AP439" s="90">
        <f t="shared" si="56"/>
        <v>0</v>
      </c>
      <c r="AQ439" s="90">
        <f t="shared" si="56"/>
        <v>0</v>
      </c>
      <c r="AR439" s="90" t="e">
        <f>VLOOKUP(C439&amp;E439&amp;G439&amp;I439&amp;J439,'Código Licitaciones'!$I$8:$I$4158,1,0)</f>
        <v>#N/A</v>
      </c>
    </row>
    <row r="440" spans="2:44" ht="18.75" x14ac:dyDescent="0.3">
      <c r="B440" s="85"/>
      <c r="M440" s="98"/>
      <c r="X440" s="83">
        <f t="shared" si="50"/>
        <v>9</v>
      </c>
      <c r="Z440" s="90" t="e">
        <f t="shared" si="51"/>
        <v>#DIV/0!</v>
      </c>
      <c r="AA440" s="94" t="e">
        <f>+VLOOKUP(C440,'Código Licitaciones'!$J$7:$J$31,1,0)</f>
        <v>#N/A</v>
      </c>
      <c r="AB440" s="94">
        <f t="shared" si="52"/>
        <v>0</v>
      </c>
      <c r="AC440" s="94" t="e">
        <f>+VLOOKUP(E440,'Código Licitaciones'!$K$7:$K$50,1,0)</f>
        <v>#N/A</v>
      </c>
      <c r="AD440" s="94">
        <f t="shared" si="53"/>
        <v>0</v>
      </c>
      <c r="AE440" s="94" t="e">
        <f>+VLOOKUP(G440,'Código Licitaciones'!$L$7:$L$50,1,0)</f>
        <v>#N/A</v>
      </c>
      <c r="AF440" s="90" t="e">
        <f t="shared" si="54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5"/>
        <v>0</v>
      </c>
      <c r="AJ440" s="94">
        <f t="shared" si="55"/>
        <v>0</v>
      </c>
      <c r="AK440" s="95" t="e">
        <f>+VLOOKUP(M440,'Código Barras'!$C$3:$C$1694,1,0)</f>
        <v>#N/A</v>
      </c>
      <c r="AL440" s="90">
        <f t="shared" si="57"/>
        <v>0</v>
      </c>
      <c r="AM440" s="90">
        <f t="shared" si="57"/>
        <v>0</v>
      </c>
      <c r="AN440" s="90">
        <f t="shared" si="57"/>
        <v>0</v>
      </c>
      <c r="AO440" s="90">
        <f t="shared" si="56"/>
        <v>0</v>
      </c>
      <c r="AP440" s="90">
        <f t="shared" si="56"/>
        <v>0</v>
      </c>
      <c r="AQ440" s="90">
        <f t="shared" si="56"/>
        <v>0</v>
      </c>
      <c r="AR440" s="90" t="e">
        <f>VLOOKUP(C440&amp;E440&amp;G440&amp;I440&amp;J440,'Código Licitaciones'!$I$8:$I$4158,1,0)</f>
        <v>#N/A</v>
      </c>
    </row>
    <row r="441" spans="2:44" ht="18.75" x14ac:dyDescent="0.3">
      <c r="B441" s="85"/>
      <c r="M441" s="98"/>
      <c r="X441" s="83">
        <f t="shared" si="50"/>
        <v>9</v>
      </c>
      <c r="Z441" s="90" t="e">
        <f t="shared" si="51"/>
        <v>#DIV/0!</v>
      </c>
      <c r="AA441" s="94" t="e">
        <f>+VLOOKUP(C441,'Código Licitaciones'!$J$7:$J$31,1,0)</f>
        <v>#N/A</v>
      </c>
      <c r="AB441" s="94">
        <f t="shared" si="52"/>
        <v>0</v>
      </c>
      <c r="AC441" s="94" t="e">
        <f>+VLOOKUP(E441,'Código Licitaciones'!$K$7:$K$50,1,0)</f>
        <v>#N/A</v>
      </c>
      <c r="AD441" s="94">
        <f t="shared" si="53"/>
        <v>0</v>
      </c>
      <c r="AE441" s="94" t="e">
        <f>+VLOOKUP(G441,'Código Licitaciones'!$L$7:$L$50,1,0)</f>
        <v>#N/A</v>
      </c>
      <c r="AF441" s="90" t="e">
        <f t="shared" si="54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5"/>
        <v>0</v>
      </c>
      <c r="AJ441" s="94">
        <f t="shared" si="55"/>
        <v>0</v>
      </c>
      <c r="AK441" s="95" t="e">
        <f>+VLOOKUP(M441,'Código Barras'!$C$3:$C$1694,1,0)</f>
        <v>#N/A</v>
      </c>
      <c r="AL441" s="90">
        <f t="shared" si="57"/>
        <v>0</v>
      </c>
      <c r="AM441" s="90">
        <f t="shared" si="57"/>
        <v>0</v>
      </c>
      <c r="AN441" s="90">
        <f t="shared" si="57"/>
        <v>0</v>
      </c>
      <c r="AO441" s="90">
        <f t="shared" si="56"/>
        <v>0</v>
      </c>
      <c r="AP441" s="90">
        <f t="shared" si="56"/>
        <v>0</v>
      </c>
      <c r="AQ441" s="90">
        <f t="shared" si="56"/>
        <v>0</v>
      </c>
      <c r="AR441" s="90" t="e">
        <f>VLOOKUP(C441&amp;E441&amp;G441&amp;I441&amp;J441,'Código Licitaciones'!$I$8:$I$4158,1,0)</f>
        <v>#N/A</v>
      </c>
    </row>
    <row r="442" spans="2:44" ht="18.75" x14ac:dyDescent="0.3">
      <c r="B442" s="85"/>
      <c r="M442" s="98"/>
      <c r="X442" s="83">
        <f t="shared" si="50"/>
        <v>9</v>
      </c>
      <c r="Z442" s="90" t="e">
        <f t="shared" si="51"/>
        <v>#DIV/0!</v>
      </c>
      <c r="AA442" s="94" t="e">
        <f>+VLOOKUP(C442,'Código Licitaciones'!$J$7:$J$31,1,0)</f>
        <v>#N/A</v>
      </c>
      <c r="AB442" s="94">
        <f t="shared" si="52"/>
        <v>0</v>
      </c>
      <c r="AC442" s="94" t="e">
        <f>+VLOOKUP(E442,'Código Licitaciones'!$K$7:$K$50,1,0)</f>
        <v>#N/A</v>
      </c>
      <c r="AD442" s="94">
        <f t="shared" si="53"/>
        <v>0</v>
      </c>
      <c r="AE442" s="94" t="e">
        <f>+VLOOKUP(G442,'Código Licitaciones'!$L$7:$L$50,1,0)</f>
        <v>#N/A</v>
      </c>
      <c r="AF442" s="90" t="e">
        <f t="shared" si="54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5"/>
        <v>0</v>
      </c>
      <c r="AJ442" s="94">
        <f t="shared" si="55"/>
        <v>0</v>
      </c>
      <c r="AK442" s="95" t="e">
        <f>+VLOOKUP(M442,'Código Barras'!$C$3:$C$1694,1,0)</f>
        <v>#N/A</v>
      </c>
      <c r="AL442" s="90">
        <f t="shared" si="57"/>
        <v>0</v>
      </c>
      <c r="AM442" s="90">
        <f t="shared" si="57"/>
        <v>0</v>
      </c>
      <c r="AN442" s="90">
        <f t="shared" si="57"/>
        <v>0</v>
      </c>
      <c r="AO442" s="90">
        <f t="shared" si="56"/>
        <v>0</v>
      </c>
      <c r="AP442" s="90">
        <f t="shared" si="56"/>
        <v>0</v>
      </c>
      <c r="AQ442" s="90">
        <f t="shared" si="56"/>
        <v>0</v>
      </c>
      <c r="AR442" s="90" t="e">
        <f>VLOOKUP(C442&amp;E442&amp;G442&amp;I442&amp;J442,'Código Licitaciones'!$I$8:$I$4158,1,0)</f>
        <v>#N/A</v>
      </c>
    </row>
    <row r="443" spans="2:44" ht="18.75" x14ac:dyDescent="0.3">
      <c r="B443" s="85"/>
      <c r="M443" s="98"/>
      <c r="X443" s="83">
        <f t="shared" si="50"/>
        <v>9</v>
      </c>
      <c r="Z443" s="90" t="e">
        <f t="shared" si="51"/>
        <v>#DIV/0!</v>
      </c>
      <c r="AA443" s="94" t="e">
        <f>+VLOOKUP(C443,'Código Licitaciones'!$J$7:$J$31,1,0)</f>
        <v>#N/A</v>
      </c>
      <c r="AB443" s="94">
        <f t="shared" si="52"/>
        <v>0</v>
      </c>
      <c r="AC443" s="94" t="e">
        <f>+VLOOKUP(E443,'Código Licitaciones'!$K$7:$K$50,1,0)</f>
        <v>#N/A</v>
      </c>
      <c r="AD443" s="94">
        <f t="shared" si="53"/>
        <v>0</v>
      </c>
      <c r="AE443" s="94" t="e">
        <f>+VLOOKUP(G443,'Código Licitaciones'!$L$7:$L$50,1,0)</f>
        <v>#N/A</v>
      </c>
      <c r="AF443" s="90" t="e">
        <f t="shared" si="54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5"/>
        <v>0</v>
      </c>
      <c r="AJ443" s="94">
        <f t="shared" si="55"/>
        <v>0</v>
      </c>
      <c r="AK443" s="95" t="e">
        <f>+VLOOKUP(M443,'Código Barras'!$C$3:$C$1694,1,0)</f>
        <v>#N/A</v>
      </c>
      <c r="AL443" s="90">
        <f t="shared" si="57"/>
        <v>0</v>
      </c>
      <c r="AM443" s="90">
        <f t="shared" si="57"/>
        <v>0</v>
      </c>
      <c r="AN443" s="90">
        <f t="shared" si="57"/>
        <v>0</v>
      </c>
      <c r="AO443" s="90">
        <f t="shared" si="56"/>
        <v>0</v>
      </c>
      <c r="AP443" s="90">
        <f t="shared" si="56"/>
        <v>0</v>
      </c>
      <c r="AQ443" s="90">
        <f t="shared" si="56"/>
        <v>0</v>
      </c>
      <c r="AR443" s="90" t="e">
        <f>VLOOKUP(C443&amp;E443&amp;G443&amp;I443&amp;J443,'Código Licitaciones'!$I$8:$I$4158,1,0)</f>
        <v>#N/A</v>
      </c>
    </row>
    <row r="444" spans="2:44" ht="18.75" x14ac:dyDescent="0.3">
      <c r="B444" s="85"/>
      <c r="M444" s="98"/>
      <c r="X444" s="83">
        <f t="shared" si="50"/>
        <v>9</v>
      </c>
      <c r="Z444" s="90" t="e">
        <f t="shared" si="51"/>
        <v>#DIV/0!</v>
      </c>
      <c r="AA444" s="94" t="e">
        <f>+VLOOKUP(C444,'Código Licitaciones'!$J$7:$J$31,1,0)</f>
        <v>#N/A</v>
      </c>
      <c r="AB444" s="94">
        <f t="shared" si="52"/>
        <v>0</v>
      </c>
      <c r="AC444" s="94" t="e">
        <f>+VLOOKUP(E444,'Código Licitaciones'!$K$7:$K$50,1,0)</f>
        <v>#N/A</v>
      </c>
      <c r="AD444" s="94">
        <f t="shared" si="53"/>
        <v>0</v>
      </c>
      <c r="AE444" s="94" t="e">
        <f>+VLOOKUP(G444,'Código Licitaciones'!$L$7:$L$50,1,0)</f>
        <v>#N/A</v>
      </c>
      <c r="AF444" s="90" t="e">
        <f t="shared" si="54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5"/>
        <v>0</v>
      </c>
      <c r="AJ444" s="94">
        <f t="shared" si="55"/>
        <v>0</v>
      </c>
      <c r="AK444" s="95" t="e">
        <f>+VLOOKUP(M444,'Código Barras'!$C$3:$C$1694,1,0)</f>
        <v>#N/A</v>
      </c>
      <c r="AL444" s="90">
        <f t="shared" si="57"/>
        <v>0</v>
      </c>
      <c r="AM444" s="90">
        <f t="shared" si="57"/>
        <v>0</v>
      </c>
      <c r="AN444" s="90">
        <f t="shared" si="57"/>
        <v>0</v>
      </c>
      <c r="AO444" s="90">
        <f t="shared" si="56"/>
        <v>0</v>
      </c>
      <c r="AP444" s="90">
        <f t="shared" si="56"/>
        <v>0</v>
      </c>
      <c r="AQ444" s="90">
        <f t="shared" si="56"/>
        <v>0</v>
      </c>
      <c r="AR444" s="90" t="e">
        <f>VLOOKUP(C444&amp;E444&amp;G444&amp;I444&amp;J444,'Código Licitaciones'!$I$8:$I$4158,1,0)</f>
        <v>#N/A</v>
      </c>
    </row>
    <row r="445" spans="2:44" ht="18.75" x14ac:dyDescent="0.3">
      <c r="B445" s="85"/>
      <c r="M445" s="98"/>
      <c r="X445" s="83">
        <f t="shared" si="50"/>
        <v>9</v>
      </c>
      <c r="Z445" s="90" t="e">
        <f t="shared" si="51"/>
        <v>#DIV/0!</v>
      </c>
      <c r="AA445" s="94" t="e">
        <f>+VLOOKUP(C445,'Código Licitaciones'!$J$7:$J$31,1,0)</f>
        <v>#N/A</v>
      </c>
      <c r="AB445" s="94">
        <f t="shared" si="52"/>
        <v>0</v>
      </c>
      <c r="AC445" s="94" t="e">
        <f>+VLOOKUP(E445,'Código Licitaciones'!$K$7:$K$50,1,0)</f>
        <v>#N/A</v>
      </c>
      <c r="AD445" s="94">
        <f t="shared" si="53"/>
        <v>0</v>
      </c>
      <c r="AE445" s="94" t="e">
        <f>+VLOOKUP(G445,'Código Licitaciones'!$L$7:$L$50,1,0)</f>
        <v>#N/A</v>
      </c>
      <c r="AF445" s="90" t="e">
        <f t="shared" si="54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5"/>
        <v>0</v>
      </c>
      <c r="AJ445" s="94">
        <f t="shared" si="55"/>
        <v>0</v>
      </c>
      <c r="AK445" s="95" t="e">
        <f>+VLOOKUP(M445,'Código Barras'!$C$3:$C$1694,1,0)</f>
        <v>#N/A</v>
      </c>
      <c r="AL445" s="90">
        <f t="shared" si="57"/>
        <v>0</v>
      </c>
      <c r="AM445" s="90">
        <f t="shared" si="57"/>
        <v>0</v>
      </c>
      <c r="AN445" s="90">
        <f t="shared" si="57"/>
        <v>0</v>
      </c>
      <c r="AO445" s="90">
        <f t="shared" si="56"/>
        <v>0</v>
      </c>
      <c r="AP445" s="90">
        <f t="shared" si="56"/>
        <v>0</v>
      </c>
      <c r="AQ445" s="90">
        <f t="shared" si="56"/>
        <v>0</v>
      </c>
      <c r="AR445" s="90" t="e">
        <f>VLOOKUP(C445&amp;E445&amp;G445&amp;I445&amp;J445,'Código Licitaciones'!$I$8:$I$4158,1,0)</f>
        <v>#N/A</v>
      </c>
    </row>
    <row r="446" spans="2:44" ht="18.75" x14ac:dyDescent="0.3">
      <c r="B446" s="85"/>
      <c r="M446" s="98"/>
      <c r="X446" s="83">
        <f t="shared" si="50"/>
        <v>9</v>
      </c>
      <c r="Z446" s="90" t="e">
        <f t="shared" si="51"/>
        <v>#DIV/0!</v>
      </c>
      <c r="AA446" s="94" t="e">
        <f>+VLOOKUP(C446,'Código Licitaciones'!$J$7:$J$31,1,0)</f>
        <v>#N/A</v>
      </c>
      <c r="AB446" s="94">
        <f t="shared" si="52"/>
        <v>0</v>
      </c>
      <c r="AC446" s="94" t="e">
        <f>+VLOOKUP(E446,'Código Licitaciones'!$K$7:$K$50,1,0)</f>
        <v>#N/A</v>
      </c>
      <c r="AD446" s="94">
        <f t="shared" si="53"/>
        <v>0</v>
      </c>
      <c r="AE446" s="94" t="e">
        <f>+VLOOKUP(G446,'Código Licitaciones'!$L$7:$L$50,1,0)</f>
        <v>#N/A</v>
      </c>
      <c r="AF446" s="90" t="e">
        <f t="shared" si="54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5"/>
        <v>0</v>
      </c>
      <c r="AJ446" s="94">
        <f t="shared" si="55"/>
        <v>0</v>
      </c>
      <c r="AK446" s="95" t="e">
        <f>+VLOOKUP(M446,'Código Barras'!$C$3:$C$1694,1,0)</f>
        <v>#N/A</v>
      </c>
      <c r="AL446" s="90">
        <f t="shared" si="57"/>
        <v>0</v>
      </c>
      <c r="AM446" s="90">
        <f t="shared" si="57"/>
        <v>0</v>
      </c>
      <c r="AN446" s="90">
        <f t="shared" si="57"/>
        <v>0</v>
      </c>
      <c r="AO446" s="90">
        <f t="shared" si="56"/>
        <v>0</v>
      </c>
      <c r="AP446" s="90">
        <f t="shared" si="56"/>
        <v>0</v>
      </c>
      <c r="AQ446" s="90">
        <f t="shared" si="56"/>
        <v>0</v>
      </c>
      <c r="AR446" s="90" t="e">
        <f>VLOOKUP(C446&amp;E446&amp;G446&amp;I446&amp;J446,'Código Licitaciones'!$I$8:$I$4158,1,0)</f>
        <v>#N/A</v>
      </c>
    </row>
    <row r="447" spans="2:44" ht="18.75" x14ac:dyDescent="0.3">
      <c r="B447" s="85"/>
      <c r="M447" s="98"/>
      <c r="X447" s="83">
        <f t="shared" si="50"/>
        <v>9</v>
      </c>
      <c r="Z447" s="90" t="e">
        <f t="shared" si="51"/>
        <v>#DIV/0!</v>
      </c>
      <c r="AA447" s="94" t="e">
        <f>+VLOOKUP(C447,'Código Licitaciones'!$J$7:$J$31,1,0)</f>
        <v>#N/A</v>
      </c>
      <c r="AB447" s="94">
        <f t="shared" si="52"/>
        <v>0</v>
      </c>
      <c r="AC447" s="94" t="e">
        <f>+VLOOKUP(E447,'Código Licitaciones'!$K$7:$K$50,1,0)</f>
        <v>#N/A</v>
      </c>
      <c r="AD447" s="94">
        <f t="shared" si="53"/>
        <v>0</v>
      </c>
      <c r="AE447" s="94" t="e">
        <f>+VLOOKUP(G447,'Código Licitaciones'!$L$7:$L$50,1,0)</f>
        <v>#N/A</v>
      </c>
      <c r="AF447" s="90" t="e">
        <f t="shared" si="54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5"/>
        <v>0</v>
      </c>
      <c r="AJ447" s="94">
        <f t="shared" si="55"/>
        <v>0</v>
      </c>
      <c r="AK447" s="95" t="e">
        <f>+VLOOKUP(M447,'Código Barras'!$C$3:$C$1694,1,0)</f>
        <v>#N/A</v>
      </c>
      <c r="AL447" s="90">
        <f t="shared" si="57"/>
        <v>0</v>
      </c>
      <c r="AM447" s="90">
        <f t="shared" si="57"/>
        <v>0</v>
      </c>
      <c r="AN447" s="90">
        <f t="shared" si="57"/>
        <v>0</v>
      </c>
      <c r="AO447" s="90">
        <f t="shared" si="56"/>
        <v>0</v>
      </c>
      <c r="AP447" s="90">
        <f t="shared" si="56"/>
        <v>0</v>
      </c>
      <c r="AQ447" s="90">
        <f t="shared" si="56"/>
        <v>0</v>
      </c>
      <c r="AR447" s="90" t="e">
        <f>VLOOKUP(C447&amp;E447&amp;G447&amp;I447&amp;J447,'Código Licitaciones'!$I$8:$I$4158,1,0)</f>
        <v>#N/A</v>
      </c>
    </row>
    <row r="448" spans="2:44" ht="18.75" x14ac:dyDescent="0.3">
      <c r="B448" s="85"/>
      <c r="M448" s="98"/>
      <c r="X448" s="83">
        <f t="shared" si="50"/>
        <v>9</v>
      </c>
      <c r="Z448" s="90" t="e">
        <f t="shared" si="51"/>
        <v>#DIV/0!</v>
      </c>
      <c r="AA448" s="94" t="e">
        <f>+VLOOKUP(C448,'Código Licitaciones'!$J$7:$J$31,1,0)</f>
        <v>#N/A</v>
      </c>
      <c r="AB448" s="94">
        <f t="shared" si="52"/>
        <v>0</v>
      </c>
      <c r="AC448" s="94" t="e">
        <f>+VLOOKUP(E448,'Código Licitaciones'!$K$7:$K$50,1,0)</f>
        <v>#N/A</v>
      </c>
      <c r="AD448" s="94">
        <f t="shared" si="53"/>
        <v>0</v>
      </c>
      <c r="AE448" s="94" t="e">
        <f>+VLOOKUP(G448,'Código Licitaciones'!$L$7:$L$50,1,0)</f>
        <v>#N/A</v>
      </c>
      <c r="AF448" s="90" t="e">
        <f t="shared" si="54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5"/>
        <v>0</v>
      </c>
      <c r="AJ448" s="94">
        <f t="shared" si="55"/>
        <v>0</v>
      </c>
      <c r="AK448" s="95" t="e">
        <f>+VLOOKUP(M448,'Código Barras'!$C$3:$C$1694,1,0)</f>
        <v>#N/A</v>
      </c>
      <c r="AL448" s="90">
        <f t="shared" si="57"/>
        <v>0</v>
      </c>
      <c r="AM448" s="90">
        <f t="shared" si="57"/>
        <v>0</v>
      </c>
      <c r="AN448" s="90">
        <f t="shared" si="57"/>
        <v>0</v>
      </c>
      <c r="AO448" s="90">
        <f t="shared" si="56"/>
        <v>0</v>
      </c>
      <c r="AP448" s="90">
        <f t="shared" si="56"/>
        <v>0</v>
      </c>
      <c r="AQ448" s="90">
        <f t="shared" si="56"/>
        <v>0</v>
      </c>
      <c r="AR448" s="90" t="e">
        <f>VLOOKUP(C448&amp;E448&amp;G448&amp;I448&amp;J448,'Código Licitaciones'!$I$8:$I$4158,1,0)</f>
        <v>#N/A</v>
      </c>
    </row>
    <row r="449" spans="2:44" ht="18.75" x14ac:dyDescent="0.3">
      <c r="B449" s="85"/>
      <c r="M449" s="98"/>
      <c r="X449" s="83">
        <f t="shared" si="50"/>
        <v>9</v>
      </c>
      <c r="Z449" s="90" t="e">
        <f t="shared" si="51"/>
        <v>#DIV/0!</v>
      </c>
      <c r="AA449" s="94" t="e">
        <f>+VLOOKUP(C449,'Código Licitaciones'!$J$7:$J$31,1,0)</f>
        <v>#N/A</v>
      </c>
      <c r="AB449" s="94">
        <f t="shared" si="52"/>
        <v>0</v>
      </c>
      <c r="AC449" s="94" t="e">
        <f>+VLOOKUP(E449,'Código Licitaciones'!$K$7:$K$50,1,0)</f>
        <v>#N/A</v>
      </c>
      <c r="AD449" s="94">
        <f t="shared" si="53"/>
        <v>0</v>
      </c>
      <c r="AE449" s="94" t="e">
        <f>+VLOOKUP(G449,'Código Licitaciones'!$L$7:$L$50,1,0)</f>
        <v>#N/A</v>
      </c>
      <c r="AF449" s="90" t="e">
        <f t="shared" si="54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5"/>
        <v>0</v>
      </c>
      <c r="AJ449" s="94">
        <f t="shared" si="55"/>
        <v>0</v>
      </c>
      <c r="AK449" s="95" t="e">
        <f>+VLOOKUP(M449,'Código Barras'!$C$3:$C$1694,1,0)</f>
        <v>#N/A</v>
      </c>
      <c r="AL449" s="90">
        <f t="shared" si="57"/>
        <v>0</v>
      </c>
      <c r="AM449" s="90">
        <f t="shared" si="57"/>
        <v>0</v>
      </c>
      <c r="AN449" s="90">
        <f t="shared" si="57"/>
        <v>0</v>
      </c>
      <c r="AO449" s="90">
        <f t="shared" si="56"/>
        <v>0</v>
      </c>
      <c r="AP449" s="90">
        <f t="shared" si="56"/>
        <v>0</v>
      </c>
      <c r="AQ449" s="90">
        <f t="shared" si="56"/>
        <v>0</v>
      </c>
      <c r="AR449" s="90" t="e">
        <f>VLOOKUP(C449&amp;E449&amp;G449&amp;I449&amp;J449,'Código Licitaciones'!$I$8:$I$4158,1,0)</f>
        <v>#N/A</v>
      </c>
    </row>
    <row r="450" spans="2:44" ht="18.75" x14ac:dyDescent="0.3">
      <c r="B450" s="85"/>
      <c r="M450" s="98"/>
      <c r="X450" s="83">
        <f t="shared" si="50"/>
        <v>9</v>
      </c>
      <c r="Z450" s="90" t="e">
        <f t="shared" si="51"/>
        <v>#DIV/0!</v>
      </c>
      <c r="AA450" s="94" t="e">
        <f>+VLOOKUP(C450,'Código Licitaciones'!$J$7:$J$31,1,0)</f>
        <v>#N/A</v>
      </c>
      <c r="AB450" s="94">
        <f t="shared" si="52"/>
        <v>0</v>
      </c>
      <c r="AC450" s="94" t="e">
        <f>+VLOOKUP(E450,'Código Licitaciones'!$K$7:$K$50,1,0)</f>
        <v>#N/A</v>
      </c>
      <c r="AD450" s="94">
        <f t="shared" si="53"/>
        <v>0</v>
      </c>
      <c r="AE450" s="94" t="e">
        <f>+VLOOKUP(G450,'Código Licitaciones'!$L$7:$L$50,1,0)</f>
        <v>#N/A</v>
      </c>
      <c r="AF450" s="90" t="e">
        <f t="shared" si="54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5"/>
        <v>0</v>
      </c>
      <c r="AJ450" s="94">
        <f t="shared" si="55"/>
        <v>0</v>
      </c>
      <c r="AK450" s="95" t="e">
        <f>+VLOOKUP(M450,'Código Barras'!$C$3:$C$1694,1,0)</f>
        <v>#N/A</v>
      </c>
      <c r="AL450" s="90">
        <f t="shared" si="57"/>
        <v>0</v>
      </c>
      <c r="AM450" s="90">
        <f t="shared" si="57"/>
        <v>0</v>
      </c>
      <c r="AN450" s="90">
        <f t="shared" si="57"/>
        <v>0</v>
      </c>
      <c r="AO450" s="90">
        <f t="shared" si="56"/>
        <v>0</v>
      </c>
      <c r="AP450" s="90">
        <f t="shared" si="56"/>
        <v>0</v>
      </c>
      <c r="AQ450" s="90">
        <f t="shared" si="56"/>
        <v>0</v>
      </c>
      <c r="AR450" s="90" t="e">
        <f>VLOOKUP(C450&amp;E450&amp;G450&amp;I450&amp;J450,'Código Licitaciones'!$I$8:$I$4158,1,0)</f>
        <v>#N/A</v>
      </c>
    </row>
    <row r="451" spans="2:44" ht="18.75" x14ac:dyDescent="0.3">
      <c r="B451" s="85"/>
      <c r="M451" s="98"/>
      <c r="X451" s="83">
        <f t="shared" si="50"/>
        <v>9</v>
      </c>
      <c r="Z451" s="90" t="e">
        <f t="shared" si="51"/>
        <v>#DIV/0!</v>
      </c>
      <c r="AA451" s="94" t="e">
        <f>+VLOOKUP(C451,'Código Licitaciones'!$J$7:$J$31,1,0)</f>
        <v>#N/A</v>
      </c>
      <c r="AB451" s="94">
        <f t="shared" si="52"/>
        <v>0</v>
      </c>
      <c r="AC451" s="94" t="e">
        <f>+VLOOKUP(E451,'Código Licitaciones'!$K$7:$K$50,1,0)</f>
        <v>#N/A</v>
      </c>
      <c r="AD451" s="94">
        <f t="shared" si="53"/>
        <v>0</v>
      </c>
      <c r="AE451" s="94" t="e">
        <f>+VLOOKUP(G451,'Código Licitaciones'!$L$7:$L$50,1,0)</f>
        <v>#N/A</v>
      </c>
      <c r="AF451" s="90" t="e">
        <f t="shared" si="54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5"/>
        <v>0</v>
      </c>
      <c r="AJ451" s="94">
        <f t="shared" si="55"/>
        <v>0</v>
      </c>
      <c r="AK451" s="95" t="e">
        <f>+VLOOKUP(M451,'Código Barras'!$C$3:$C$1694,1,0)</f>
        <v>#N/A</v>
      </c>
      <c r="AL451" s="90">
        <f t="shared" si="57"/>
        <v>0</v>
      </c>
      <c r="AM451" s="90">
        <f t="shared" si="57"/>
        <v>0</v>
      </c>
      <c r="AN451" s="90">
        <f t="shared" si="57"/>
        <v>0</v>
      </c>
      <c r="AO451" s="90">
        <f t="shared" si="56"/>
        <v>0</v>
      </c>
      <c r="AP451" s="90">
        <f t="shared" si="56"/>
        <v>0</v>
      </c>
      <c r="AQ451" s="90">
        <f t="shared" si="56"/>
        <v>0</v>
      </c>
      <c r="AR451" s="90" t="e">
        <f>VLOOKUP(C451&amp;E451&amp;G451&amp;I451&amp;J451,'Código Licitaciones'!$I$8:$I$4158,1,0)</f>
        <v>#N/A</v>
      </c>
    </row>
    <row r="452" spans="2:44" ht="18.75" x14ac:dyDescent="0.3">
      <c r="B452" s="85"/>
      <c r="M452" s="98"/>
      <c r="X452" s="83">
        <f t="shared" si="50"/>
        <v>9</v>
      </c>
      <c r="Z452" s="90" t="e">
        <f t="shared" si="51"/>
        <v>#DIV/0!</v>
      </c>
      <c r="AA452" s="94" t="e">
        <f>+VLOOKUP(C452,'Código Licitaciones'!$J$7:$J$31,1,0)</f>
        <v>#N/A</v>
      </c>
      <c r="AB452" s="94">
        <f t="shared" si="52"/>
        <v>0</v>
      </c>
      <c r="AC452" s="94" t="e">
        <f>+VLOOKUP(E452,'Código Licitaciones'!$K$7:$K$50,1,0)</f>
        <v>#N/A</v>
      </c>
      <c r="AD452" s="94">
        <f t="shared" si="53"/>
        <v>0</v>
      </c>
      <c r="AE452" s="94" t="e">
        <f>+VLOOKUP(G452,'Código Licitaciones'!$L$7:$L$50,1,0)</f>
        <v>#N/A</v>
      </c>
      <c r="AF452" s="90" t="e">
        <f t="shared" si="54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5"/>
        <v>0</v>
      </c>
      <c r="AJ452" s="94">
        <f t="shared" si="55"/>
        <v>0</v>
      </c>
      <c r="AK452" s="95" t="e">
        <f>+VLOOKUP(M452,'Código Barras'!$C$3:$C$1694,1,0)</f>
        <v>#N/A</v>
      </c>
      <c r="AL452" s="90">
        <f t="shared" si="57"/>
        <v>0</v>
      </c>
      <c r="AM452" s="90">
        <f t="shared" si="57"/>
        <v>0</v>
      </c>
      <c r="AN452" s="90">
        <f t="shared" si="57"/>
        <v>0</v>
      </c>
      <c r="AO452" s="90">
        <f t="shared" si="56"/>
        <v>0</v>
      </c>
      <c r="AP452" s="90">
        <f t="shared" si="56"/>
        <v>0</v>
      </c>
      <c r="AQ452" s="90">
        <f t="shared" si="56"/>
        <v>0</v>
      </c>
      <c r="AR452" s="90" t="e">
        <f>VLOOKUP(C452&amp;E452&amp;G452&amp;I452&amp;J452,'Código Licitaciones'!$I$8:$I$4158,1,0)</f>
        <v>#N/A</v>
      </c>
    </row>
    <row r="453" spans="2:44" ht="18.75" x14ac:dyDescent="0.3">
      <c r="B453" s="85"/>
      <c r="M453" s="98"/>
      <c r="X453" s="83">
        <f t="shared" si="50"/>
        <v>9</v>
      </c>
      <c r="Z453" s="90" t="e">
        <f t="shared" si="51"/>
        <v>#DIV/0!</v>
      </c>
      <c r="AA453" s="94" t="e">
        <f>+VLOOKUP(C453,'Código Licitaciones'!$J$7:$J$31,1,0)</f>
        <v>#N/A</v>
      </c>
      <c r="AB453" s="94">
        <f t="shared" si="52"/>
        <v>0</v>
      </c>
      <c r="AC453" s="94" t="e">
        <f>+VLOOKUP(E453,'Código Licitaciones'!$K$7:$K$50,1,0)</f>
        <v>#N/A</v>
      </c>
      <c r="AD453" s="94">
        <f t="shared" si="53"/>
        <v>0</v>
      </c>
      <c r="AE453" s="94" t="e">
        <f>+VLOOKUP(G453,'Código Licitaciones'!$L$7:$L$50,1,0)</f>
        <v>#N/A</v>
      </c>
      <c r="AF453" s="90" t="e">
        <f t="shared" si="54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5"/>
        <v>0</v>
      </c>
      <c r="AJ453" s="94">
        <f t="shared" si="55"/>
        <v>0</v>
      </c>
      <c r="AK453" s="95" t="e">
        <f>+VLOOKUP(M453,'Código Barras'!$C$3:$C$1694,1,0)</f>
        <v>#N/A</v>
      </c>
      <c r="AL453" s="90">
        <f t="shared" si="57"/>
        <v>0</v>
      </c>
      <c r="AM453" s="90">
        <f t="shared" si="57"/>
        <v>0</v>
      </c>
      <c r="AN453" s="90">
        <f t="shared" si="57"/>
        <v>0</v>
      </c>
      <c r="AO453" s="90">
        <f t="shared" si="56"/>
        <v>0</v>
      </c>
      <c r="AP453" s="90">
        <f t="shared" si="56"/>
        <v>0</v>
      </c>
      <c r="AQ453" s="90">
        <f t="shared" si="56"/>
        <v>0</v>
      </c>
      <c r="AR453" s="90" t="e">
        <f>VLOOKUP(C453&amp;E453&amp;G453&amp;I453&amp;J453,'Código Licitaciones'!$I$8:$I$4158,1,0)</f>
        <v>#N/A</v>
      </c>
    </row>
    <row r="454" spans="2:44" ht="18.75" x14ac:dyDescent="0.3">
      <c r="B454" s="85"/>
      <c r="M454" s="98"/>
      <c r="X454" s="83">
        <f t="shared" si="50"/>
        <v>9</v>
      </c>
      <c r="Z454" s="90" t="e">
        <f t="shared" si="51"/>
        <v>#DIV/0!</v>
      </c>
      <c r="AA454" s="94" t="e">
        <f>+VLOOKUP(C454,'Código Licitaciones'!$J$7:$J$31,1,0)</f>
        <v>#N/A</v>
      </c>
      <c r="AB454" s="94">
        <f t="shared" si="52"/>
        <v>0</v>
      </c>
      <c r="AC454" s="94" t="e">
        <f>+VLOOKUP(E454,'Código Licitaciones'!$K$7:$K$50,1,0)</f>
        <v>#N/A</v>
      </c>
      <c r="AD454" s="94">
        <f t="shared" si="53"/>
        <v>0</v>
      </c>
      <c r="AE454" s="94" t="e">
        <f>+VLOOKUP(G454,'Código Licitaciones'!$L$7:$L$50,1,0)</f>
        <v>#N/A</v>
      </c>
      <c r="AF454" s="90" t="e">
        <f t="shared" si="54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5"/>
        <v>0</v>
      </c>
      <c r="AJ454" s="94">
        <f t="shared" si="55"/>
        <v>0</v>
      </c>
      <c r="AK454" s="95" t="e">
        <f>+VLOOKUP(M454,'Código Barras'!$C$3:$C$1694,1,0)</f>
        <v>#N/A</v>
      </c>
      <c r="AL454" s="90">
        <f t="shared" si="57"/>
        <v>0</v>
      </c>
      <c r="AM454" s="90">
        <f t="shared" si="57"/>
        <v>0</v>
      </c>
      <c r="AN454" s="90">
        <f t="shared" si="57"/>
        <v>0</v>
      </c>
      <c r="AO454" s="90">
        <f t="shared" si="56"/>
        <v>0</v>
      </c>
      <c r="AP454" s="90">
        <f t="shared" si="56"/>
        <v>0</v>
      </c>
      <c r="AQ454" s="90">
        <f t="shared" si="56"/>
        <v>0</v>
      </c>
      <c r="AR454" s="90" t="e">
        <f>VLOOKUP(C454&amp;E454&amp;G454&amp;I454&amp;J454,'Código Licitaciones'!$I$8:$I$4158,1,0)</f>
        <v>#N/A</v>
      </c>
    </row>
    <row r="455" spans="2:44" ht="18.75" x14ac:dyDescent="0.3">
      <c r="B455" s="85"/>
      <c r="M455" s="98"/>
      <c r="X455" s="83">
        <f t="shared" si="50"/>
        <v>9</v>
      </c>
      <c r="Z455" s="90" t="e">
        <f t="shared" si="51"/>
        <v>#DIV/0!</v>
      </c>
      <c r="AA455" s="94" t="e">
        <f>+VLOOKUP(C455,'Código Licitaciones'!$J$7:$J$31,1,0)</f>
        <v>#N/A</v>
      </c>
      <c r="AB455" s="94">
        <f t="shared" si="52"/>
        <v>0</v>
      </c>
      <c r="AC455" s="94" t="e">
        <f>+VLOOKUP(E455,'Código Licitaciones'!$K$7:$K$50,1,0)</f>
        <v>#N/A</v>
      </c>
      <c r="AD455" s="94">
        <f t="shared" si="53"/>
        <v>0</v>
      </c>
      <c r="AE455" s="94" t="e">
        <f>+VLOOKUP(G455,'Código Licitaciones'!$L$7:$L$50,1,0)</f>
        <v>#N/A</v>
      </c>
      <c r="AF455" s="90" t="e">
        <f t="shared" si="54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5"/>
        <v>0</v>
      </c>
      <c r="AJ455" s="94">
        <f t="shared" si="55"/>
        <v>0</v>
      </c>
      <c r="AK455" s="95" t="e">
        <f>+VLOOKUP(M455,'Código Barras'!$C$3:$C$1694,1,0)</f>
        <v>#N/A</v>
      </c>
      <c r="AL455" s="90">
        <f t="shared" si="57"/>
        <v>0</v>
      </c>
      <c r="AM455" s="90">
        <f t="shared" si="57"/>
        <v>0</v>
      </c>
      <c r="AN455" s="90">
        <f t="shared" si="57"/>
        <v>0</v>
      </c>
      <c r="AO455" s="90">
        <f t="shared" si="56"/>
        <v>0</v>
      </c>
      <c r="AP455" s="90">
        <f t="shared" si="56"/>
        <v>0</v>
      </c>
      <c r="AQ455" s="90">
        <f t="shared" si="56"/>
        <v>0</v>
      </c>
      <c r="AR455" s="90" t="e">
        <f>VLOOKUP(C455&amp;E455&amp;G455&amp;I455&amp;J455,'Código Licitaciones'!$I$8:$I$4158,1,0)</f>
        <v>#N/A</v>
      </c>
    </row>
    <row r="456" spans="2:44" ht="18.75" x14ac:dyDescent="0.3">
      <c r="B456" s="85"/>
      <c r="M456" s="98"/>
      <c r="X456" s="83">
        <f t="shared" si="50"/>
        <v>9</v>
      </c>
      <c r="Z456" s="90" t="e">
        <f t="shared" si="51"/>
        <v>#DIV/0!</v>
      </c>
      <c r="AA456" s="94" t="e">
        <f>+VLOOKUP(C456,'Código Licitaciones'!$J$7:$J$31,1,0)</f>
        <v>#N/A</v>
      </c>
      <c r="AB456" s="94">
        <f t="shared" si="52"/>
        <v>0</v>
      </c>
      <c r="AC456" s="94" t="e">
        <f>+VLOOKUP(E456,'Código Licitaciones'!$K$7:$K$50,1,0)</f>
        <v>#N/A</v>
      </c>
      <c r="AD456" s="94">
        <f t="shared" si="53"/>
        <v>0</v>
      </c>
      <c r="AE456" s="94" t="e">
        <f>+VLOOKUP(G456,'Código Licitaciones'!$L$7:$L$50,1,0)</f>
        <v>#N/A</v>
      </c>
      <c r="AF456" s="90" t="e">
        <f t="shared" si="54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5"/>
        <v>0</v>
      </c>
      <c r="AJ456" s="94">
        <f t="shared" si="55"/>
        <v>0</v>
      </c>
      <c r="AK456" s="95" t="e">
        <f>+VLOOKUP(M456,'Código Barras'!$C$3:$C$1694,1,0)</f>
        <v>#N/A</v>
      </c>
      <c r="AL456" s="90">
        <f t="shared" si="57"/>
        <v>0</v>
      </c>
      <c r="AM456" s="90">
        <f t="shared" si="57"/>
        <v>0</v>
      </c>
      <c r="AN456" s="90">
        <f t="shared" si="57"/>
        <v>0</v>
      </c>
      <c r="AO456" s="90">
        <f t="shared" si="56"/>
        <v>0</v>
      </c>
      <c r="AP456" s="90">
        <f t="shared" si="56"/>
        <v>0</v>
      </c>
      <c r="AQ456" s="90">
        <f t="shared" si="56"/>
        <v>0</v>
      </c>
      <c r="AR456" s="90" t="e">
        <f>VLOOKUP(C456&amp;E456&amp;G456&amp;I456&amp;J456,'Código Licitaciones'!$I$8:$I$4158,1,0)</f>
        <v>#N/A</v>
      </c>
    </row>
    <row r="457" spans="2:44" ht="18.75" x14ac:dyDescent="0.3">
      <c r="B457" s="85"/>
      <c r="M457" s="98"/>
      <c r="X457" s="83">
        <f t="shared" si="50"/>
        <v>9</v>
      </c>
      <c r="Z457" s="90" t="e">
        <f t="shared" si="51"/>
        <v>#DIV/0!</v>
      </c>
      <c r="AA457" s="94" t="e">
        <f>+VLOOKUP(C457,'Código Licitaciones'!$J$7:$J$31,1,0)</f>
        <v>#N/A</v>
      </c>
      <c r="AB457" s="94">
        <f t="shared" si="52"/>
        <v>0</v>
      </c>
      <c r="AC457" s="94" t="e">
        <f>+VLOOKUP(E457,'Código Licitaciones'!$K$7:$K$50,1,0)</f>
        <v>#N/A</v>
      </c>
      <c r="AD457" s="94">
        <f t="shared" si="53"/>
        <v>0</v>
      </c>
      <c r="AE457" s="94" t="e">
        <f>+VLOOKUP(G457,'Código Licitaciones'!$L$7:$L$50,1,0)</f>
        <v>#N/A</v>
      </c>
      <c r="AF457" s="90" t="e">
        <f t="shared" si="54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5"/>
        <v>0</v>
      </c>
      <c r="AJ457" s="94">
        <f t="shared" si="55"/>
        <v>0</v>
      </c>
      <c r="AK457" s="95" t="e">
        <f>+VLOOKUP(M457,'Código Barras'!$C$3:$C$1694,1,0)</f>
        <v>#N/A</v>
      </c>
      <c r="AL457" s="90">
        <f t="shared" si="57"/>
        <v>0</v>
      </c>
      <c r="AM457" s="90">
        <f t="shared" si="57"/>
        <v>0</v>
      </c>
      <c r="AN457" s="90">
        <f t="shared" si="57"/>
        <v>0</v>
      </c>
      <c r="AO457" s="90">
        <f t="shared" si="56"/>
        <v>0</v>
      </c>
      <c r="AP457" s="90">
        <f t="shared" si="56"/>
        <v>0</v>
      </c>
      <c r="AQ457" s="90">
        <f t="shared" si="56"/>
        <v>0</v>
      </c>
      <c r="AR457" s="90" t="e">
        <f>VLOOKUP(C457&amp;E457&amp;G457&amp;I457&amp;J457,'Código Licitaciones'!$I$8:$I$4158,1,0)</f>
        <v>#N/A</v>
      </c>
    </row>
    <row r="458" spans="2:44" ht="18.75" x14ac:dyDescent="0.3">
      <c r="B458" s="85"/>
      <c r="M458" s="98"/>
      <c r="X458" s="83">
        <f t="shared" ref="X458:X521" si="58">SUMPRODUCT(--(ISERROR(Z458:BN458)))</f>
        <v>9</v>
      </c>
      <c r="Z458" s="90" t="e">
        <f t="shared" ref="Z458:Z521" si="59">IF(ISNUMBER(B458),B458,1/0)</f>
        <v>#DIV/0!</v>
      </c>
      <c r="AA458" s="94" t="e">
        <f>+VLOOKUP(C458,'Código Licitaciones'!$J$7:$J$31,1,0)</f>
        <v>#N/A</v>
      </c>
      <c r="AB458" s="94">
        <f t="shared" ref="AB458:AB521" si="60">+D458</f>
        <v>0</v>
      </c>
      <c r="AC458" s="94" t="e">
        <f>+VLOOKUP(E458,'Código Licitaciones'!$K$7:$K$50,1,0)</f>
        <v>#N/A</v>
      </c>
      <c r="AD458" s="94">
        <f t="shared" ref="AD458:AD521" si="61">+F458</f>
        <v>0</v>
      </c>
      <c r="AE458" s="94" t="e">
        <f>+VLOOKUP(G458,'Código Licitaciones'!$L$7:$L$50,1,0)</f>
        <v>#N/A</v>
      </c>
      <c r="AF458" s="90" t="e">
        <f t="shared" ref="AF458:AF521" si="62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5"/>
        <v>0</v>
      </c>
      <c r="AJ458" s="94">
        <f t="shared" si="55"/>
        <v>0</v>
      </c>
      <c r="AK458" s="95" t="e">
        <f>+VLOOKUP(M458,'Código Barras'!$C$3:$C$1694,1,0)</f>
        <v>#N/A</v>
      </c>
      <c r="AL458" s="90">
        <f t="shared" si="57"/>
        <v>0</v>
      </c>
      <c r="AM458" s="90">
        <f t="shared" si="57"/>
        <v>0</v>
      </c>
      <c r="AN458" s="90">
        <f t="shared" si="57"/>
        <v>0</v>
      </c>
      <c r="AO458" s="90">
        <f t="shared" si="56"/>
        <v>0</v>
      </c>
      <c r="AP458" s="90">
        <f t="shared" si="56"/>
        <v>0</v>
      </c>
      <c r="AQ458" s="90">
        <f t="shared" si="56"/>
        <v>0</v>
      </c>
      <c r="AR458" s="90" t="e">
        <f>VLOOKUP(C458&amp;E458&amp;G458&amp;I458&amp;J458,'Código Licitaciones'!$I$8:$I$4158,1,0)</f>
        <v>#N/A</v>
      </c>
    </row>
    <row r="459" spans="2:44" ht="18.75" x14ac:dyDescent="0.3">
      <c r="B459" s="85"/>
      <c r="M459" s="98"/>
      <c r="X459" s="83">
        <f t="shared" si="58"/>
        <v>9</v>
      </c>
      <c r="Z459" s="90" t="e">
        <f t="shared" si="59"/>
        <v>#DIV/0!</v>
      </c>
      <c r="AA459" s="94" t="e">
        <f>+VLOOKUP(C459,'Código Licitaciones'!$J$7:$J$31,1,0)</f>
        <v>#N/A</v>
      </c>
      <c r="AB459" s="94">
        <f t="shared" si="60"/>
        <v>0</v>
      </c>
      <c r="AC459" s="94" t="e">
        <f>+VLOOKUP(E459,'Código Licitaciones'!$K$7:$K$50,1,0)</f>
        <v>#N/A</v>
      </c>
      <c r="AD459" s="94">
        <f t="shared" si="61"/>
        <v>0</v>
      </c>
      <c r="AE459" s="94" t="e">
        <f>+VLOOKUP(G459,'Código Licitaciones'!$L$7:$L$50,1,0)</f>
        <v>#N/A</v>
      </c>
      <c r="AF459" s="90" t="e">
        <f t="shared" si="62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5"/>
        <v>0</v>
      </c>
      <c r="AJ459" s="94">
        <f t="shared" si="55"/>
        <v>0</v>
      </c>
      <c r="AK459" s="95" t="e">
        <f>+VLOOKUP(M459,'Código Barras'!$C$3:$C$1694,1,0)</f>
        <v>#N/A</v>
      </c>
      <c r="AL459" s="90">
        <f t="shared" si="57"/>
        <v>0</v>
      </c>
      <c r="AM459" s="90">
        <f t="shared" si="57"/>
        <v>0</v>
      </c>
      <c r="AN459" s="90">
        <f t="shared" si="57"/>
        <v>0</v>
      </c>
      <c r="AO459" s="90">
        <f t="shared" si="56"/>
        <v>0</v>
      </c>
      <c r="AP459" s="90">
        <f t="shared" si="56"/>
        <v>0</v>
      </c>
      <c r="AQ459" s="90">
        <f t="shared" si="56"/>
        <v>0</v>
      </c>
      <c r="AR459" s="90" t="e">
        <f>VLOOKUP(C459&amp;E459&amp;G459&amp;I459&amp;J459,'Código Licitaciones'!$I$8:$I$4158,1,0)</f>
        <v>#N/A</v>
      </c>
    </row>
    <row r="460" spans="2:44" ht="18.75" x14ac:dyDescent="0.3">
      <c r="B460" s="85"/>
      <c r="M460" s="98"/>
      <c r="X460" s="83">
        <f t="shared" si="58"/>
        <v>9</v>
      </c>
      <c r="Z460" s="90" t="e">
        <f t="shared" si="59"/>
        <v>#DIV/0!</v>
      </c>
      <c r="AA460" s="94" t="e">
        <f>+VLOOKUP(C460,'Código Licitaciones'!$J$7:$J$31,1,0)</f>
        <v>#N/A</v>
      </c>
      <c r="AB460" s="94">
        <f t="shared" si="60"/>
        <v>0</v>
      </c>
      <c r="AC460" s="94" t="e">
        <f>+VLOOKUP(E460,'Código Licitaciones'!$K$7:$K$50,1,0)</f>
        <v>#N/A</v>
      </c>
      <c r="AD460" s="94">
        <f t="shared" si="61"/>
        <v>0</v>
      </c>
      <c r="AE460" s="94" t="e">
        <f>+VLOOKUP(G460,'Código Licitaciones'!$L$7:$L$50,1,0)</f>
        <v>#N/A</v>
      </c>
      <c r="AF460" s="90" t="e">
        <f t="shared" si="62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5"/>
        <v>0</v>
      </c>
      <c r="AJ460" s="94">
        <f t="shared" si="55"/>
        <v>0</v>
      </c>
      <c r="AK460" s="95" t="e">
        <f>+VLOOKUP(M460,'Código Barras'!$C$3:$C$1694,1,0)</f>
        <v>#N/A</v>
      </c>
      <c r="AL460" s="90">
        <f t="shared" si="57"/>
        <v>0</v>
      </c>
      <c r="AM460" s="90">
        <f t="shared" si="57"/>
        <v>0</v>
      </c>
      <c r="AN460" s="90">
        <f t="shared" si="57"/>
        <v>0</v>
      </c>
      <c r="AO460" s="90">
        <f t="shared" si="56"/>
        <v>0</v>
      </c>
      <c r="AP460" s="90">
        <f t="shared" si="56"/>
        <v>0</v>
      </c>
      <c r="AQ460" s="90">
        <f t="shared" si="56"/>
        <v>0</v>
      </c>
      <c r="AR460" s="90" t="e">
        <f>VLOOKUP(C460&amp;E460&amp;G460&amp;I460&amp;J460,'Código Licitaciones'!$I$8:$I$4158,1,0)</f>
        <v>#N/A</v>
      </c>
    </row>
    <row r="461" spans="2:44" ht="18.75" x14ac:dyDescent="0.3">
      <c r="B461" s="85"/>
      <c r="M461" s="98"/>
      <c r="X461" s="83">
        <f t="shared" si="58"/>
        <v>9</v>
      </c>
      <c r="Z461" s="90" t="e">
        <f t="shared" si="59"/>
        <v>#DIV/0!</v>
      </c>
      <c r="AA461" s="94" t="e">
        <f>+VLOOKUP(C461,'Código Licitaciones'!$J$7:$J$31,1,0)</f>
        <v>#N/A</v>
      </c>
      <c r="AB461" s="94">
        <f t="shared" si="60"/>
        <v>0</v>
      </c>
      <c r="AC461" s="94" t="e">
        <f>+VLOOKUP(E461,'Código Licitaciones'!$K$7:$K$50,1,0)</f>
        <v>#N/A</v>
      </c>
      <c r="AD461" s="94">
        <f t="shared" si="61"/>
        <v>0</v>
      </c>
      <c r="AE461" s="94" t="e">
        <f>+VLOOKUP(G461,'Código Licitaciones'!$L$7:$L$50,1,0)</f>
        <v>#N/A</v>
      </c>
      <c r="AF461" s="90" t="e">
        <f t="shared" si="62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5"/>
        <v>0</v>
      </c>
      <c r="AJ461" s="94">
        <f t="shared" si="55"/>
        <v>0</v>
      </c>
      <c r="AK461" s="95" t="e">
        <f>+VLOOKUP(M461,'Código Barras'!$C$3:$C$1694,1,0)</f>
        <v>#N/A</v>
      </c>
      <c r="AL461" s="90">
        <f t="shared" si="57"/>
        <v>0</v>
      </c>
      <c r="AM461" s="90">
        <f t="shared" si="57"/>
        <v>0</v>
      </c>
      <c r="AN461" s="90">
        <f t="shared" si="57"/>
        <v>0</v>
      </c>
      <c r="AO461" s="90">
        <f t="shared" si="56"/>
        <v>0</v>
      </c>
      <c r="AP461" s="90">
        <f t="shared" si="56"/>
        <v>0</v>
      </c>
      <c r="AQ461" s="90">
        <f t="shared" si="56"/>
        <v>0</v>
      </c>
      <c r="AR461" s="90" t="e">
        <f>VLOOKUP(C461&amp;E461&amp;G461&amp;I461&amp;J461,'Código Licitaciones'!$I$8:$I$4158,1,0)</f>
        <v>#N/A</v>
      </c>
    </row>
    <row r="462" spans="2:44" ht="18.75" x14ac:dyDescent="0.3">
      <c r="B462" s="85"/>
      <c r="M462" s="98"/>
      <c r="X462" s="83">
        <f t="shared" si="58"/>
        <v>9</v>
      </c>
      <c r="Z462" s="90" t="e">
        <f t="shared" si="59"/>
        <v>#DIV/0!</v>
      </c>
      <c r="AA462" s="94" t="e">
        <f>+VLOOKUP(C462,'Código Licitaciones'!$J$7:$J$31,1,0)</f>
        <v>#N/A</v>
      </c>
      <c r="AB462" s="94">
        <f t="shared" si="60"/>
        <v>0</v>
      </c>
      <c r="AC462" s="94" t="e">
        <f>+VLOOKUP(E462,'Código Licitaciones'!$K$7:$K$50,1,0)</f>
        <v>#N/A</v>
      </c>
      <c r="AD462" s="94">
        <f t="shared" si="61"/>
        <v>0</v>
      </c>
      <c r="AE462" s="94" t="e">
        <f>+VLOOKUP(G462,'Código Licitaciones'!$L$7:$L$50,1,0)</f>
        <v>#N/A</v>
      </c>
      <c r="AF462" s="90" t="e">
        <f t="shared" si="62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5"/>
        <v>0</v>
      </c>
      <c r="AJ462" s="94">
        <f t="shared" si="55"/>
        <v>0</v>
      </c>
      <c r="AK462" s="95" t="e">
        <f>+VLOOKUP(M462,'Código Barras'!$C$3:$C$1694,1,0)</f>
        <v>#N/A</v>
      </c>
      <c r="AL462" s="90">
        <f t="shared" si="57"/>
        <v>0</v>
      </c>
      <c r="AM462" s="90">
        <f t="shared" si="57"/>
        <v>0</v>
      </c>
      <c r="AN462" s="90">
        <f t="shared" si="57"/>
        <v>0</v>
      </c>
      <c r="AO462" s="90">
        <f t="shared" si="56"/>
        <v>0</v>
      </c>
      <c r="AP462" s="90">
        <f t="shared" si="56"/>
        <v>0</v>
      </c>
      <c r="AQ462" s="90">
        <f t="shared" si="56"/>
        <v>0</v>
      </c>
      <c r="AR462" s="90" t="e">
        <f>VLOOKUP(C462&amp;E462&amp;G462&amp;I462&amp;J462,'Código Licitaciones'!$I$8:$I$4158,1,0)</f>
        <v>#N/A</v>
      </c>
    </row>
    <row r="463" spans="2:44" ht="18.75" x14ac:dyDescent="0.3">
      <c r="B463" s="85"/>
      <c r="M463" s="98"/>
      <c r="X463" s="83">
        <f t="shared" si="58"/>
        <v>9</v>
      </c>
      <c r="Z463" s="90" t="e">
        <f t="shared" si="59"/>
        <v>#DIV/0!</v>
      </c>
      <c r="AA463" s="94" t="e">
        <f>+VLOOKUP(C463,'Código Licitaciones'!$J$7:$J$31,1,0)</f>
        <v>#N/A</v>
      </c>
      <c r="AB463" s="94">
        <f t="shared" si="60"/>
        <v>0</v>
      </c>
      <c r="AC463" s="94" t="e">
        <f>+VLOOKUP(E463,'Código Licitaciones'!$K$7:$K$50,1,0)</f>
        <v>#N/A</v>
      </c>
      <c r="AD463" s="94">
        <f t="shared" si="61"/>
        <v>0</v>
      </c>
      <c r="AE463" s="94" t="e">
        <f>+VLOOKUP(G463,'Código Licitaciones'!$L$7:$L$50,1,0)</f>
        <v>#N/A</v>
      </c>
      <c r="AF463" s="90" t="e">
        <f t="shared" si="62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5"/>
        <v>0</v>
      </c>
      <c r="AJ463" s="94">
        <f t="shared" si="55"/>
        <v>0</v>
      </c>
      <c r="AK463" s="95" t="e">
        <f>+VLOOKUP(M463,'Código Barras'!$C$3:$C$1694,1,0)</f>
        <v>#N/A</v>
      </c>
      <c r="AL463" s="90">
        <f t="shared" si="57"/>
        <v>0</v>
      </c>
      <c r="AM463" s="90">
        <f t="shared" si="57"/>
        <v>0</v>
      </c>
      <c r="AN463" s="90">
        <f t="shared" si="57"/>
        <v>0</v>
      </c>
      <c r="AO463" s="90">
        <f t="shared" si="56"/>
        <v>0</v>
      </c>
      <c r="AP463" s="90">
        <f t="shared" si="56"/>
        <v>0</v>
      </c>
      <c r="AQ463" s="90">
        <f t="shared" si="56"/>
        <v>0</v>
      </c>
      <c r="AR463" s="90" t="e">
        <f>VLOOKUP(C463&amp;E463&amp;G463&amp;I463&amp;J463,'Código Licitaciones'!$I$8:$I$4158,1,0)</f>
        <v>#N/A</v>
      </c>
    </row>
    <row r="464" spans="2:44" ht="18.75" x14ac:dyDescent="0.3">
      <c r="B464" s="85"/>
      <c r="M464" s="98"/>
      <c r="X464" s="83">
        <f t="shared" si="58"/>
        <v>9</v>
      </c>
      <c r="Z464" s="90" t="e">
        <f t="shared" si="59"/>
        <v>#DIV/0!</v>
      </c>
      <c r="AA464" s="94" t="e">
        <f>+VLOOKUP(C464,'Código Licitaciones'!$J$7:$J$31,1,0)</f>
        <v>#N/A</v>
      </c>
      <c r="AB464" s="94">
        <f t="shared" si="60"/>
        <v>0</v>
      </c>
      <c r="AC464" s="94" t="e">
        <f>+VLOOKUP(E464,'Código Licitaciones'!$K$7:$K$50,1,0)</f>
        <v>#N/A</v>
      </c>
      <c r="AD464" s="94">
        <f t="shared" si="61"/>
        <v>0</v>
      </c>
      <c r="AE464" s="94" t="e">
        <f>+VLOOKUP(G464,'Código Licitaciones'!$L$7:$L$50,1,0)</f>
        <v>#N/A</v>
      </c>
      <c r="AF464" s="90" t="e">
        <f t="shared" si="62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5"/>
        <v>0</v>
      </c>
      <c r="AJ464" s="94">
        <f t="shared" si="55"/>
        <v>0</v>
      </c>
      <c r="AK464" s="95" t="e">
        <f>+VLOOKUP(M464,'Código Barras'!$C$3:$C$1694,1,0)</f>
        <v>#N/A</v>
      </c>
      <c r="AL464" s="90">
        <f t="shared" si="57"/>
        <v>0</v>
      </c>
      <c r="AM464" s="90">
        <f t="shared" si="57"/>
        <v>0</v>
      </c>
      <c r="AN464" s="90">
        <f t="shared" si="57"/>
        <v>0</v>
      </c>
      <c r="AO464" s="90">
        <f t="shared" si="56"/>
        <v>0</v>
      </c>
      <c r="AP464" s="90">
        <f t="shared" si="56"/>
        <v>0</v>
      </c>
      <c r="AQ464" s="90">
        <f t="shared" si="56"/>
        <v>0</v>
      </c>
      <c r="AR464" s="90" t="e">
        <f>VLOOKUP(C464&amp;E464&amp;G464&amp;I464&amp;J464,'Código Licitaciones'!$I$8:$I$4158,1,0)</f>
        <v>#N/A</v>
      </c>
    </row>
    <row r="465" spans="2:44" ht="18.75" x14ac:dyDescent="0.3">
      <c r="B465" s="85"/>
      <c r="M465" s="98"/>
      <c r="X465" s="83">
        <f t="shared" si="58"/>
        <v>9</v>
      </c>
      <c r="Z465" s="90" t="e">
        <f t="shared" si="59"/>
        <v>#DIV/0!</v>
      </c>
      <c r="AA465" s="94" t="e">
        <f>+VLOOKUP(C465,'Código Licitaciones'!$J$7:$J$31,1,0)</f>
        <v>#N/A</v>
      </c>
      <c r="AB465" s="94">
        <f t="shared" si="60"/>
        <v>0</v>
      </c>
      <c r="AC465" s="94" t="e">
        <f>+VLOOKUP(E465,'Código Licitaciones'!$K$7:$K$50,1,0)</f>
        <v>#N/A</v>
      </c>
      <c r="AD465" s="94">
        <f t="shared" si="61"/>
        <v>0</v>
      </c>
      <c r="AE465" s="94" t="e">
        <f>+VLOOKUP(G465,'Código Licitaciones'!$L$7:$L$50,1,0)</f>
        <v>#N/A</v>
      </c>
      <c r="AF465" s="90" t="e">
        <f t="shared" si="62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5"/>
        <v>0</v>
      </c>
      <c r="AJ465" s="94">
        <f t="shared" si="55"/>
        <v>0</v>
      </c>
      <c r="AK465" s="95" t="e">
        <f>+VLOOKUP(M465,'Código Barras'!$C$3:$C$1694,1,0)</f>
        <v>#N/A</v>
      </c>
      <c r="AL465" s="90">
        <f t="shared" si="57"/>
        <v>0</v>
      </c>
      <c r="AM465" s="90">
        <f t="shared" si="57"/>
        <v>0</v>
      </c>
      <c r="AN465" s="90">
        <f t="shared" si="57"/>
        <v>0</v>
      </c>
      <c r="AO465" s="90">
        <f t="shared" si="56"/>
        <v>0</v>
      </c>
      <c r="AP465" s="90">
        <f t="shared" si="56"/>
        <v>0</v>
      </c>
      <c r="AQ465" s="90">
        <f t="shared" si="56"/>
        <v>0</v>
      </c>
      <c r="AR465" s="90" t="e">
        <f>VLOOKUP(C465&amp;E465&amp;G465&amp;I465&amp;J465,'Código Licitaciones'!$I$8:$I$4158,1,0)</f>
        <v>#N/A</v>
      </c>
    </row>
    <row r="466" spans="2:44" ht="18.75" x14ac:dyDescent="0.3">
      <c r="B466" s="85"/>
      <c r="M466" s="98"/>
      <c r="X466" s="83">
        <f t="shared" si="58"/>
        <v>9</v>
      </c>
      <c r="Z466" s="90" t="e">
        <f t="shared" si="59"/>
        <v>#DIV/0!</v>
      </c>
      <c r="AA466" s="94" t="e">
        <f>+VLOOKUP(C466,'Código Licitaciones'!$J$7:$J$31,1,0)</f>
        <v>#N/A</v>
      </c>
      <c r="AB466" s="94">
        <f t="shared" si="60"/>
        <v>0</v>
      </c>
      <c r="AC466" s="94" t="e">
        <f>+VLOOKUP(E466,'Código Licitaciones'!$K$7:$K$50,1,0)</f>
        <v>#N/A</v>
      </c>
      <c r="AD466" s="94">
        <f t="shared" si="61"/>
        <v>0</v>
      </c>
      <c r="AE466" s="94" t="e">
        <f>+VLOOKUP(G466,'Código Licitaciones'!$L$7:$L$50,1,0)</f>
        <v>#N/A</v>
      </c>
      <c r="AF466" s="90" t="e">
        <f t="shared" si="62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5"/>
        <v>0</v>
      </c>
      <c r="AJ466" s="94">
        <f t="shared" si="55"/>
        <v>0</v>
      </c>
      <c r="AK466" s="95" t="e">
        <f>+VLOOKUP(M466,'Código Barras'!$C$3:$C$1694,1,0)</f>
        <v>#N/A</v>
      </c>
      <c r="AL466" s="90">
        <f t="shared" si="57"/>
        <v>0</v>
      </c>
      <c r="AM466" s="90">
        <f t="shared" si="57"/>
        <v>0</v>
      </c>
      <c r="AN466" s="90">
        <f t="shared" si="57"/>
        <v>0</v>
      </c>
      <c r="AO466" s="90">
        <f t="shared" si="56"/>
        <v>0</v>
      </c>
      <c r="AP466" s="90">
        <f t="shared" si="56"/>
        <v>0</v>
      </c>
      <c r="AQ466" s="90">
        <f t="shared" si="56"/>
        <v>0</v>
      </c>
      <c r="AR466" s="90" t="e">
        <f>VLOOKUP(C466&amp;E466&amp;G466&amp;I466&amp;J466,'Código Licitaciones'!$I$8:$I$4158,1,0)</f>
        <v>#N/A</v>
      </c>
    </row>
    <row r="467" spans="2:44" ht="18.75" x14ac:dyDescent="0.3">
      <c r="B467" s="85"/>
      <c r="M467" s="98"/>
      <c r="X467" s="83">
        <f t="shared" si="58"/>
        <v>9</v>
      </c>
      <c r="Z467" s="90" t="e">
        <f t="shared" si="59"/>
        <v>#DIV/0!</v>
      </c>
      <c r="AA467" s="94" t="e">
        <f>+VLOOKUP(C467,'Código Licitaciones'!$J$7:$J$31,1,0)</f>
        <v>#N/A</v>
      </c>
      <c r="AB467" s="94">
        <f t="shared" si="60"/>
        <v>0</v>
      </c>
      <c r="AC467" s="94" t="e">
        <f>+VLOOKUP(E467,'Código Licitaciones'!$K$7:$K$50,1,0)</f>
        <v>#N/A</v>
      </c>
      <c r="AD467" s="94">
        <f t="shared" si="61"/>
        <v>0</v>
      </c>
      <c r="AE467" s="94" t="e">
        <f>+VLOOKUP(G467,'Código Licitaciones'!$L$7:$L$50,1,0)</f>
        <v>#N/A</v>
      </c>
      <c r="AF467" s="90" t="e">
        <f t="shared" si="62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5"/>
        <v>0</v>
      </c>
      <c r="AJ467" s="94">
        <f t="shared" si="55"/>
        <v>0</v>
      </c>
      <c r="AK467" s="95" t="e">
        <f>+VLOOKUP(M467,'Código Barras'!$C$3:$C$1694,1,0)</f>
        <v>#N/A</v>
      </c>
      <c r="AL467" s="90">
        <f t="shared" si="57"/>
        <v>0</v>
      </c>
      <c r="AM467" s="90">
        <f t="shared" si="57"/>
        <v>0</v>
      </c>
      <c r="AN467" s="90">
        <f t="shared" si="57"/>
        <v>0</v>
      </c>
      <c r="AO467" s="90">
        <f t="shared" si="56"/>
        <v>0</v>
      </c>
      <c r="AP467" s="90">
        <f t="shared" si="56"/>
        <v>0</v>
      </c>
      <c r="AQ467" s="90">
        <f t="shared" si="56"/>
        <v>0</v>
      </c>
      <c r="AR467" s="90" t="e">
        <f>VLOOKUP(C467&amp;E467&amp;G467&amp;I467&amp;J467,'Código Licitaciones'!$I$8:$I$4158,1,0)</f>
        <v>#N/A</v>
      </c>
    </row>
    <row r="468" spans="2:44" ht="18.75" x14ac:dyDescent="0.3">
      <c r="B468" s="85"/>
      <c r="M468" s="98"/>
      <c r="X468" s="83">
        <f t="shared" si="58"/>
        <v>9</v>
      </c>
      <c r="Z468" s="90" t="e">
        <f t="shared" si="59"/>
        <v>#DIV/0!</v>
      </c>
      <c r="AA468" s="94" t="e">
        <f>+VLOOKUP(C468,'Código Licitaciones'!$J$7:$J$31,1,0)</f>
        <v>#N/A</v>
      </c>
      <c r="AB468" s="94">
        <f t="shared" si="60"/>
        <v>0</v>
      </c>
      <c r="AC468" s="94" t="e">
        <f>+VLOOKUP(E468,'Código Licitaciones'!$K$7:$K$50,1,0)</f>
        <v>#N/A</v>
      </c>
      <c r="AD468" s="94">
        <f t="shared" si="61"/>
        <v>0</v>
      </c>
      <c r="AE468" s="94" t="e">
        <f>+VLOOKUP(G468,'Código Licitaciones'!$L$7:$L$50,1,0)</f>
        <v>#N/A</v>
      </c>
      <c r="AF468" s="90" t="e">
        <f t="shared" si="62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5"/>
        <v>0</v>
      </c>
      <c r="AJ468" s="94">
        <f t="shared" si="55"/>
        <v>0</v>
      </c>
      <c r="AK468" s="95" t="e">
        <f>+VLOOKUP(M468,'Código Barras'!$C$3:$C$1694,1,0)</f>
        <v>#N/A</v>
      </c>
      <c r="AL468" s="90">
        <f t="shared" si="57"/>
        <v>0</v>
      </c>
      <c r="AM468" s="90">
        <f t="shared" si="57"/>
        <v>0</v>
      </c>
      <c r="AN468" s="90">
        <f t="shared" si="57"/>
        <v>0</v>
      </c>
      <c r="AO468" s="90">
        <f t="shared" si="56"/>
        <v>0</v>
      </c>
      <c r="AP468" s="90">
        <f t="shared" si="56"/>
        <v>0</v>
      </c>
      <c r="AQ468" s="90">
        <f t="shared" si="56"/>
        <v>0</v>
      </c>
      <c r="AR468" s="90" t="e">
        <f>VLOOKUP(C468&amp;E468&amp;G468&amp;I468&amp;J468,'Código Licitaciones'!$I$8:$I$4158,1,0)</f>
        <v>#N/A</v>
      </c>
    </row>
    <row r="469" spans="2:44" ht="18.75" x14ac:dyDescent="0.3">
      <c r="B469" s="85"/>
      <c r="M469" s="98"/>
      <c r="X469" s="83">
        <f t="shared" si="58"/>
        <v>9</v>
      </c>
      <c r="Z469" s="90" t="e">
        <f t="shared" si="59"/>
        <v>#DIV/0!</v>
      </c>
      <c r="AA469" s="94" t="e">
        <f>+VLOOKUP(C469,'Código Licitaciones'!$J$7:$J$31,1,0)</f>
        <v>#N/A</v>
      </c>
      <c r="AB469" s="94">
        <f t="shared" si="60"/>
        <v>0</v>
      </c>
      <c r="AC469" s="94" t="e">
        <f>+VLOOKUP(E469,'Código Licitaciones'!$K$7:$K$50,1,0)</f>
        <v>#N/A</v>
      </c>
      <c r="AD469" s="94">
        <f t="shared" si="61"/>
        <v>0</v>
      </c>
      <c r="AE469" s="94" t="e">
        <f>+VLOOKUP(G469,'Código Licitaciones'!$L$7:$L$50,1,0)</f>
        <v>#N/A</v>
      </c>
      <c r="AF469" s="90" t="e">
        <f t="shared" si="62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5"/>
        <v>0</v>
      </c>
      <c r="AJ469" s="94">
        <f t="shared" si="55"/>
        <v>0</v>
      </c>
      <c r="AK469" s="95" t="e">
        <f>+VLOOKUP(M469,'Código Barras'!$C$3:$C$1694,1,0)</f>
        <v>#N/A</v>
      </c>
      <c r="AL469" s="90">
        <f t="shared" si="57"/>
        <v>0</v>
      </c>
      <c r="AM469" s="90">
        <f t="shared" si="57"/>
        <v>0</v>
      </c>
      <c r="AN469" s="90">
        <f t="shared" si="57"/>
        <v>0</v>
      </c>
      <c r="AO469" s="90">
        <f t="shared" si="56"/>
        <v>0</v>
      </c>
      <c r="AP469" s="90">
        <f t="shared" si="56"/>
        <v>0</v>
      </c>
      <c r="AQ469" s="90">
        <f t="shared" si="56"/>
        <v>0</v>
      </c>
      <c r="AR469" s="90" t="e">
        <f>VLOOKUP(C469&amp;E469&amp;G469&amp;I469&amp;J469,'Código Licitaciones'!$I$8:$I$4158,1,0)</f>
        <v>#N/A</v>
      </c>
    </row>
    <row r="470" spans="2:44" ht="18.75" x14ac:dyDescent="0.3">
      <c r="B470" s="85"/>
      <c r="M470" s="98"/>
      <c r="X470" s="83">
        <f t="shared" si="58"/>
        <v>9</v>
      </c>
      <c r="Z470" s="90" t="e">
        <f t="shared" si="59"/>
        <v>#DIV/0!</v>
      </c>
      <c r="AA470" s="94" t="e">
        <f>+VLOOKUP(C470,'Código Licitaciones'!$J$7:$J$31,1,0)</f>
        <v>#N/A</v>
      </c>
      <c r="AB470" s="94">
        <f t="shared" si="60"/>
        <v>0</v>
      </c>
      <c r="AC470" s="94" t="e">
        <f>+VLOOKUP(E470,'Código Licitaciones'!$K$7:$K$50,1,0)</f>
        <v>#N/A</v>
      </c>
      <c r="AD470" s="94">
        <f t="shared" si="61"/>
        <v>0</v>
      </c>
      <c r="AE470" s="94" t="e">
        <f>+VLOOKUP(G470,'Código Licitaciones'!$L$7:$L$50,1,0)</f>
        <v>#N/A</v>
      </c>
      <c r="AF470" s="90" t="e">
        <f t="shared" si="62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5"/>
        <v>0</v>
      </c>
      <c r="AJ470" s="94">
        <f t="shared" si="55"/>
        <v>0</v>
      </c>
      <c r="AK470" s="95" t="e">
        <f>+VLOOKUP(M470,'Código Barras'!$C$3:$C$1694,1,0)</f>
        <v>#N/A</v>
      </c>
      <c r="AL470" s="90">
        <f t="shared" si="57"/>
        <v>0</v>
      </c>
      <c r="AM470" s="90">
        <f t="shared" si="57"/>
        <v>0</v>
      </c>
      <c r="AN470" s="90">
        <f t="shared" si="57"/>
        <v>0</v>
      </c>
      <c r="AO470" s="90">
        <f t="shared" si="56"/>
        <v>0</v>
      </c>
      <c r="AP470" s="90">
        <f t="shared" si="56"/>
        <v>0</v>
      </c>
      <c r="AQ470" s="90">
        <f t="shared" si="56"/>
        <v>0</v>
      </c>
      <c r="AR470" s="90" t="e">
        <f>VLOOKUP(C470&amp;E470&amp;G470&amp;I470&amp;J470,'Código Licitaciones'!$I$8:$I$4158,1,0)</f>
        <v>#N/A</v>
      </c>
    </row>
    <row r="471" spans="2:44" ht="18.75" x14ac:dyDescent="0.3">
      <c r="B471" s="85"/>
      <c r="M471" s="98"/>
      <c r="X471" s="83">
        <f t="shared" si="58"/>
        <v>9</v>
      </c>
      <c r="Z471" s="90" t="e">
        <f t="shared" si="59"/>
        <v>#DIV/0!</v>
      </c>
      <c r="AA471" s="94" t="e">
        <f>+VLOOKUP(C471,'Código Licitaciones'!$J$7:$J$31,1,0)</f>
        <v>#N/A</v>
      </c>
      <c r="AB471" s="94">
        <f t="shared" si="60"/>
        <v>0</v>
      </c>
      <c r="AC471" s="94" t="e">
        <f>+VLOOKUP(E471,'Código Licitaciones'!$K$7:$K$50,1,0)</f>
        <v>#N/A</v>
      </c>
      <c r="AD471" s="94">
        <f t="shared" si="61"/>
        <v>0</v>
      </c>
      <c r="AE471" s="94" t="e">
        <f>+VLOOKUP(G471,'Código Licitaciones'!$L$7:$L$50,1,0)</f>
        <v>#N/A</v>
      </c>
      <c r="AF471" s="90" t="e">
        <f t="shared" si="62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5"/>
        <v>0</v>
      </c>
      <c r="AJ471" s="94">
        <f t="shared" si="55"/>
        <v>0</v>
      </c>
      <c r="AK471" s="95" t="e">
        <f>+VLOOKUP(M471,'Código Barras'!$C$3:$C$1694,1,0)</f>
        <v>#N/A</v>
      </c>
      <c r="AL471" s="90">
        <f t="shared" si="57"/>
        <v>0</v>
      </c>
      <c r="AM471" s="90">
        <f t="shared" si="57"/>
        <v>0</v>
      </c>
      <c r="AN471" s="90">
        <f t="shared" si="57"/>
        <v>0</v>
      </c>
      <c r="AO471" s="90">
        <f t="shared" si="56"/>
        <v>0</v>
      </c>
      <c r="AP471" s="90">
        <f t="shared" si="56"/>
        <v>0</v>
      </c>
      <c r="AQ471" s="90">
        <f t="shared" si="56"/>
        <v>0</v>
      </c>
      <c r="AR471" s="90" t="e">
        <f>VLOOKUP(C471&amp;E471&amp;G471&amp;I471&amp;J471,'Código Licitaciones'!$I$8:$I$4158,1,0)</f>
        <v>#N/A</v>
      </c>
    </row>
    <row r="472" spans="2:44" ht="18.75" x14ac:dyDescent="0.3">
      <c r="B472" s="85"/>
      <c r="M472" s="98"/>
      <c r="X472" s="83">
        <f t="shared" si="58"/>
        <v>9</v>
      </c>
      <c r="Z472" s="90" t="e">
        <f t="shared" si="59"/>
        <v>#DIV/0!</v>
      </c>
      <c r="AA472" s="94" t="e">
        <f>+VLOOKUP(C472,'Código Licitaciones'!$J$7:$J$31,1,0)</f>
        <v>#N/A</v>
      </c>
      <c r="AB472" s="94">
        <f t="shared" si="60"/>
        <v>0</v>
      </c>
      <c r="AC472" s="94" t="e">
        <f>+VLOOKUP(E472,'Código Licitaciones'!$K$7:$K$50,1,0)</f>
        <v>#N/A</v>
      </c>
      <c r="AD472" s="94">
        <f t="shared" si="61"/>
        <v>0</v>
      </c>
      <c r="AE472" s="94" t="e">
        <f>+VLOOKUP(G472,'Código Licitaciones'!$L$7:$L$50,1,0)</f>
        <v>#N/A</v>
      </c>
      <c r="AF472" s="90" t="e">
        <f t="shared" si="62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5"/>
        <v>0</v>
      </c>
      <c r="AJ472" s="94">
        <f t="shared" si="55"/>
        <v>0</v>
      </c>
      <c r="AK472" s="95" t="e">
        <f>+VLOOKUP(M472,'Código Barras'!$C$3:$C$1694,1,0)</f>
        <v>#N/A</v>
      </c>
      <c r="AL472" s="90">
        <f t="shared" si="57"/>
        <v>0</v>
      </c>
      <c r="AM472" s="90">
        <f t="shared" si="57"/>
        <v>0</v>
      </c>
      <c r="AN472" s="90">
        <f t="shared" si="57"/>
        <v>0</v>
      </c>
      <c r="AO472" s="90">
        <f t="shared" si="56"/>
        <v>0</v>
      </c>
      <c r="AP472" s="90">
        <f t="shared" si="56"/>
        <v>0</v>
      </c>
      <c r="AQ472" s="90">
        <f t="shared" si="56"/>
        <v>0</v>
      </c>
      <c r="AR472" s="90" t="e">
        <f>VLOOKUP(C472&amp;E472&amp;G472&amp;I472&amp;J472,'Código Licitaciones'!$I$8:$I$4158,1,0)</f>
        <v>#N/A</v>
      </c>
    </row>
    <row r="473" spans="2:44" ht="18.75" x14ac:dyDescent="0.3">
      <c r="B473" s="85"/>
      <c r="M473" s="98"/>
      <c r="X473" s="83">
        <f t="shared" si="58"/>
        <v>9</v>
      </c>
      <c r="Z473" s="90" t="e">
        <f t="shared" si="59"/>
        <v>#DIV/0!</v>
      </c>
      <c r="AA473" s="94" t="e">
        <f>+VLOOKUP(C473,'Código Licitaciones'!$J$7:$J$31,1,0)</f>
        <v>#N/A</v>
      </c>
      <c r="AB473" s="94">
        <f t="shared" si="60"/>
        <v>0</v>
      </c>
      <c r="AC473" s="94" t="e">
        <f>+VLOOKUP(E473,'Código Licitaciones'!$K$7:$K$50,1,0)</f>
        <v>#N/A</v>
      </c>
      <c r="AD473" s="94">
        <f t="shared" si="61"/>
        <v>0</v>
      </c>
      <c r="AE473" s="94" t="e">
        <f>+VLOOKUP(G473,'Código Licitaciones'!$L$7:$L$50,1,0)</f>
        <v>#N/A</v>
      </c>
      <c r="AF473" s="90" t="e">
        <f t="shared" si="62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5"/>
        <v>0</v>
      </c>
      <c r="AJ473" s="94">
        <f t="shared" si="55"/>
        <v>0</v>
      </c>
      <c r="AK473" s="95" t="e">
        <f>+VLOOKUP(M473,'Código Barras'!$C$3:$C$1694,1,0)</f>
        <v>#N/A</v>
      </c>
      <c r="AL473" s="90">
        <f t="shared" si="57"/>
        <v>0</v>
      </c>
      <c r="AM473" s="90">
        <f t="shared" si="57"/>
        <v>0</v>
      </c>
      <c r="AN473" s="90">
        <f t="shared" si="57"/>
        <v>0</v>
      </c>
      <c r="AO473" s="90">
        <f t="shared" si="56"/>
        <v>0</v>
      </c>
      <c r="AP473" s="90">
        <f t="shared" si="56"/>
        <v>0</v>
      </c>
      <c r="AQ473" s="90">
        <f t="shared" si="56"/>
        <v>0</v>
      </c>
      <c r="AR473" s="90" t="e">
        <f>VLOOKUP(C473&amp;E473&amp;G473&amp;I473&amp;J473,'Código Licitaciones'!$I$8:$I$4158,1,0)</f>
        <v>#N/A</v>
      </c>
    </row>
    <row r="474" spans="2:44" ht="18.75" x14ac:dyDescent="0.3">
      <c r="B474" s="85"/>
      <c r="M474" s="98"/>
      <c r="X474" s="83">
        <f t="shared" si="58"/>
        <v>9</v>
      </c>
      <c r="Z474" s="90" t="e">
        <f t="shared" si="59"/>
        <v>#DIV/0!</v>
      </c>
      <c r="AA474" s="94" t="e">
        <f>+VLOOKUP(C474,'Código Licitaciones'!$J$7:$J$31,1,0)</f>
        <v>#N/A</v>
      </c>
      <c r="AB474" s="94">
        <f t="shared" si="60"/>
        <v>0</v>
      </c>
      <c r="AC474" s="94" t="e">
        <f>+VLOOKUP(E474,'Código Licitaciones'!$K$7:$K$50,1,0)</f>
        <v>#N/A</v>
      </c>
      <c r="AD474" s="94">
        <f t="shared" si="61"/>
        <v>0</v>
      </c>
      <c r="AE474" s="94" t="e">
        <f>+VLOOKUP(G474,'Código Licitaciones'!$L$7:$L$50,1,0)</f>
        <v>#N/A</v>
      </c>
      <c r="AF474" s="90" t="e">
        <f t="shared" si="62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5"/>
        <v>0</v>
      </c>
      <c r="AJ474" s="94">
        <f t="shared" si="55"/>
        <v>0</v>
      </c>
      <c r="AK474" s="95" t="e">
        <f>+VLOOKUP(M474,'Código Barras'!$C$3:$C$1694,1,0)</f>
        <v>#N/A</v>
      </c>
      <c r="AL474" s="90">
        <f t="shared" si="57"/>
        <v>0</v>
      </c>
      <c r="AM474" s="90">
        <f t="shared" si="57"/>
        <v>0</v>
      </c>
      <c r="AN474" s="90">
        <f t="shared" si="57"/>
        <v>0</v>
      </c>
      <c r="AO474" s="90">
        <f t="shared" si="56"/>
        <v>0</v>
      </c>
      <c r="AP474" s="90">
        <f t="shared" si="56"/>
        <v>0</v>
      </c>
      <c r="AQ474" s="90">
        <f t="shared" si="56"/>
        <v>0</v>
      </c>
      <c r="AR474" s="90" t="e">
        <f>VLOOKUP(C474&amp;E474&amp;G474&amp;I474&amp;J474,'Código Licitaciones'!$I$8:$I$4158,1,0)</f>
        <v>#N/A</v>
      </c>
    </row>
    <row r="475" spans="2:44" ht="18.75" x14ac:dyDescent="0.3">
      <c r="B475" s="85"/>
      <c r="M475" s="98"/>
      <c r="X475" s="83">
        <f t="shared" si="58"/>
        <v>9</v>
      </c>
      <c r="Z475" s="90" t="e">
        <f t="shared" si="59"/>
        <v>#DIV/0!</v>
      </c>
      <c r="AA475" s="94" t="e">
        <f>+VLOOKUP(C475,'Código Licitaciones'!$J$7:$J$31,1,0)</f>
        <v>#N/A</v>
      </c>
      <c r="AB475" s="94">
        <f t="shared" si="60"/>
        <v>0</v>
      </c>
      <c r="AC475" s="94" t="e">
        <f>+VLOOKUP(E475,'Código Licitaciones'!$K$7:$K$50,1,0)</f>
        <v>#N/A</v>
      </c>
      <c r="AD475" s="94">
        <f t="shared" si="61"/>
        <v>0</v>
      </c>
      <c r="AE475" s="94" t="e">
        <f>+VLOOKUP(G475,'Código Licitaciones'!$L$7:$L$50,1,0)</f>
        <v>#N/A</v>
      </c>
      <c r="AF475" s="90" t="e">
        <f t="shared" si="62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5"/>
        <v>0</v>
      </c>
      <c r="AJ475" s="94">
        <f t="shared" si="55"/>
        <v>0</v>
      </c>
      <c r="AK475" s="95" t="e">
        <f>+VLOOKUP(M475,'Código Barras'!$C$3:$C$1694,1,0)</f>
        <v>#N/A</v>
      </c>
      <c r="AL475" s="90">
        <f t="shared" si="57"/>
        <v>0</v>
      </c>
      <c r="AM475" s="90">
        <f t="shared" si="57"/>
        <v>0</v>
      </c>
      <c r="AN475" s="90">
        <f t="shared" si="57"/>
        <v>0</v>
      </c>
      <c r="AO475" s="90">
        <f t="shared" si="56"/>
        <v>0</v>
      </c>
      <c r="AP475" s="90">
        <f t="shared" si="56"/>
        <v>0</v>
      </c>
      <c r="AQ475" s="90">
        <f t="shared" si="56"/>
        <v>0</v>
      </c>
      <c r="AR475" s="90" t="e">
        <f>VLOOKUP(C475&amp;E475&amp;G475&amp;I475&amp;J475,'Código Licitaciones'!$I$8:$I$4158,1,0)</f>
        <v>#N/A</v>
      </c>
    </row>
    <row r="476" spans="2:44" ht="18.75" x14ac:dyDescent="0.3">
      <c r="B476" s="85"/>
      <c r="M476" s="98"/>
      <c r="X476" s="83">
        <f t="shared" si="58"/>
        <v>9</v>
      </c>
      <c r="Z476" s="90" t="e">
        <f t="shared" si="59"/>
        <v>#DIV/0!</v>
      </c>
      <c r="AA476" s="94" t="e">
        <f>+VLOOKUP(C476,'Código Licitaciones'!$J$7:$J$31,1,0)</f>
        <v>#N/A</v>
      </c>
      <c r="AB476" s="94">
        <f t="shared" si="60"/>
        <v>0</v>
      </c>
      <c r="AC476" s="94" t="e">
        <f>+VLOOKUP(E476,'Código Licitaciones'!$K$7:$K$50,1,0)</f>
        <v>#N/A</v>
      </c>
      <c r="AD476" s="94">
        <f t="shared" si="61"/>
        <v>0</v>
      </c>
      <c r="AE476" s="94" t="e">
        <f>+VLOOKUP(G476,'Código Licitaciones'!$L$7:$L$50,1,0)</f>
        <v>#N/A</v>
      </c>
      <c r="AF476" s="90" t="e">
        <f t="shared" si="62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5"/>
        <v>0</v>
      </c>
      <c r="AJ476" s="94">
        <f t="shared" si="55"/>
        <v>0</v>
      </c>
      <c r="AK476" s="95" t="e">
        <f>+VLOOKUP(M476,'Código Barras'!$C$3:$C$1694,1,0)</f>
        <v>#N/A</v>
      </c>
      <c r="AL476" s="90">
        <f t="shared" si="57"/>
        <v>0</v>
      </c>
      <c r="AM476" s="90">
        <f t="shared" si="57"/>
        <v>0</v>
      </c>
      <c r="AN476" s="90">
        <f t="shared" si="57"/>
        <v>0</v>
      </c>
      <c r="AO476" s="90">
        <f t="shared" si="56"/>
        <v>0</v>
      </c>
      <c r="AP476" s="90">
        <f t="shared" si="56"/>
        <v>0</v>
      </c>
      <c r="AQ476" s="90">
        <f t="shared" si="56"/>
        <v>0</v>
      </c>
      <c r="AR476" s="90" t="e">
        <f>VLOOKUP(C476&amp;E476&amp;G476&amp;I476&amp;J476,'Código Licitaciones'!$I$8:$I$4158,1,0)</f>
        <v>#N/A</v>
      </c>
    </row>
    <row r="477" spans="2:44" ht="18.75" x14ac:dyDescent="0.3">
      <c r="B477" s="85"/>
      <c r="M477" s="98"/>
      <c r="X477" s="83">
        <f t="shared" si="58"/>
        <v>9</v>
      </c>
      <c r="Z477" s="90" t="e">
        <f t="shared" si="59"/>
        <v>#DIV/0!</v>
      </c>
      <c r="AA477" s="94" t="e">
        <f>+VLOOKUP(C477,'Código Licitaciones'!$J$7:$J$31,1,0)</f>
        <v>#N/A</v>
      </c>
      <c r="AB477" s="94">
        <f t="shared" si="60"/>
        <v>0</v>
      </c>
      <c r="AC477" s="94" t="e">
        <f>+VLOOKUP(E477,'Código Licitaciones'!$K$7:$K$50,1,0)</f>
        <v>#N/A</v>
      </c>
      <c r="AD477" s="94">
        <f t="shared" si="61"/>
        <v>0</v>
      </c>
      <c r="AE477" s="94" t="e">
        <f>+VLOOKUP(G477,'Código Licitaciones'!$L$7:$L$50,1,0)</f>
        <v>#N/A</v>
      </c>
      <c r="AF477" s="90" t="e">
        <f t="shared" si="62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5"/>
        <v>0</v>
      </c>
      <c r="AJ477" s="94">
        <f t="shared" si="55"/>
        <v>0</v>
      </c>
      <c r="AK477" s="95" t="e">
        <f>+VLOOKUP(M477,'Código Barras'!$C$3:$C$1694,1,0)</f>
        <v>#N/A</v>
      </c>
      <c r="AL477" s="90">
        <f t="shared" si="57"/>
        <v>0</v>
      </c>
      <c r="AM477" s="90">
        <f t="shared" si="57"/>
        <v>0</v>
      </c>
      <c r="AN477" s="90">
        <f t="shared" si="57"/>
        <v>0</v>
      </c>
      <c r="AO477" s="90">
        <f t="shared" si="56"/>
        <v>0</v>
      </c>
      <c r="AP477" s="90">
        <f t="shared" si="56"/>
        <v>0</v>
      </c>
      <c r="AQ477" s="90">
        <f t="shared" si="56"/>
        <v>0</v>
      </c>
      <c r="AR477" s="90" t="e">
        <f>VLOOKUP(C477&amp;E477&amp;G477&amp;I477&amp;J477,'Código Licitaciones'!$I$8:$I$4158,1,0)</f>
        <v>#N/A</v>
      </c>
    </row>
    <row r="478" spans="2:44" ht="18.75" x14ac:dyDescent="0.3">
      <c r="B478" s="85"/>
      <c r="M478" s="98"/>
      <c r="X478" s="83">
        <f t="shared" si="58"/>
        <v>9</v>
      </c>
      <c r="Z478" s="90" t="e">
        <f t="shared" si="59"/>
        <v>#DIV/0!</v>
      </c>
      <c r="AA478" s="94" t="e">
        <f>+VLOOKUP(C478,'Código Licitaciones'!$J$7:$J$31,1,0)</f>
        <v>#N/A</v>
      </c>
      <c r="AB478" s="94">
        <f t="shared" si="60"/>
        <v>0</v>
      </c>
      <c r="AC478" s="94" t="e">
        <f>+VLOOKUP(E478,'Código Licitaciones'!$K$7:$K$50,1,0)</f>
        <v>#N/A</v>
      </c>
      <c r="AD478" s="94">
        <f t="shared" si="61"/>
        <v>0</v>
      </c>
      <c r="AE478" s="94" t="e">
        <f>+VLOOKUP(G478,'Código Licitaciones'!$L$7:$L$50,1,0)</f>
        <v>#N/A</v>
      </c>
      <c r="AF478" s="90" t="e">
        <f t="shared" si="62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5"/>
        <v>0</v>
      </c>
      <c r="AJ478" s="94">
        <f t="shared" si="55"/>
        <v>0</v>
      </c>
      <c r="AK478" s="95" t="e">
        <f>+VLOOKUP(M478,'Código Barras'!$C$3:$C$1694,1,0)</f>
        <v>#N/A</v>
      </c>
      <c r="AL478" s="90">
        <f t="shared" si="57"/>
        <v>0</v>
      </c>
      <c r="AM478" s="90">
        <f t="shared" si="57"/>
        <v>0</v>
      </c>
      <c r="AN478" s="90">
        <f t="shared" si="57"/>
        <v>0</v>
      </c>
      <c r="AO478" s="90">
        <f t="shared" si="56"/>
        <v>0</v>
      </c>
      <c r="AP478" s="90">
        <f t="shared" si="56"/>
        <v>0</v>
      </c>
      <c r="AQ478" s="90">
        <f t="shared" si="56"/>
        <v>0</v>
      </c>
      <c r="AR478" s="90" t="e">
        <f>VLOOKUP(C478&amp;E478&amp;G478&amp;I478&amp;J478,'Código Licitaciones'!$I$8:$I$4158,1,0)</f>
        <v>#N/A</v>
      </c>
    </row>
    <row r="479" spans="2:44" ht="18.75" x14ac:dyDescent="0.3">
      <c r="B479" s="85"/>
      <c r="M479" s="98"/>
      <c r="X479" s="83">
        <f t="shared" si="58"/>
        <v>9</v>
      </c>
      <c r="Z479" s="90" t="e">
        <f t="shared" si="59"/>
        <v>#DIV/0!</v>
      </c>
      <c r="AA479" s="94" t="e">
        <f>+VLOOKUP(C479,'Código Licitaciones'!$J$7:$J$31,1,0)</f>
        <v>#N/A</v>
      </c>
      <c r="AB479" s="94">
        <f t="shared" si="60"/>
        <v>0</v>
      </c>
      <c r="AC479" s="94" t="e">
        <f>+VLOOKUP(E479,'Código Licitaciones'!$K$7:$K$50,1,0)</f>
        <v>#N/A</v>
      </c>
      <c r="AD479" s="94">
        <f t="shared" si="61"/>
        <v>0</v>
      </c>
      <c r="AE479" s="94" t="e">
        <f>+VLOOKUP(G479,'Código Licitaciones'!$L$7:$L$50,1,0)</f>
        <v>#N/A</v>
      </c>
      <c r="AF479" s="90" t="e">
        <f t="shared" si="62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5"/>
        <v>0</v>
      </c>
      <c r="AJ479" s="94">
        <f t="shared" si="55"/>
        <v>0</v>
      </c>
      <c r="AK479" s="95" t="e">
        <f>+VLOOKUP(M479,'Código Barras'!$C$3:$C$1694,1,0)</f>
        <v>#N/A</v>
      </c>
      <c r="AL479" s="90">
        <f t="shared" si="57"/>
        <v>0</v>
      </c>
      <c r="AM479" s="90">
        <f t="shared" si="57"/>
        <v>0</v>
      </c>
      <c r="AN479" s="90">
        <f t="shared" si="57"/>
        <v>0</v>
      </c>
      <c r="AO479" s="90">
        <f t="shared" si="56"/>
        <v>0</v>
      </c>
      <c r="AP479" s="90">
        <f t="shared" si="56"/>
        <v>0</v>
      </c>
      <c r="AQ479" s="90">
        <f t="shared" si="56"/>
        <v>0</v>
      </c>
      <c r="AR479" s="90" t="e">
        <f>VLOOKUP(C479&amp;E479&amp;G479&amp;I479&amp;J479,'Código Licitaciones'!$I$8:$I$4158,1,0)</f>
        <v>#N/A</v>
      </c>
    </row>
    <row r="480" spans="2:44" ht="18.75" x14ac:dyDescent="0.3">
      <c r="B480" s="85"/>
      <c r="M480" s="98"/>
      <c r="X480" s="83">
        <f t="shared" si="58"/>
        <v>9</v>
      </c>
      <c r="Z480" s="90" t="e">
        <f t="shared" si="59"/>
        <v>#DIV/0!</v>
      </c>
      <c r="AA480" s="94" t="e">
        <f>+VLOOKUP(C480,'Código Licitaciones'!$J$7:$J$31,1,0)</f>
        <v>#N/A</v>
      </c>
      <c r="AB480" s="94">
        <f t="shared" si="60"/>
        <v>0</v>
      </c>
      <c r="AC480" s="94" t="e">
        <f>+VLOOKUP(E480,'Código Licitaciones'!$K$7:$K$50,1,0)</f>
        <v>#N/A</v>
      </c>
      <c r="AD480" s="94">
        <f t="shared" si="61"/>
        <v>0</v>
      </c>
      <c r="AE480" s="94" t="e">
        <f>+VLOOKUP(G480,'Código Licitaciones'!$L$7:$L$50,1,0)</f>
        <v>#N/A</v>
      </c>
      <c r="AF480" s="90" t="e">
        <f t="shared" si="62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5"/>
        <v>0</v>
      </c>
      <c r="AJ480" s="94">
        <f t="shared" si="55"/>
        <v>0</v>
      </c>
      <c r="AK480" s="95" t="e">
        <f>+VLOOKUP(M480,'Código Barras'!$C$3:$C$1694,1,0)</f>
        <v>#N/A</v>
      </c>
      <c r="AL480" s="90">
        <f t="shared" si="57"/>
        <v>0</v>
      </c>
      <c r="AM480" s="90">
        <f t="shared" si="57"/>
        <v>0</v>
      </c>
      <c r="AN480" s="90">
        <f t="shared" si="57"/>
        <v>0</v>
      </c>
      <c r="AO480" s="90">
        <f t="shared" si="56"/>
        <v>0</v>
      </c>
      <c r="AP480" s="90">
        <f t="shared" si="56"/>
        <v>0</v>
      </c>
      <c r="AQ480" s="90">
        <f t="shared" si="56"/>
        <v>0</v>
      </c>
      <c r="AR480" s="90" t="e">
        <f>VLOOKUP(C480&amp;E480&amp;G480&amp;I480&amp;J480,'Código Licitaciones'!$I$8:$I$4158,1,0)</f>
        <v>#N/A</v>
      </c>
    </row>
    <row r="481" spans="2:44" ht="18.75" x14ac:dyDescent="0.3">
      <c r="B481" s="85"/>
      <c r="M481" s="98"/>
      <c r="X481" s="83">
        <f t="shared" si="58"/>
        <v>9</v>
      </c>
      <c r="Z481" s="90" t="e">
        <f t="shared" si="59"/>
        <v>#DIV/0!</v>
      </c>
      <c r="AA481" s="94" t="e">
        <f>+VLOOKUP(C481,'Código Licitaciones'!$J$7:$J$31,1,0)</f>
        <v>#N/A</v>
      </c>
      <c r="AB481" s="94">
        <f t="shared" si="60"/>
        <v>0</v>
      </c>
      <c r="AC481" s="94" t="e">
        <f>+VLOOKUP(E481,'Código Licitaciones'!$K$7:$K$50,1,0)</f>
        <v>#N/A</v>
      </c>
      <c r="AD481" s="94">
        <f t="shared" si="61"/>
        <v>0</v>
      </c>
      <c r="AE481" s="94" t="e">
        <f>+VLOOKUP(G481,'Código Licitaciones'!$L$7:$L$50,1,0)</f>
        <v>#N/A</v>
      </c>
      <c r="AF481" s="90" t="e">
        <f t="shared" si="62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5"/>
        <v>0</v>
      </c>
      <c r="AJ481" s="94">
        <f t="shared" si="55"/>
        <v>0</v>
      </c>
      <c r="AK481" s="95" t="e">
        <f>+VLOOKUP(M481,'Código Barras'!$C$3:$C$1694,1,0)</f>
        <v>#N/A</v>
      </c>
      <c r="AL481" s="90">
        <f t="shared" si="57"/>
        <v>0</v>
      </c>
      <c r="AM481" s="90">
        <f t="shared" si="57"/>
        <v>0</v>
      </c>
      <c r="AN481" s="90">
        <f t="shared" si="57"/>
        <v>0</v>
      </c>
      <c r="AO481" s="90">
        <f t="shared" si="56"/>
        <v>0</v>
      </c>
      <c r="AP481" s="90">
        <f t="shared" si="56"/>
        <v>0</v>
      </c>
      <c r="AQ481" s="90">
        <f t="shared" si="56"/>
        <v>0</v>
      </c>
      <c r="AR481" s="90" t="e">
        <f>VLOOKUP(C481&amp;E481&amp;G481&amp;I481&amp;J481,'Código Licitaciones'!$I$8:$I$4158,1,0)</f>
        <v>#N/A</v>
      </c>
    </row>
    <row r="482" spans="2:44" ht="18.75" x14ac:dyDescent="0.3">
      <c r="B482" s="85"/>
      <c r="M482" s="98"/>
      <c r="X482" s="83">
        <f t="shared" si="58"/>
        <v>9</v>
      </c>
      <c r="Z482" s="90" t="e">
        <f t="shared" si="59"/>
        <v>#DIV/0!</v>
      </c>
      <c r="AA482" s="94" t="e">
        <f>+VLOOKUP(C482,'Código Licitaciones'!$J$7:$J$31,1,0)</f>
        <v>#N/A</v>
      </c>
      <c r="AB482" s="94">
        <f t="shared" si="60"/>
        <v>0</v>
      </c>
      <c r="AC482" s="94" t="e">
        <f>+VLOOKUP(E482,'Código Licitaciones'!$K$7:$K$50,1,0)</f>
        <v>#N/A</v>
      </c>
      <c r="AD482" s="94">
        <f t="shared" si="61"/>
        <v>0</v>
      </c>
      <c r="AE482" s="94" t="e">
        <f>+VLOOKUP(G482,'Código Licitaciones'!$L$7:$L$50,1,0)</f>
        <v>#N/A</v>
      </c>
      <c r="AF482" s="90" t="e">
        <f t="shared" si="62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5"/>
        <v>0</v>
      </c>
      <c r="AJ482" s="94">
        <f t="shared" si="55"/>
        <v>0</v>
      </c>
      <c r="AK482" s="95" t="e">
        <f>+VLOOKUP(M482,'Código Barras'!$C$3:$C$1694,1,0)</f>
        <v>#N/A</v>
      </c>
      <c r="AL482" s="90">
        <f t="shared" si="57"/>
        <v>0</v>
      </c>
      <c r="AM482" s="90">
        <f t="shared" si="57"/>
        <v>0</v>
      </c>
      <c r="AN482" s="90">
        <f t="shared" si="57"/>
        <v>0</v>
      </c>
      <c r="AO482" s="90">
        <f t="shared" si="56"/>
        <v>0</v>
      </c>
      <c r="AP482" s="90">
        <f t="shared" si="56"/>
        <v>0</v>
      </c>
      <c r="AQ482" s="90">
        <f t="shared" si="56"/>
        <v>0</v>
      </c>
      <c r="AR482" s="90" t="e">
        <f>VLOOKUP(C482&amp;E482&amp;G482&amp;I482&amp;J482,'Código Licitaciones'!$I$8:$I$4158,1,0)</f>
        <v>#N/A</v>
      </c>
    </row>
    <row r="483" spans="2:44" ht="18.75" x14ac:dyDescent="0.3">
      <c r="B483" s="85"/>
      <c r="M483" s="98"/>
      <c r="X483" s="83">
        <f t="shared" si="58"/>
        <v>9</v>
      </c>
      <c r="Z483" s="90" t="e">
        <f t="shared" si="59"/>
        <v>#DIV/0!</v>
      </c>
      <c r="AA483" s="94" t="e">
        <f>+VLOOKUP(C483,'Código Licitaciones'!$J$7:$J$31,1,0)</f>
        <v>#N/A</v>
      </c>
      <c r="AB483" s="94">
        <f t="shared" si="60"/>
        <v>0</v>
      </c>
      <c r="AC483" s="94" t="e">
        <f>+VLOOKUP(E483,'Código Licitaciones'!$K$7:$K$50,1,0)</f>
        <v>#N/A</v>
      </c>
      <c r="AD483" s="94">
        <f t="shared" si="61"/>
        <v>0</v>
      </c>
      <c r="AE483" s="94" t="e">
        <f>+VLOOKUP(G483,'Código Licitaciones'!$L$7:$L$50,1,0)</f>
        <v>#N/A</v>
      </c>
      <c r="AF483" s="90" t="e">
        <f t="shared" si="62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5"/>
        <v>0</v>
      </c>
      <c r="AJ483" s="94">
        <f t="shared" si="55"/>
        <v>0</v>
      </c>
      <c r="AK483" s="95" t="e">
        <f>+VLOOKUP(M483,'Código Barras'!$C$3:$C$1694,1,0)</f>
        <v>#N/A</v>
      </c>
      <c r="AL483" s="90">
        <f t="shared" si="57"/>
        <v>0</v>
      </c>
      <c r="AM483" s="90">
        <f t="shared" si="57"/>
        <v>0</v>
      </c>
      <c r="AN483" s="90">
        <f t="shared" si="57"/>
        <v>0</v>
      </c>
      <c r="AO483" s="90">
        <f t="shared" si="56"/>
        <v>0</v>
      </c>
      <c r="AP483" s="90">
        <f t="shared" si="56"/>
        <v>0</v>
      </c>
      <c r="AQ483" s="90">
        <f t="shared" si="56"/>
        <v>0</v>
      </c>
      <c r="AR483" s="90" t="e">
        <f>VLOOKUP(C483&amp;E483&amp;G483&amp;I483&amp;J483,'Código Licitaciones'!$I$8:$I$4158,1,0)</f>
        <v>#N/A</v>
      </c>
    </row>
    <row r="484" spans="2:44" ht="18.75" x14ac:dyDescent="0.3">
      <c r="B484" s="85"/>
      <c r="M484" s="98"/>
      <c r="X484" s="83">
        <f t="shared" si="58"/>
        <v>9</v>
      </c>
      <c r="Z484" s="90" t="e">
        <f t="shared" si="59"/>
        <v>#DIV/0!</v>
      </c>
      <c r="AA484" s="94" t="e">
        <f>+VLOOKUP(C484,'Código Licitaciones'!$J$7:$J$31,1,0)</f>
        <v>#N/A</v>
      </c>
      <c r="AB484" s="94">
        <f t="shared" si="60"/>
        <v>0</v>
      </c>
      <c r="AC484" s="94" t="e">
        <f>+VLOOKUP(E484,'Código Licitaciones'!$K$7:$K$50,1,0)</f>
        <v>#N/A</v>
      </c>
      <c r="AD484" s="94">
        <f t="shared" si="61"/>
        <v>0</v>
      </c>
      <c r="AE484" s="94" t="e">
        <f>+VLOOKUP(G484,'Código Licitaciones'!$L$7:$L$50,1,0)</f>
        <v>#N/A</v>
      </c>
      <c r="AF484" s="90" t="e">
        <f t="shared" si="62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5"/>
        <v>0</v>
      </c>
      <c r="AJ484" s="94">
        <f t="shared" si="55"/>
        <v>0</v>
      </c>
      <c r="AK484" s="95" t="e">
        <f>+VLOOKUP(M484,'Código Barras'!$C$3:$C$1694,1,0)</f>
        <v>#N/A</v>
      </c>
      <c r="AL484" s="90">
        <f t="shared" si="57"/>
        <v>0</v>
      </c>
      <c r="AM484" s="90">
        <f t="shared" si="57"/>
        <v>0</v>
      </c>
      <c r="AN484" s="90">
        <f t="shared" si="57"/>
        <v>0</v>
      </c>
      <c r="AO484" s="90">
        <f t="shared" si="56"/>
        <v>0</v>
      </c>
      <c r="AP484" s="90">
        <f t="shared" si="56"/>
        <v>0</v>
      </c>
      <c r="AQ484" s="90">
        <f t="shared" si="56"/>
        <v>0</v>
      </c>
      <c r="AR484" s="90" t="e">
        <f>VLOOKUP(C484&amp;E484&amp;G484&amp;I484&amp;J484,'Código Licitaciones'!$I$8:$I$4158,1,0)</f>
        <v>#N/A</v>
      </c>
    </row>
    <row r="485" spans="2:44" ht="18.75" x14ac:dyDescent="0.3">
      <c r="B485" s="85"/>
      <c r="M485" s="98"/>
      <c r="X485" s="83">
        <f t="shared" si="58"/>
        <v>9</v>
      </c>
      <c r="Z485" s="90" t="e">
        <f t="shared" si="59"/>
        <v>#DIV/0!</v>
      </c>
      <c r="AA485" s="94" t="e">
        <f>+VLOOKUP(C485,'Código Licitaciones'!$J$7:$J$31,1,0)</f>
        <v>#N/A</v>
      </c>
      <c r="AB485" s="94">
        <f t="shared" si="60"/>
        <v>0</v>
      </c>
      <c r="AC485" s="94" t="e">
        <f>+VLOOKUP(E485,'Código Licitaciones'!$K$7:$K$50,1,0)</f>
        <v>#N/A</v>
      </c>
      <c r="AD485" s="94">
        <f t="shared" si="61"/>
        <v>0</v>
      </c>
      <c r="AE485" s="94" t="e">
        <f>+VLOOKUP(G485,'Código Licitaciones'!$L$7:$L$50,1,0)</f>
        <v>#N/A</v>
      </c>
      <c r="AF485" s="90" t="e">
        <f t="shared" si="62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5"/>
        <v>0</v>
      </c>
      <c r="AJ485" s="94">
        <f t="shared" si="55"/>
        <v>0</v>
      </c>
      <c r="AK485" s="95" t="e">
        <f>+VLOOKUP(M485,'Código Barras'!$C$3:$C$1694,1,0)</f>
        <v>#N/A</v>
      </c>
      <c r="AL485" s="90">
        <f t="shared" si="57"/>
        <v>0</v>
      </c>
      <c r="AM485" s="90">
        <f t="shared" si="57"/>
        <v>0</v>
      </c>
      <c r="AN485" s="90">
        <f t="shared" si="57"/>
        <v>0</v>
      </c>
      <c r="AO485" s="90">
        <f t="shared" si="56"/>
        <v>0</v>
      </c>
      <c r="AP485" s="90">
        <f t="shared" si="56"/>
        <v>0</v>
      </c>
      <c r="AQ485" s="90">
        <f t="shared" si="56"/>
        <v>0</v>
      </c>
      <c r="AR485" s="90" t="e">
        <f>VLOOKUP(C485&amp;E485&amp;G485&amp;I485&amp;J485,'Código Licitaciones'!$I$8:$I$4158,1,0)</f>
        <v>#N/A</v>
      </c>
    </row>
    <row r="486" spans="2:44" ht="18.75" x14ac:dyDescent="0.3">
      <c r="B486" s="85"/>
      <c r="M486" s="98"/>
      <c r="X486" s="83">
        <f t="shared" si="58"/>
        <v>9</v>
      </c>
      <c r="Z486" s="90" t="e">
        <f t="shared" si="59"/>
        <v>#DIV/0!</v>
      </c>
      <c r="AA486" s="94" t="e">
        <f>+VLOOKUP(C486,'Código Licitaciones'!$J$7:$J$31,1,0)</f>
        <v>#N/A</v>
      </c>
      <c r="AB486" s="94">
        <f t="shared" si="60"/>
        <v>0</v>
      </c>
      <c r="AC486" s="94" t="e">
        <f>+VLOOKUP(E486,'Código Licitaciones'!$K$7:$K$50,1,0)</f>
        <v>#N/A</v>
      </c>
      <c r="AD486" s="94">
        <f t="shared" si="61"/>
        <v>0</v>
      </c>
      <c r="AE486" s="94" t="e">
        <f>+VLOOKUP(G486,'Código Licitaciones'!$L$7:$L$50,1,0)</f>
        <v>#N/A</v>
      </c>
      <c r="AF486" s="90" t="e">
        <f t="shared" si="62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5"/>
        <v>0</v>
      </c>
      <c r="AJ486" s="94">
        <f t="shared" si="55"/>
        <v>0</v>
      </c>
      <c r="AK486" s="95" t="e">
        <f>+VLOOKUP(M486,'Código Barras'!$C$3:$C$1694,1,0)</f>
        <v>#N/A</v>
      </c>
      <c r="AL486" s="90">
        <f t="shared" si="57"/>
        <v>0</v>
      </c>
      <c r="AM486" s="90">
        <f t="shared" si="57"/>
        <v>0</v>
      </c>
      <c r="AN486" s="90">
        <f t="shared" si="57"/>
        <v>0</v>
      </c>
      <c r="AO486" s="90">
        <f t="shared" si="56"/>
        <v>0</v>
      </c>
      <c r="AP486" s="90">
        <f t="shared" si="56"/>
        <v>0</v>
      </c>
      <c r="AQ486" s="90">
        <f t="shared" si="56"/>
        <v>0</v>
      </c>
      <c r="AR486" s="90" t="e">
        <f>VLOOKUP(C486&amp;E486&amp;G486&amp;I486&amp;J486,'Código Licitaciones'!$I$8:$I$4158,1,0)</f>
        <v>#N/A</v>
      </c>
    </row>
    <row r="487" spans="2:44" ht="18.75" x14ac:dyDescent="0.3">
      <c r="B487" s="85"/>
      <c r="M487" s="98"/>
      <c r="X487" s="83">
        <f t="shared" si="58"/>
        <v>9</v>
      </c>
      <c r="Z487" s="90" t="e">
        <f t="shared" si="59"/>
        <v>#DIV/0!</v>
      </c>
      <c r="AA487" s="94" t="e">
        <f>+VLOOKUP(C487,'Código Licitaciones'!$J$7:$J$31,1,0)</f>
        <v>#N/A</v>
      </c>
      <c r="AB487" s="94">
        <f t="shared" si="60"/>
        <v>0</v>
      </c>
      <c r="AC487" s="94" t="e">
        <f>+VLOOKUP(E487,'Código Licitaciones'!$K$7:$K$50,1,0)</f>
        <v>#N/A</v>
      </c>
      <c r="AD487" s="94">
        <f t="shared" si="61"/>
        <v>0</v>
      </c>
      <c r="AE487" s="94" t="e">
        <f>+VLOOKUP(G487,'Código Licitaciones'!$L$7:$L$50,1,0)</f>
        <v>#N/A</v>
      </c>
      <c r="AF487" s="90" t="e">
        <f t="shared" si="62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5"/>
        <v>0</v>
      </c>
      <c r="AJ487" s="94">
        <f t="shared" si="55"/>
        <v>0</v>
      </c>
      <c r="AK487" s="95" t="e">
        <f>+VLOOKUP(M487,'Código Barras'!$C$3:$C$1694,1,0)</f>
        <v>#N/A</v>
      </c>
      <c r="AL487" s="90">
        <f t="shared" si="57"/>
        <v>0</v>
      </c>
      <c r="AM487" s="90">
        <f t="shared" si="57"/>
        <v>0</v>
      </c>
      <c r="AN487" s="90">
        <f t="shared" si="57"/>
        <v>0</v>
      </c>
      <c r="AO487" s="90">
        <f t="shared" si="56"/>
        <v>0</v>
      </c>
      <c r="AP487" s="90">
        <f t="shared" si="56"/>
        <v>0</v>
      </c>
      <c r="AQ487" s="90">
        <f t="shared" si="56"/>
        <v>0</v>
      </c>
      <c r="AR487" s="90" t="e">
        <f>VLOOKUP(C487&amp;E487&amp;G487&amp;I487&amp;J487,'Código Licitaciones'!$I$8:$I$4158,1,0)</f>
        <v>#N/A</v>
      </c>
    </row>
    <row r="488" spans="2:44" ht="18.75" x14ac:dyDescent="0.3">
      <c r="B488" s="85"/>
      <c r="M488" s="98"/>
      <c r="X488" s="83">
        <f t="shared" si="58"/>
        <v>9</v>
      </c>
      <c r="Z488" s="90" t="e">
        <f t="shared" si="59"/>
        <v>#DIV/0!</v>
      </c>
      <c r="AA488" s="94" t="e">
        <f>+VLOOKUP(C488,'Código Licitaciones'!$J$7:$J$31,1,0)</f>
        <v>#N/A</v>
      </c>
      <c r="AB488" s="94">
        <f t="shared" si="60"/>
        <v>0</v>
      </c>
      <c r="AC488" s="94" t="e">
        <f>+VLOOKUP(E488,'Código Licitaciones'!$K$7:$K$50,1,0)</f>
        <v>#N/A</v>
      </c>
      <c r="AD488" s="94">
        <f t="shared" si="61"/>
        <v>0</v>
      </c>
      <c r="AE488" s="94" t="e">
        <f>+VLOOKUP(G488,'Código Licitaciones'!$L$7:$L$50,1,0)</f>
        <v>#N/A</v>
      </c>
      <c r="AF488" s="90" t="e">
        <f t="shared" si="62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5"/>
        <v>0</v>
      </c>
      <c r="AJ488" s="94">
        <f t="shared" si="55"/>
        <v>0</v>
      </c>
      <c r="AK488" s="95" t="e">
        <f>+VLOOKUP(M488,'Código Barras'!$C$3:$C$1694,1,0)</f>
        <v>#N/A</v>
      </c>
      <c r="AL488" s="90">
        <f t="shared" si="57"/>
        <v>0</v>
      </c>
      <c r="AM488" s="90">
        <f t="shared" si="57"/>
        <v>0</v>
      </c>
      <c r="AN488" s="90">
        <f t="shared" si="57"/>
        <v>0</v>
      </c>
      <c r="AO488" s="90">
        <f t="shared" si="56"/>
        <v>0</v>
      </c>
      <c r="AP488" s="90">
        <f t="shared" si="56"/>
        <v>0</v>
      </c>
      <c r="AQ488" s="90">
        <f t="shared" si="56"/>
        <v>0</v>
      </c>
      <c r="AR488" s="90" t="e">
        <f>VLOOKUP(C488&amp;E488&amp;G488&amp;I488&amp;J488,'Código Licitaciones'!$I$8:$I$4158,1,0)</f>
        <v>#N/A</v>
      </c>
    </row>
    <row r="489" spans="2:44" ht="18.75" x14ac:dyDescent="0.3">
      <c r="B489" s="85"/>
      <c r="M489" s="98"/>
      <c r="X489" s="83">
        <f t="shared" si="58"/>
        <v>9</v>
      </c>
      <c r="Z489" s="90" t="e">
        <f t="shared" si="59"/>
        <v>#DIV/0!</v>
      </c>
      <c r="AA489" s="94" t="e">
        <f>+VLOOKUP(C489,'Código Licitaciones'!$J$7:$J$31,1,0)</f>
        <v>#N/A</v>
      </c>
      <c r="AB489" s="94">
        <f t="shared" si="60"/>
        <v>0</v>
      </c>
      <c r="AC489" s="94" t="e">
        <f>+VLOOKUP(E489,'Código Licitaciones'!$K$7:$K$50,1,0)</f>
        <v>#N/A</v>
      </c>
      <c r="AD489" s="94">
        <f t="shared" si="61"/>
        <v>0</v>
      </c>
      <c r="AE489" s="94" t="e">
        <f>+VLOOKUP(G489,'Código Licitaciones'!$L$7:$L$50,1,0)</f>
        <v>#N/A</v>
      </c>
      <c r="AF489" s="90" t="e">
        <f t="shared" si="62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3">+K489</f>
        <v>0</v>
      </c>
      <c r="AJ489" s="94">
        <f t="shared" si="63"/>
        <v>0</v>
      </c>
      <c r="AK489" s="95" t="e">
        <f>+VLOOKUP(M489,'Código Barras'!$C$3:$C$1694,1,0)</f>
        <v>#N/A</v>
      </c>
      <c r="AL489" s="90">
        <f t="shared" si="57"/>
        <v>0</v>
      </c>
      <c r="AM489" s="90">
        <f t="shared" si="57"/>
        <v>0</v>
      </c>
      <c r="AN489" s="90">
        <f t="shared" si="57"/>
        <v>0</v>
      </c>
      <c r="AO489" s="90">
        <f t="shared" si="56"/>
        <v>0</v>
      </c>
      <c r="AP489" s="90">
        <f t="shared" si="56"/>
        <v>0</v>
      </c>
      <c r="AQ489" s="90">
        <f t="shared" si="56"/>
        <v>0</v>
      </c>
      <c r="AR489" s="90" t="e">
        <f>VLOOKUP(C489&amp;E489&amp;G489&amp;I489&amp;J489,'Código Licitaciones'!$I$8:$I$4158,1,0)</f>
        <v>#N/A</v>
      </c>
    </row>
    <row r="490" spans="2:44" ht="18.75" x14ac:dyDescent="0.3">
      <c r="B490" s="85"/>
      <c r="M490" s="98"/>
      <c r="X490" s="83">
        <f t="shared" si="58"/>
        <v>9</v>
      </c>
      <c r="Z490" s="90" t="e">
        <f t="shared" si="59"/>
        <v>#DIV/0!</v>
      </c>
      <c r="AA490" s="94" t="e">
        <f>+VLOOKUP(C490,'Código Licitaciones'!$J$7:$J$31,1,0)</f>
        <v>#N/A</v>
      </c>
      <c r="AB490" s="94">
        <f t="shared" si="60"/>
        <v>0</v>
      </c>
      <c r="AC490" s="94" t="e">
        <f>+VLOOKUP(E490,'Código Licitaciones'!$K$7:$K$50,1,0)</f>
        <v>#N/A</v>
      </c>
      <c r="AD490" s="94">
        <f t="shared" si="61"/>
        <v>0</v>
      </c>
      <c r="AE490" s="94" t="e">
        <f>+VLOOKUP(G490,'Código Licitaciones'!$L$7:$L$50,1,0)</f>
        <v>#N/A</v>
      </c>
      <c r="AF490" s="90" t="e">
        <f t="shared" si="62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3"/>
        <v>0</v>
      </c>
      <c r="AJ490" s="94">
        <f t="shared" si="63"/>
        <v>0</v>
      </c>
      <c r="AK490" s="95" t="e">
        <f>+VLOOKUP(M490,'Código Barras'!$C$3:$C$1694,1,0)</f>
        <v>#N/A</v>
      </c>
      <c r="AL490" s="90">
        <f t="shared" si="57"/>
        <v>0</v>
      </c>
      <c r="AM490" s="90">
        <f t="shared" si="57"/>
        <v>0</v>
      </c>
      <c r="AN490" s="90">
        <f t="shared" si="57"/>
        <v>0</v>
      </c>
      <c r="AO490" s="90">
        <f t="shared" si="56"/>
        <v>0</v>
      </c>
      <c r="AP490" s="90">
        <f t="shared" si="56"/>
        <v>0</v>
      </c>
      <c r="AQ490" s="90">
        <f t="shared" si="56"/>
        <v>0</v>
      </c>
      <c r="AR490" s="90" t="e">
        <f>VLOOKUP(C490&amp;E490&amp;G490&amp;I490&amp;J490,'Código Licitaciones'!$I$8:$I$4158,1,0)</f>
        <v>#N/A</v>
      </c>
    </row>
    <row r="491" spans="2:44" ht="18.75" x14ac:dyDescent="0.3">
      <c r="B491" s="85"/>
      <c r="M491" s="98"/>
      <c r="X491" s="83">
        <f t="shared" si="58"/>
        <v>9</v>
      </c>
      <c r="Z491" s="90" t="e">
        <f t="shared" si="59"/>
        <v>#DIV/0!</v>
      </c>
      <c r="AA491" s="94" t="e">
        <f>+VLOOKUP(C491,'Código Licitaciones'!$J$7:$J$31,1,0)</f>
        <v>#N/A</v>
      </c>
      <c r="AB491" s="94">
        <f t="shared" si="60"/>
        <v>0</v>
      </c>
      <c r="AC491" s="94" t="e">
        <f>+VLOOKUP(E491,'Código Licitaciones'!$K$7:$K$50,1,0)</f>
        <v>#N/A</v>
      </c>
      <c r="AD491" s="94">
        <f t="shared" si="61"/>
        <v>0</v>
      </c>
      <c r="AE491" s="94" t="e">
        <f>+VLOOKUP(G491,'Código Licitaciones'!$L$7:$L$50,1,0)</f>
        <v>#N/A</v>
      </c>
      <c r="AF491" s="90" t="e">
        <f t="shared" si="62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3"/>
        <v>0</v>
      </c>
      <c r="AJ491" s="94">
        <f t="shared" si="63"/>
        <v>0</v>
      </c>
      <c r="AK491" s="95" t="e">
        <f>+VLOOKUP(M491,'Código Barras'!$C$3:$C$1694,1,0)</f>
        <v>#N/A</v>
      </c>
      <c r="AL491" s="90">
        <f t="shared" si="57"/>
        <v>0</v>
      </c>
      <c r="AM491" s="90">
        <f t="shared" si="57"/>
        <v>0</v>
      </c>
      <c r="AN491" s="90">
        <f t="shared" si="57"/>
        <v>0</v>
      </c>
      <c r="AO491" s="90">
        <f t="shared" si="56"/>
        <v>0</v>
      </c>
      <c r="AP491" s="90">
        <f t="shared" si="56"/>
        <v>0</v>
      </c>
      <c r="AQ491" s="90">
        <f t="shared" si="56"/>
        <v>0</v>
      </c>
      <c r="AR491" s="90" t="e">
        <f>VLOOKUP(C491&amp;E491&amp;G491&amp;I491&amp;J491,'Código Licitaciones'!$I$8:$I$4158,1,0)</f>
        <v>#N/A</v>
      </c>
    </row>
    <row r="492" spans="2:44" ht="18.75" x14ac:dyDescent="0.3">
      <c r="B492" s="85"/>
      <c r="M492" s="98"/>
      <c r="X492" s="83">
        <f t="shared" si="58"/>
        <v>9</v>
      </c>
      <c r="Z492" s="90" t="e">
        <f t="shared" si="59"/>
        <v>#DIV/0!</v>
      </c>
      <c r="AA492" s="94" t="e">
        <f>+VLOOKUP(C492,'Código Licitaciones'!$J$7:$J$31,1,0)</f>
        <v>#N/A</v>
      </c>
      <c r="AB492" s="94">
        <f t="shared" si="60"/>
        <v>0</v>
      </c>
      <c r="AC492" s="94" t="e">
        <f>+VLOOKUP(E492,'Código Licitaciones'!$K$7:$K$50,1,0)</f>
        <v>#N/A</v>
      </c>
      <c r="AD492" s="94">
        <f t="shared" si="61"/>
        <v>0</v>
      </c>
      <c r="AE492" s="94" t="e">
        <f>+VLOOKUP(G492,'Código Licitaciones'!$L$7:$L$50,1,0)</f>
        <v>#N/A</v>
      </c>
      <c r="AF492" s="90" t="e">
        <f t="shared" si="62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3"/>
        <v>0</v>
      </c>
      <c r="AJ492" s="94">
        <f t="shared" si="63"/>
        <v>0</v>
      </c>
      <c r="AK492" s="95" t="e">
        <f>+VLOOKUP(M492,'Código Barras'!$C$3:$C$1694,1,0)</f>
        <v>#N/A</v>
      </c>
      <c r="AL492" s="90">
        <f t="shared" si="57"/>
        <v>0</v>
      </c>
      <c r="AM492" s="90">
        <f t="shared" si="57"/>
        <v>0</v>
      </c>
      <c r="AN492" s="90">
        <f t="shared" si="57"/>
        <v>0</v>
      </c>
      <c r="AO492" s="90">
        <f t="shared" si="57"/>
        <v>0</v>
      </c>
      <c r="AP492" s="90">
        <f t="shared" si="57"/>
        <v>0</v>
      </c>
      <c r="AQ492" s="90">
        <f t="shared" si="57"/>
        <v>0</v>
      </c>
      <c r="AR492" s="90" t="e">
        <f>VLOOKUP(C492&amp;E492&amp;G492&amp;I492&amp;J492,'Código Licitaciones'!$I$8:$I$4158,1,0)</f>
        <v>#N/A</v>
      </c>
    </row>
    <row r="493" spans="2:44" ht="18.75" x14ac:dyDescent="0.3">
      <c r="B493" s="85"/>
      <c r="M493" s="98"/>
      <c r="X493" s="83">
        <f t="shared" si="58"/>
        <v>9</v>
      </c>
      <c r="Z493" s="90" t="e">
        <f t="shared" si="59"/>
        <v>#DIV/0!</v>
      </c>
      <c r="AA493" s="94" t="e">
        <f>+VLOOKUP(C493,'Código Licitaciones'!$J$7:$J$31,1,0)</f>
        <v>#N/A</v>
      </c>
      <c r="AB493" s="94">
        <f t="shared" si="60"/>
        <v>0</v>
      </c>
      <c r="AC493" s="94" t="e">
        <f>+VLOOKUP(E493,'Código Licitaciones'!$K$7:$K$50,1,0)</f>
        <v>#N/A</v>
      </c>
      <c r="AD493" s="94">
        <f t="shared" si="61"/>
        <v>0</v>
      </c>
      <c r="AE493" s="94" t="e">
        <f>+VLOOKUP(G493,'Código Licitaciones'!$L$7:$L$50,1,0)</f>
        <v>#N/A</v>
      </c>
      <c r="AF493" s="90" t="e">
        <f t="shared" si="62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3"/>
        <v>0</v>
      </c>
      <c r="AJ493" s="94">
        <f t="shared" si="63"/>
        <v>0</v>
      </c>
      <c r="AK493" s="95" t="e">
        <f>+VLOOKUP(M493,'Código Barras'!$C$3:$C$1694,1,0)</f>
        <v>#N/A</v>
      </c>
      <c r="AL493" s="90">
        <f t="shared" ref="AL493:AQ535" si="64">IF(OR(ISNUMBER(N493),N493=0),N493,1/0)</f>
        <v>0</v>
      </c>
      <c r="AM493" s="90">
        <f t="shared" si="64"/>
        <v>0</v>
      </c>
      <c r="AN493" s="90">
        <f t="shared" si="64"/>
        <v>0</v>
      </c>
      <c r="AO493" s="90">
        <f t="shared" si="64"/>
        <v>0</v>
      </c>
      <c r="AP493" s="90">
        <f t="shared" si="64"/>
        <v>0</v>
      </c>
      <c r="AQ493" s="90">
        <f t="shared" si="64"/>
        <v>0</v>
      </c>
      <c r="AR493" s="90" t="e">
        <f>VLOOKUP(C493&amp;E493&amp;G493&amp;I493&amp;J493,'Código Licitaciones'!$I$8:$I$4158,1,0)</f>
        <v>#N/A</v>
      </c>
    </row>
    <row r="494" spans="2:44" ht="18.75" x14ac:dyDescent="0.3">
      <c r="B494" s="85"/>
      <c r="M494" s="98"/>
      <c r="X494" s="83">
        <f t="shared" si="58"/>
        <v>9</v>
      </c>
      <c r="Z494" s="90" t="e">
        <f t="shared" si="59"/>
        <v>#DIV/0!</v>
      </c>
      <c r="AA494" s="94" t="e">
        <f>+VLOOKUP(C494,'Código Licitaciones'!$J$7:$J$31,1,0)</f>
        <v>#N/A</v>
      </c>
      <c r="AB494" s="94">
        <f t="shared" si="60"/>
        <v>0</v>
      </c>
      <c r="AC494" s="94" t="e">
        <f>+VLOOKUP(E494,'Código Licitaciones'!$K$7:$K$50,1,0)</f>
        <v>#N/A</v>
      </c>
      <c r="AD494" s="94">
        <f t="shared" si="61"/>
        <v>0</v>
      </c>
      <c r="AE494" s="94" t="e">
        <f>+VLOOKUP(G494,'Código Licitaciones'!$L$7:$L$50,1,0)</f>
        <v>#N/A</v>
      </c>
      <c r="AF494" s="90" t="e">
        <f t="shared" si="62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3"/>
        <v>0</v>
      </c>
      <c r="AJ494" s="94">
        <f t="shared" si="63"/>
        <v>0</v>
      </c>
      <c r="AK494" s="95" t="e">
        <f>+VLOOKUP(M494,'Código Barras'!$C$3:$C$1694,1,0)</f>
        <v>#N/A</v>
      </c>
      <c r="AL494" s="90">
        <f t="shared" si="64"/>
        <v>0</v>
      </c>
      <c r="AM494" s="90">
        <f t="shared" si="64"/>
        <v>0</v>
      </c>
      <c r="AN494" s="90">
        <f t="shared" si="64"/>
        <v>0</v>
      </c>
      <c r="AO494" s="90">
        <f t="shared" si="64"/>
        <v>0</v>
      </c>
      <c r="AP494" s="90">
        <f t="shared" si="64"/>
        <v>0</v>
      </c>
      <c r="AQ494" s="90">
        <f t="shared" si="64"/>
        <v>0</v>
      </c>
      <c r="AR494" s="90" t="e">
        <f>VLOOKUP(C494&amp;E494&amp;G494&amp;I494&amp;J494,'Código Licitaciones'!$I$8:$I$4158,1,0)</f>
        <v>#N/A</v>
      </c>
    </row>
    <row r="495" spans="2:44" ht="18.75" x14ac:dyDescent="0.3">
      <c r="B495" s="85"/>
      <c r="M495" s="98"/>
      <c r="X495" s="83">
        <f t="shared" si="58"/>
        <v>9</v>
      </c>
      <c r="Z495" s="90" t="e">
        <f t="shared" si="59"/>
        <v>#DIV/0!</v>
      </c>
      <c r="AA495" s="94" t="e">
        <f>+VLOOKUP(C495,'Código Licitaciones'!$J$7:$J$31,1,0)</f>
        <v>#N/A</v>
      </c>
      <c r="AB495" s="94">
        <f t="shared" si="60"/>
        <v>0</v>
      </c>
      <c r="AC495" s="94" t="e">
        <f>+VLOOKUP(E495,'Código Licitaciones'!$K$7:$K$50,1,0)</f>
        <v>#N/A</v>
      </c>
      <c r="AD495" s="94">
        <f t="shared" si="61"/>
        <v>0</v>
      </c>
      <c r="AE495" s="94" t="e">
        <f>+VLOOKUP(G495,'Código Licitaciones'!$L$7:$L$50,1,0)</f>
        <v>#N/A</v>
      </c>
      <c r="AF495" s="90" t="e">
        <f t="shared" si="62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3"/>
        <v>0</v>
      </c>
      <c r="AJ495" s="94">
        <f t="shared" si="63"/>
        <v>0</v>
      </c>
      <c r="AK495" s="95" t="e">
        <f>+VLOOKUP(M495,'Código Barras'!$C$3:$C$1694,1,0)</f>
        <v>#N/A</v>
      </c>
      <c r="AL495" s="90">
        <f t="shared" si="64"/>
        <v>0</v>
      </c>
      <c r="AM495" s="90">
        <f t="shared" si="64"/>
        <v>0</v>
      </c>
      <c r="AN495" s="90">
        <f t="shared" si="64"/>
        <v>0</v>
      </c>
      <c r="AO495" s="90">
        <f t="shared" si="64"/>
        <v>0</v>
      </c>
      <c r="AP495" s="90">
        <f t="shared" si="64"/>
        <v>0</v>
      </c>
      <c r="AQ495" s="90">
        <f t="shared" si="64"/>
        <v>0</v>
      </c>
      <c r="AR495" s="90" t="e">
        <f>VLOOKUP(C495&amp;E495&amp;G495&amp;I495&amp;J495,'Código Licitaciones'!$I$8:$I$4158,1,0)</f>
        <v>#N/A</v>
      </c>
    </row>
    <row r="496" spans="2:44" ht="18.75" x14ac:dyDescent="0.3">
      <c r="B496" s="85"/>
      <c r="M496" s="98"/>
      <c r="X496" s="83">
        <f t="shared" si="58"/>
        <v>9</v>
      </c>
      <c r="Z496" s="90" t="e">
        <f t="shared" si="59"/>
        <v>#DIV/0!</v>
      </c>
      <c r="AA496" s="94" t="e">
        <f>+VLOOKUP(C496,'Código Licitaciones'!$J$7:$J$31,1,0)</f>
        <v>#N/A</v>
      </c>
      <c r="AB496" s="94">
        <f t="shared" si="60"/>
        <v>0</v>
      </c>
      <c r="AC496" s="94" t="e">
        <f>+VLOOKUP(E496,'Código Licitaciones'!$K$7:$K$50,1,0)</f>
        <v>#N/A</v>
      </c>
      <c r="AD496" s="94">
        <f t="shared" si="61"/>
        <v>0</v>
      </c>
      <c r="AE496" s="94" t="e">
        <f>+VLOOKUP(G496,'Código Licitaciones'!$L$7:$L$50,1,0)</f>
        <v>#N/A</v>
      </c>
      <c r="AF496" s="90" t="e">
        <f t="shared" si="62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3"/>
        <v>0</v>
      </c>
      <c r="AJ496" s="94">
        <f t="shared" si="63"/>
        <v>0</v>
      </c>
      <c r="AK496" s="95" t="e">
        <f>+VLOOKUP(M496,'Código Barras'!$C$3:$C$1694,1,0)</f>
        <v>#N/A</v>
      </c>
      <c r="AL496" s="90">
        <f t="shared" si="64"/>
        <v>0</v>
      </c>
      <c r="AM496" s="90">
        <f t="shared" si="64"/>
        <v>0</v>
      </c>
      <c r="AN496" s="90">
        <f t="shared" si="64"/>
        <v>0</v>
      </c>
      <c r="AO496" s="90">
        <f t="shared" si="64"/>
        <v>0</v>
      </c>
      <c r="AP496" s="90">
        <f t="shared" si="64"/>
        <v>0</v>
      </c>
      <c r="AQ496" s="90">
        <f t="shared" si="64"/>
        <v>0</v>
      </c>
      <c r="AR496" s="90" t="e">
        <f>VLOOKUP(C496&amp;E496&amp;G496&amp;I496&amp;J496,'Código Licitaciones'!$I$8:$I$4158,1,0)</f>
        <v>#N/A</v>
      </c>
    </row>
    <row r="497" spans="2:44" ht="18.75" x14ac:dyDescent="0.3">
      <c r="B497" s="85"/>
      <c r="M497" s="98"/>
      <c r="X497" s="83">
        <f t="shared" si="58"/>
        <v>9</v>
      </c>
      <c r="Z497" s="90" t="e">
        <f t="shared" si="59"/>
        <v>#DIV/0!</v>
      </c>
      <c r="AA497" s="94" t="e">
        <f>+VLOOKUP(C497,'Código Licitaciones'!$J$7:$J$31,1,0)</f>
        <v>#N/A</v>
      </c>
      <c r="AB497" s="94">
        <f t="shared" si="60"/>
        <v>0</v>
      </c>
      <c r="AC497" s="94" t="e">
        <f>+VLOOKUP(E497,'Código Licitaciones'!$K$7:$K$50,1,0)</f>
        <v>#N/A</v>
      </c>
      <c r="AD497" s="94">
        <f t="shared" si="61"/>
        <v>0</v>
      </c>
      <c r="AE497" s="94" t="e">
        <f>+VLOOKUP(G497,'Código Licitaciones'!$L$7:$L$50,1,0)</f>
        <v>#N/A</v>
      </c>
      <c r="AF497" s="90" t="e">
        <f t="shared" si="62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3"/>
        <v>0</v>
      </c>
      <c r="AJ497" s="94">
        <f t="shared" si="63"/>
        <v>0</v>
      </c>
      <c r="AK497" s="95" t="e">
        <f>+VLOOKUP(M497,'Código Barras'!$C$3:$C$1694,1,0)</f>
        <v>#N/A</v>
      </c>
      <c r="AL497" s="90">
        <f t="shared" si="64"/>
        <v>0</v>
      </c>
      <c r="AM497" s="90">
        <f t="shared" si="64"/>
        <v>0</v>
      </c>
      <c r="AN497" s="90">
        <f t="shared" si="64"/>
        <v>0</v>
      </c>
      <c r="AO497" s="90">
        <f t="shared" si="64"/>
        <v>0</v>
      </c>
      <c r="AP497" s="90">
        <f t="shared" si="64"/>
        <v>0</v>
      </c>
      <c r="AQ497" s="90">
        <f t="shared" si="64"/>
        <v>0</v>
      </c>
      <c r="AR497" s="90" t="e">
        <f>VLOOKUP(C497&amp;E497&amp;G497&amp;I497&amp;J497,'Código Licitaciones'!$I$8:$I$4158,1,0)</f>
        <v>#N/A</v>
      </c>
    </row>
    <row r="498" spans="2:44" ht="18.75" x14ac:dyDescent="0.3">
      <c r="B498" s="85"/>
      <c r="M498" s="98"/>
      <c r="X498" s="83">
        <f t="shared" si="58"/>
        <v>9</v>
      </c>
      <c r="Z498" s="90" t="e">
        <f t="shared" si="59"/>
        <v>#DIV/0!</v>
      </c>
      <c r="AA498" s="94" t="e">
        <f>+VLOOKUP(C498,'Código Licitaciones'!$J$7:$J$31,1,0)</f>
        <v>#N/A</v>
      </c>
      <c r="AB498" s="94">
        <f t="shared" si="60"/>
        <v>0</v>
      </c>
      <c r="AC498" s="94" t="e">
        <f>+VLOOKUP(E498,'Código Licitaciones'!$K$7:$K$50,1,0)</f>
        <v>#N/A</v>
      </c>
      <c r="AD498" s="94">
        <f t="shared" si="61"/>
        <v>0</v>
      </c>
      <c r="AE498" s="94" t="e">
        <f>+VLOOKUP(G498,'Código Licitaciones'!$L$7:$L$50,1,0)</f>
        <v>#N/A</v>
      </c>
      <c r="AF498" s="90" t="e">
        <f t="shared" si="62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3"/>
        <v>0</v>
      </c>
      <c r="AJ498" s="94">
        <f t="shared" si="63"/>
        <v>0</v>
      </c>
      <c r="AK498" s="95" t="e">
        <f>+VLOOKUP(M498,'Código Barras'!$C$3:$C$1694,1,0)</f>
        <v>#N/A</v>
      </c>
      <c r="AL498" s="90">
        <f t="shared" si="64"/>
        <v>0</v>
      </c>
      <c r="AM498" s="90">
        <f t="shared" si="64"/>
        <v>0</v>
      </c>
      <c r="AN498" s="90">
        <f t="shared" si="64"/>
        <v>0</v>
      </c>
      <c r="AO498" s="90">
        <f t="shared" si="64"/>
        <v>0</v>
      </c>
      <c r="AP498" s="90">
        <f t="shared" si="64"/>
        <v>0</v>
      </c>
      <c r="AQ498" s="90">
        <f t="shared" si="64"/>
        <v>0</v>
      </c>
      <c r="AR498" s="90" t="e">
        <f>VLOOKUP(C498&amp;E498&amp;G498&amp;I498&amp;J498,'Código Licitaciones'!$I$8:$I$4158,1,0)</f>
        <v>#N/A</v>
      </c>
    </row>
    <row r="499" spans="2:44" ht="18.75" x14ac:dyDescent="0.3">
      <c r="B499" s="85"/>
      <c r="M499" s="98"/>
      <c r="X499" s="83">
        <f t="shared" si="58"/>
        <v>9</v>
      </c>
      <c r="Z499" s="90" t="e">
        <f t="shared" si="59"/>
        <v>#DIV/0!</v>
      </c>
      <c r="AA499" s="94" t="e">
        <f>+VLOOKUP(C499,'Código Licitaciones'!$J$7:$J$31,1,0)</f>
        <v>#N/A</v>
      </c>
      <c r="AB499" s="94">
        <f t="shared" si="60"/>
        <v>0</v>
      </c>
      <c r="AC499" s="94" t="e">
        <f>+VLOOKUP(E499,'Código Licitaciones'!$K$7:$K$50,1,0)</f>
        <v>#N/A</v>
      </c>
      <c r="AD499" s="94">
        <f t="shared" si="61"/>
        <v>0</v>
      </c>
      <c r="AE499" s="94" t="e">
        <f>+VLOOKUP(G499,'Código Licitaciones'!$L$7:$L$50,1,0)</f>
        <v>#N/A</v>
      </c>
      <c r="AF499" s="90" t="e">
        <f t="shared" si="62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3"/>
        <v>0</v>
      </c>
      <c r="AJ499" s="94">
        <f t="shared" si="63"/>
        <v>0</v>
      </c>
      <c r="AK499" s="95" t="e">
        <f>+VLOOKUP(M499,'Código Barras'!$C$3:$C$1694,1,0)</f>
        <v>#N/A</v>
      </c>
      <c r="AL499" s="90">
        <f t="shared" si="64"/>
        <v>0</v>
      </c>
      <c r="AM499" s="90">
        <f t="shared" si="64"/>
        <v>0</v>
      </c>
      <c r="AN499" s="90">
        <f t="shared" si="64"/>
        <v>0</v>
      </c>
      <c r="AO499" s="90">
        <f t="shared" si="64"/>
        <v>0</v>
      </c>
      <c r="AP499" s="90">
        <f t="shared" si="64"/>
        <v>0</v>
      </c>
      <c r="AQ499" s="90">
        <f t="shared" si="64"/>
        <v>0</v>
      </c>
      <c r="AR499" s="90" t="e">
        <f>VLOOKUP(C499&amp;E499&amp;G499&amp;I499&amp;J499,'Código Licitaciones'!$I$8:$I$4158,1,0)</f>
        <v>#N/A</v>
      </c>
    </row>
    <row r="500" spans="2:44" ht="18.75" x14ac:dyDescent="0.3">
      <c r="B500" s="85"/>
      <c r="M500" s="98"/>
      <c r="X500" s="83">
        <f t="shared" si="58"/>
        <v>9</v>
      </c>
      <c r="Z500" s="90" t="e">
        <f t="shared" si="59"/>
        <v>#DIV/0!</v>
      </c>
      <c r="AA500" s="94" t="e">
        <f>+VLOOKUP(C500,'Código Licitaciones'!$J$7:$J$31,1,0)</f>
        <v>#N/A</v>
      </c>
      <c r="AB500" s="94">
        <f t="shared" si="60"/>
        <v>0</v>
      </c>
      <c r="AC500" s="94" t="e">
        <f>+VLOOKUP(E500,'Código Licitaciones'!$K$7:$K$50,1,0)</f>
        <v>#N/A</v>
      </c>
      <c r="AD500" s="94">
        <f t="shared" si="61"/>
        <v>0</v>
      </c>
      <c r="AE500" s="94" t="e">
        <f>+VLOOKUP(G500,'Código Licitaciones'!$L$7:$L$50,1,0)</f>
        <v>#N/A</v>
      </c>
      <c r="AF500" s="90" t="e">
        <f t="shared" si="62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3"/>
        <v>0</v>
      </c>
      <c r="AJ500" s="94">
        <f t="shared" si="63"/>
        <v>0</v>
      </c>
      <c r="AK500" s="95" t="e">
        <f>+VLOOKUP(M500,'Código Barras'!$C$3:$C$1694,1,0)</f>
        <v>#N/A</v>
      </c>
      <c r="AL500" s="90">
        <f t="shared" si="64"/>
        <v>0</v>
      </c>
      <c r="AM500" s="90">
        <f t="shared" si="64"/>
        <v>0</v>
      </c>
      <c r="AN500" s="90">
        <f t="shared" si="64"/>
        <v>0</v>
      </c>
      <c r="AO500" s="90">
        <f t="shared" si="64"/>
        <v>0</v>
      </c>
      <c r="AP500" s="90">
        <f t="shared" si="64"/>
        <v>0</v>
      </c>
      <c r="AQ500" s="90">
        <f t="shared" si="64"/>
        <v>0</v>
      </c>
      <c r="AR500" s="90" t="e">
        <f>VLOOKUP(C500&amp;E500&amp;G500&amp;I500&amp;J500,'Código Licitaciones'!$I$8:$I$4158,1,0)</f>
        <v>#N/A</v>
      </c>
    </row>
    <row r="501" spans="2:44" ht="18.75" x14ac:dyDescent="0.3">
      <c r="B501" s="85"/>
      <c r="M501" s="98"/>
      <c r="X501" s="83">
        <f t="shared" si="58"/>
        <v>9</v>
      </c>
      <c r="Z501" s="90" t="e">
        <f t="shared" si="59"/>
        <v>#DIV/0!</v>
      </c>
      <c r="AA501" s="94" t="e">
        <f>+VLOOKUP(C501,'Código Licitaciones'!$J$7:$J$31,1,0)</f>
        <v>#N/A</v>
      </c>
      <c r="AB501" s="94">
        <f t="shared" si="60"/>
        <v>0</v>
      </c>
      <c r="AC501" s="94" t="e">
        <f>+VLOOKUP(E501,'Código Licitaciones'!$K$7:$K$50,1,0)</f>
        <v>#N/A</v>
      </c>
      <c r="AD501" s="94">
        <f t="shared" si="61"/>
        <v>0</v>
      </c>
      <c r="AE501" s="94" t="e">
        <f>+VLOOKUP(G501,'Código Licitaciones'!$L$7:$L$50,1,0)</f>
        <v>#N/A</v>
      </c>
      <c r="AF501" s="90" t="e">
        <f t="shared" si="62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3"/>
        <v>0</v>
      </c>
      <c r="AJ501" s="94">
        <f t="shared" si="63"/>
        <v>0</v>
      </c>
      <c r="AK501" s="95" t="e">
        <f>+VLOOKUP(M501,'Código Barras'!$C$3:$C$1694,1,0)</f>
        <v>#N/A</v>
      </c>
      <c r="AL501" s="90">
        <f t="shared" si="64"/>
        <v>0</v>
      </c>
      <c r="AM501" s="90">
        <f t="shared" si="64"/>
        <v>0</v>
      </c>
      <c r="AN501" s="90">
        <f t="shared" si="64"/>
        <v>0</v>
      </c>
      <c r="AO501" s="90">
        <f t="shared" si="64"/>
        <v>0</v>
      </c>
      <c r="AP501" s="90">
        <f t="shared" si="64"/>
        <v>0</v>
      </c>
      <c r="AQ501" s="90">
        <f t="shared" si="64"/>
        <v>0</v>
      </c>
      <c r="AR501" s="90" t="e">
        <f>VLOOKUP(C501&amp;E501&amp;G501&amp;I501&amp;J501,'Código Licitaciones'!$I$8:$I$4158,1,0)</f>
        <v>#N/A</v>
      </c>
    </row>
    <row r="502" spans="2:44" ht="18.75" x14ac:dyDescent="0.3">
      <c r="B502" s="85"/>
      <c r="M502" s="98"/>
      <c r="X502" s="83">
        <f t="shared" si="58"/>
        <v>9</v>
      </c>
      <c r="Z502" s="90" t="e">
        <f t="shared" si="59"/>
        <v>#DIV/0!</v>
      </c>
      <c r="AA502" s="94" t="e">
        <f>+VLOOKUP(C502,'Código Licitaciones'!$J$7:$J$31,1,0)</f>
        <v>#N/A</v>
      </c>
      <c r="AB502" s="94">
        <f t="shared" si="60"/>
        <v>0</v>
      </c>
      <c r="AC502" s="94" t="e">
        <f>+VLOOKUP(E502,'Código Licitaciones'!$K$7:$K$50,1,0)</f>
        <v>#N/A</v>
      </c>
      <c r="AD502" s="94">
        <f t="shared" si="61"/>
        <v>0</v>
      </c>
      <c r="AE502" s="94" t="e">
        <f>+VLOOKUP(G502,'Código Licitaciones'!$L$7:$L$50,1,0)</f>
        <v>#N/A</v>
      </c>
      <c r="AF502" s="90" t="e">
        <f t="shared" si="62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3"/>
        <v>0</v>
      </c>
      <c r="AJ502" s="94">
        <f t="shared" si="63"/>
        <v>0</v>
      </c>
      <c r="AK502" s="95" t="e">
        <f>+VLOOKUP(M502,'Código Barras'!$C$3:$C$1694,1,0)</f>
        <v>#N/A</v>
      </c>
      <c r="AL502" s="90">
        <f t="shared" si="64"/>
        <v>0</v>
      </c>
      <c r="AM502" s="90">
        <f t="shared" si="64"/>
        <v>0</v>
      </c>
      <c r="AN502" s="90">
        <f t="shared" si="64"/>
        <v>0</v>
      </c>
      <c r="AO502" s="90">
        <f t="shared" si="64"/>
        <v>0</v>
      </c>
      <c r="AP502" s="90">
        <f t="shared" si="64"/>
        <v>0</v>
      </c>
      <c r="AQ502" s="90">
        <f t="shared" si="64"/>
        <v>0</v>
      </c>
      <c r="AR502" s="90" t="e">
        <f>VLOOKUP(C502&amp;E502&amp;G502&amp;I502&amp;J502,'Código Licitaciones'!$I$8:$I$4158,1,0)</f>
        <v>#N/A</v>
      </c>
    </row>
    <row r="503" spans="2:44" ht="18.75" x14ac:dyDescent="0.3">
      <c r="B503" s="85"/>
      <c r="M503" s="98"/>
      <c r="X503" s="83">
        <f t="shared" si="58"/>
        <v>9</v>
      </c>
      <c r="Z503" s="90" t="e">
        <f t="shared" si="59"/>
        <v>#DIV/0!</v>
      </c>
      <c r="AA503" s="94" t="e">
        <f>+VLOOKUP(C503,'Código Licitaciones'!$J$7:$J$31,1,0)</f>
        <v>#N/A</v>
      </c>
      <c r="AB503" s="94">
        <f t="shared" si="60"/>
        <v>0</v>
      </c>
      <c r="AC503" s="94" t="e">
        <f>+VLOOKUP(E503,'Código Licitaciones'!$K$7:$K$50,1,0)</f>
        <v>#N/A</v>
      </c>
      <c r="AD503" s="94">
        <f t="shared" si="61"/>
        <v>0</v>
      </c>
      <c r="AE503" s="94" t="e">
        <f>+VLOOKUP(G503,'Código Licitaciones'!$L$7:$L$50,1,0)</f>
        <v>#N/A</v>
      </c>
      <c r="AF503" s="90" t="e">
        <f t="shared" si="62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3"/>
        <v>0</v>
      </c>
      <c r="AJ503" s="94">
        <f t="shared" si="63"/>
        <v>0</v>
      </c>
      <c r="AK503" s="95" t="e">
        <f>+VLOOKUP(M503,'Código Barras'!$C$3:$C$1694,1,0)</f>
        <v>#N/A</v>
      </c>
      <c r="AL503" s="90">
        <f t="shared" si="64"/>
        <v>0</v>
      </c>
      <c r="AM503" s="90">
        <f t="shared" si="64"/>
        <v>0</v>
      </c>
      <c r="AN503" s="90">
        <f t="shared" si="64"/>
        <v>0</v>
      </c>
      <c r="AO503" s="90">
        <f t="shared" si="64"/>
        <v>0</v>
      </c>
      <c r="AP503" s="90">
        <f t="shared" si="64"/>
        <v>0</v>
      </c>
      <c r="AQ503" s="90">
        <f t="shared" si="64"/>
        <v>0</v>
      </c>
      <c r="AR503" s="90" t="e">
        <f>VLOOKUP(C503&amp;E503&amp;G503&amp;I503&amp;J503,'Código Licitaciones'!$I$8:$I$4158,1,0)</f>
        <v>#N/A</v>
      </c>
    </row>
    <row r="504" spans="2:44" ht="18.75" x14ac:dyDescent="0.3">
      <c r="B504" s="85"/>
      <c r="M504" s="98"/>
      <c r="X504" s="83">
        <f t="shared" si="58"/>
        <v>9</v>
      </c>
      <c r="Z504" s="90" t="e">
        <f t="shared" si="59"/>
        <v>#DIV/0!</v>
      </c>
      <c r="AA504" s="94" t="e">
        <f>+VLOOKUP(C504,'Código Licitaciones'!$J$7:$J$31,1,0)</f>
        <v>#N/A</v>
      </c>
      <c r="AB504" s="94">
        <f t="shared" si="60"/>
        <v>0</v>
      </c>
      <c r="AC504" s="94" t="e">
        <f>+VLOOKUP(E504,'Código Licitaciones'!$K$7:$K$50,1,0)</f>
        <v>#N/A</v>
      </c>
      <c r="AD504" s="94">
        <f t="shared" si="61"/>
        <v>0</v>
      </c>
      <c r="AE504" s="94" t="e">
        <f>+VLOOKUP(G504,'Código Licitaciones'!$L$7:$L$50,1,0)</f>
        <v>#N/A</v>
      </c>
      <c r="AF504" s="90" t="e">
        <f t="shared" si="62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3"/>
        <v>0</v>
      </c>
      <c r="AJ504" s="94">
        <f t="shared" si="63"/>
        <v>0</v>
      </c>
      <c r="AK504" s="95" t="e">
        <f>+VLOOKUP(M504,'Código Barras'!$C$3:$C$1694,1,0)</f>
        <v>#N/A</v>
      </c>
      <c r="AL504" s="90">
        <f t="shared" si="64"/>
        <v>0</v>
      </c>
      <c r="AM504" s="90">
        <f t="shared" si="64"/>
        <v>0</v>
      </c>
      <c r="AN504" s="90">
        <f t="shared" si="64"/>
        <v>0</v>
      </c>
      <c r="AO504" s="90">
        <f t="shared" si="64"/>
        <v>0</v>
      </c>
      <c r="AP504" s="90">
        <f t="shared" si="64"/>
        <v>0</v>
      </c>
      <c r="AQ504" s="90">
        <f t="shared" si="64"/>
        <v>0</v>
      </c>
      <c r="AR504" s="90" t="e">
        <f>VLOOKUP(C504&amp;E504&amp;G504&amp;I504&amp;J504,'Código Licitaciones'!$I$8:$I$4158,1,0)</f>
        <v>#N/A</v>
      </c>
    </row>
    <row r="505" spans="2:44" ht="18.75" x14ac:dyDescent="0.3">
      <c r="B505" s="85"/>
      <c r="M505" s="98"/>
      <c r="X505" s="83">
        <f t="shared" si="58"/>
        <v>9</v>
      </c>
      <c r="Z505" s="90" t="e">
        <f t="shared" si="59"/>
        <v>#DIV/0!</v>
      </c>
      <c r="AA505" s="94" t="e">
        <f>+VLOOKUP(C505,'Código Licitaciones'!$J$7:$J$31,1,0)</f>
        <v>#N/A</v>
      </c>
      <c r="AB505" s="94">
        <f t="shared" si="60"/>
        <v>0</v>
      </c>
      <c r="AC505" s="94" t="e">
        <f>+VLOOKUP(E505,'Código Licitaciones'!$K$7:$K$50,1,0)</f>
        <v>#N/A</v>
      </c>
      <c r="AD505" s="94">
        <f t="shared" si="61"/>
        <v>0</v>
      </c>
      <c r="AE505" s="94" t="e">
        <f>+VLOOKUP(G505,'Código Licitaciones'!$L$7:$L$50,1,0)</f>
        <v>#N/A</v>
      </c>
      <c r="AF505" s="90" t="e">
        <f t="shared" si="62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3"/>
        <v>0</v>
      </c>
      <c r="AJ505" s="94">
        <f t="shared" si="63"/>
        <v>0</v>
      </c>
      <c r="AK505" s="95" t="e">
        <f>+VLOOKUP(M505,'Código Barras'!$C$3:$C$1694,1,0)</f>
        <v>#N/A</v>
      </c>
      <c r="AL505" s="90">
        <f t="shared" si="64"/>
        <v>0</v>
      </c>
      <c r="AM505" s="90">
        <f t="shared" si="64"/>
        <v>0</v>
      </c>
      <c r="AN505" s="90">
        <f t="shared" si="64"/>
        <v>0</v>
      </c>
      <c r="AO505" s="90">
        <f t="shared" si="64"/>
        <v>0</v>
      </c>
      <c r="AP505" s="90">
        <f t="shared" si="64"/>
        <v>0</v>
      </c>
      <c r="AQ505" s="90">
        <f t="shared" si="64"/>
        <v>0</v>
      </c>
      <c r="AR505" s="90" t="e">
        <f>VLOOKUP(C505&amp;E505&amp;G505&amp;I505&amp;J505,'Código Licitaciones'!$I$8:$I$4158,1,0)</f>
        <v>#N/A</v>
      </c>
    </row>
    <row r="506" spans="2:44" ht="18.75" x14ac:dyDescent="0.3">
      <c r="B506" s="85"/>
      <c r="M506" s="98"/>
      <c r="X506" s="83">
        <f t="shared" si="58"/>
        <v>9</v>
      </c>
      <c r="Z506" s="90" t="e">
        <f t="shared" si="59"/>
        <v>#DIV/0!</v>
      </c>
      <c r="AA506" s="94" t="e">
        <f>+VLOOKUP(C506,'Código Licitaciones'!$J$7:$J$31,1,0)</f>
        <v>#N/A</v>
      </c>
      <c r="AB506" s="94">
        <f t="shared" si="60"/>
        <v>0</v>
      </c>
      <c r="AC506" s="94" t="e">
        <f>+VLOOKUP(E506,'Código Licitaciones'!$K$7:$K$50,1,0)</f>
        <v>#N/A</v>
      </c>
      <c r="AD506" s="94">
        <f t="shared" si="61"/>
        <v>0</v>
      </c>
      <c r="AE506" s="94" t="e">
        <f>+VLOOKUP(G506,'Código Licitaciones'!$L$7:$L$50,1,0)</f>
        <v>#N/A</v>
      </c>
      <c r="AF506" s="90" t="e">
        <f t="shared" si="62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3"/>
        <v>0</v>
      </c>
      <c r="AJ506" s="94">
        <f t="shared" si="63"/>
        <v>0</v>
      </c>
      <c r="AK506" s="95" t="e">
        <f>+VLOOKUP(M506,'Código Barras'!$C$3:$C$1694,1,0)</f>
        <v>#N/A</v>
      </c>
      <c r="AL506" s="90">
        <f t="shared" si="64"/>
        <v>0</v>
      </c>
      <c r="AM506" s="90">
        <f t="shared" si="64"/>
        <v>0</v>
      </c>
      <c r="AN506" s="90">
        <f t="shared" si="64"/>
        <v>0</v>
      </c>
      <c r="AO506" s="90">
        <f t="shared" si="64"/>
        <v>0</v>
      </c>
      <c r="AP506" s="90">
        <f t="shared" si="64"/>
        <v>0</v>
      </c>
      <c r="AQ506" s="90">
        <f t="shared" si="64"/>
        <v>0</v>
      </c>
      <c r="AR506" s="90" t="e">
        <f>VLOOKUP(C506&amp;E506&amp;G506&amp;I506&amp;J506,'Código Licitaciones'!$I$8:$I$4158,1,0)</f>
        <v>#N/A</v>
      </c>
    </row>
    <row r="507" spans="2:44" ht="18.75" x14ac:dyDescent="0.3">
      <c r="B507" s="85"/>
      <c r="M507" s="98"/>
      <c r="X507" s="83">
        <f t="shared" si="58"/>
        <v>9</v>
      </c>
      <c r="Z507" s="90" t="e">
        <f t="shared" si="59"/>
        <v>#DIV/0!</v>
      </c>
      <c r="AA507" s="94" t="e">
        <f>+VLOOKUP(C507,'Código Licitaciones'!$J$7:$J$31,1,0)</f>
        <v>#N/A</v>
      </c>
      <c r="AB507" s="94">
        <f t="shared" si="60"/>
        <v>0</v>
      </c>
      <c r="AC507" s="94" t="e">
        <f>+VLOOKUP(E507,'Código Licitaciones'!$K$7:$K$50,1,0)</f>
        <v>#N/A</v>
      </c>
      <c r="AD507" s="94">
        <f t="shared" si="61"/>
        <v>0</v>
      </c>
      <c r="AE507" s="94" t="e">
        <f>+VLOOKUP(G507,'Código Licitaciones'!$L$7:$L$50,1,0)</f>
        <v>#N/A</v>
      </c>
      <c r="AF507" s="90" t="e">
        <f t="shared" si="62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3"/>
        <v>0</v>
      </c>
      <c r="AJ507" s="94">
        <f t="shared" si="63"/>
        <v>0</v>
      </c>
      <c r="AK507" s="95" t="e">
        <f>+VLOOKUP(M507,'Código Barras'!$C$3:$C$1694,1,0)</f>
        <v>#N/A</v>
      </c>
      <c r="AL507" s="90">
        <f t="shared" si="64"/>
        <v>0</v>
      </c>
      <c r="AM507" s="90">
        <f t="shared" si="64"/>
        <v>0</v>
      </c>
      <c r="AN507" s="90">
        <f t="shared" si="64"/>
        <v>0</v>
      </c>
      <c r="AO507" s="90">
        <f t="shared" si="64"/>
        <v>0</v>
      </c>
      <c r="AP507" s="90">
        <f t="shared" si="64"/>
        <v>0</v>
      </c>
      <c r="AQ507" s="90">
        <f t="shared" si="64"/>
        <v>0</v>
      </c>
      <c r="AR507" s="90" t="e">
        <f>VLOOKUP(C507&amp;E507&amp;G507&amp;I507&amp;J507,'Código Licitaciones'!$I$8:$I$4158,1,0)</f>
        <v>#N/A</v>
      </c>
    </row>
    <row r="508" spans="2:44" ht="18.75" x14ac:dyDescent="0.3">
      <c r="B508" s="85"/>
      <c r="M508" s="98"/>
      <c r="X508" s="83">
        <f t="shared" si="58"/>
        <v>9</v>
      </c>
      <c r="Z508" s="90" t="e">
        <f t="shared" si="59"/>
        <v>#DIV/0!</v>
      </c>
      <c r="AA508" s="94" t="e">
        <f>+VLOOKUP(C508,'Código Licitaciones'!$J$7:$J$31,1,0)</f>
        <v>#N/A</v>
      </c>
      <c r="AB508" s="94">
        <f t="shared" si="60"/>
        <v>0</v>
      </c>
      <c r="AC508" s="94" t="e">
        <f>+VLOOKUP(E508,'Código Licitaciones'!$K$7:$K$50,1,0)</f>
        <v>#N/A</v>
      </c>
      <c r="AD508" s="94">
        <f t="shared" si="61"/>
        <v>0</v>
      </c>
      <c r="AE508" s="94" t="e">
        <f>+VLOOKUP(G508,'Código Licitaciones'!$L$7:$L$50,1,0)</f>
        <v>#N/A</v>
      </c>
      <c r="AF508" s="90" t="e">
        <f t="shared" si="62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3"/>
        <v>0</v>
      </c>
      <c r="AJ508" s="94">
        <f t="shared" si="63"/>
        <v>0</v>
      </c>
      <c r="AK508" s="95" t="e">
        <f>+VLOOKUP(M508,'Código Barras'!$C$3:$C$1694,1,0)</f>
        <v>#N/A</v>
      </c>
      <c r="AL508" s="90">
        <f t="shared" si="64"/>
        <v>0</v>
      </c>
      <c r="AM508" s="90">
        <f t="shared" si="64"/>
        <v>0</v>
      </c>
      <c r="AN508" s="90">
        <f t="shared" si="64"/>
        <v>0</v>
      </c>
      <c r="AO508" s="90">
        <f t="shared" si="64"/>
        <v>0</v>
      </c>
      <c r="AP508" s="90">
        <f t="shared" si="64"/>
        <v>0</v>
      </c>
      <c r="AQ508" s="90">
        <f t="shared" si="64"/>
        <v>0</v>
      </c>
      <c r="AR508" s="90" t="e">
        <f>VLOOKUP(C508&amp;E508&amp;G508&amp;I508&amp;J508,'Código Licitaciones'!$I$8:$I$4158,1,0)</f>
        <v>#N/A</v>
      </c>
    </row>
    <row r="509" spans="2:44" ht="18.75" x14ac:dyDescent="0.3">
      <c r="B509" s="85"/>
      <c r="M509" s="98"/>
      <c r="X509" s="83">
        <f t="shared" si="58"/>
        <v>9</v>
      </c>
      <c r="Z509" s="90" t="e">
        <f t="shared" si="59"/>
        <v>#DIV/0!</v>
      </c>
      <c r="AA509" s="94" t="e">
        <f>+VLOOKUP(C509,'Código Licitaciones'!$J$7:$J$31,1,0)</f>
        <v>#N/A</v>
      </c>
      <c r="AB509" s="94">
        <f t="shared" si="60"/>
        <v>0</v>
      </c>
      <c r="AC509" s="94" t="e">
        <f>+VLOOKUP(E509,'Código Licitaciones'!$K$7:$K$50,1,0)</f>
        <v>#N/A</v>
      </c>
      <c r="AD509" s="94">
        <f t="shared" si="61"/>
        <v>0</v>
      </c>
      <c r="AE509" s="94" t="e">
        <f>+VLOOKUP(G509,'Código Licitaciones'!$L$7:$L$50,1,0)</f>
        <v>#N/A</v>
      </c>
      <c r="AF509" s="90" t="e">
        <f t="shared" si="62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3"/>
        <v>0</v>
      </c>
      <c r="AJ509" s="94">
        <f t="shared" si="63"/>
        <v>0</v>
      </c>
      <c r="AK509" s="95" t="e">
        <f>+VLOOKUP(M509,'Código Barras'!$C$3:$C$1694,1,0)</f>
        <v>#N/A</v>
      </c>
      <c r="AL509" s="90">
        <f t="shared" si="64"/>
        <v>0</v>
      </c>
      <c r="AM509" s="90">
        <f t="shared" si="64"/>
        <v>0</v>
      </c>
      <c r="AN509" s="90">
        <f t="shared" si="64"/>
        <v>0</v>
      </c>
      <c r="AO509" s="90">
        <f t="shared" si="64"/>
        <v>0</v>
      </c>
      <c r="AP509" s="90">
        <f t="shared" si="64"/>
        <v>0</v>
      </c>
      <c r="AQ509" s="90">
        <f t="shared" si="64"/>
        <v>0</v>
      </c>
      <c r="AR509" s="90" t="e">
        <f>VLOOKUP(C509&amp;E509&amp;G509&amp;I509&amp;J509,'Código Licitaciones'!$I$8:$I$4158,1,0)</f>
        <v>#N/A</v>
      </c>
    </row>
    <row r="510" spans="2:44" ht="18.75" x14ac:dyDescent="0.3">
      <c r="B510" s="85"/>
      <c r="M510" s="98"/>
      <c r="X510" s="83">
        <f t="shared" si="58"/>
        <v>9</v>
      </c>
      <c r="Z510" s="90" t="e">
        <f t="shared" si="59"/>
        <v>#DIV/0!</v>
      </c>
      <c r="AA510" s="94" t="e">
        <f>+VLOOKUP(C510,'Código Licitaciones'!$J$7:$J$31,1,0)</f>
        <v>#N/A</v>
      </c>
      <c r="AB510" s="94">
        <f t="shared" si="60"/>
        <v>0</v>
      </c>
      <c r="AC510" s="94" t="e">
        <f>+VLOOKUP(E510,'Código Licitaciones'!$K$7:$K$50,1,0)</f>
        <v>#N/A</v>
      </c>
      <c r="AD510" s="94">
        <f t="shared" si="61"/>
        <v>0</v>
      </c>
      <c r="AE510" s="94" t="e">
        <f>+VLOOKUP(G510,'Código Licitaciones'!$L$7:$L$50,1,0)</f>
        <v>#N/A</v>
      </c>
      <c r="AF510" s="90" t="e">
        <f t="shared" si="62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3"/>
        <v>0</v>
      </c>
      <c r="AJ510" s="94">
        <f t="shared" si="63"/>
        <v>0</v>
      </c>
      <c r="AK510" s="95" t="e">
        <f>+VLOOKUP(M510,'Código Barras'!$C$3:$C$1694,1,0)</f>
        <v>#N/A</v>
      </c>
      <c r="AL510" s="90">
        <f t="shared" si="64"/>
        <v>0</v>
      </c>
      <c r="AM510" s="90">
        <f t="shared" si="64"/>
        <v>0</v>
      </c>
      <c r="AN510" s="90">
        <f t="shared" si="64"/>
        <v>0</v>
      </c>
      <c r="AO510" s="90">
        <f t="shared" si="64"/>
        <v>0</v>
      </c>
      <c r="AP510" s="90">
        <f t="shared" si="64"/>
        <v>0</v>
      </c>
      <c r="AQ510" s="90">
        <f t="shared" si="64"/>
        <v>0</v>
      </c>
      <c r="AR510" s="90" t="e">
        <f>VLOOKUP(C510&amp;E510&amp;G510&amp;I510&amp;J510,'Código Licitaciones'!$I$8:$I$4158,1,0)</f>
        <v>#N/A</v>
      </c>
    </row>
    <row r="511" spans="2:44" ht="18.75" x14ac:dyDescent="0.3">
      <c r="B511" s="85"/>
      <c r="M511" s="98"/>
      <c r="X511" s="83">
        <f t="shared" si="58"/>
        <v>9</v>
      </c>
      <c r="Z511" s="90" t="e">
        <f t="shared" si="59"/>
        <v>#DIV/0!</v>
      </c>
      <c r="AA511" s="94" t="e">
        <f>+VLOOKUP(C511,'Código Licitaciones'!$J$7:$J$31,1,0)</f>
        <v>#N/A</v>
      </c>
      <c r="AB511" s="94">
        <f t="shared" si="60"/>
        <v>0</v>
      </c>
      <c r="AC511" s="94" t="e">
        <f>+VLOOKUP(E511,'Código Licitaciones'!$K$7:$K$50,1,0)</f>
        <v>#N/A</v>
      </c>
      <c r="AD511" s="94">
        <f t="shared" si="61"/>
        <v>0</v>
      </c>
      <c r="AE511" s="94" t="e">
        <f>+VLOOKUP(G511,'Código Licitaciones'!$L$7:$L$50,1,0)</f>
        <v>#N/A</v>
      </c>
      <c r="AF511" s="90" t="e">
        <f t="shared" si="62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3"/>
        <v>0</v>
      </c>
      <c r="AJ511" s="94">
        <f t="shared" si="63"/>
        <v>0</v>
      </c>
      <c r="AK511" s="95" t="e">
        <f>+VLOOKUP(M511,'Código Barras'!$C$3:$C$1694,1,0)</f>
        <v>#N/A</v>
      </c>
      <c r="AL511" s="90">
        <f t="shared" si="64"/>
        <v>0</v>
      </c>
      <c r="AM511" s="90">
        <f t="shared" si="64"/>
        <v>0</v>
      </c>
      <c r="AN511" s="90">
        <f t="shared" si="64"/>
        <v>0</v>
      </c>
      <c r="AO511" s="90">
        <f t="shared" si="64"/>
        <v>0</v>
      </c>
      <c r="AP511" s="90">
        <f t="shared" si="64"/>
        <v>0</v>
      </c>
      <c r="AQ511" s="90">
        <f t="shared" si="64"/>
        <v>0</v>
      </c>
      <c r="AR511" s="90" t="e">
        <f>VLOOKUP(C511&amp;E511&amp;G511&amp;I511&amp;J511,'Código Licitaciones'!$I$8:$I$4158,1,0)</f>
        <v>#N/A</v>
      </c>
    </row>
    <row r="512" spans="2:44" ht="18.75" x14ac:dyDescent="0.3">
      <c r="B512" s="85"/>
      <c r="M512" s="98"/>
      <c r="X512" s="83">
        <f t="shared" si="58"/>
        <v>9</v>
      </c>
      <c r="Z512" s="90" t="e">
        <f t="shared" si="59"/>
        <v>#DIV/0!</v>
      </c>
      <c r="AA512" s="94" t="e">
        <f>+VLOOKUP(C512,'Código Licitaciones'!$J$7:$J$31,1,0)</f>
        <v>#N/A</v>
      </c>
      <c r="AB512" s="94">
        <f t="shared" si="60"/>
        <v>0</v>
      </c>
      <c r="AC512" s="94" t="e">
        <f>+VLOOKUP(E512,'Código Licitaciones'!$K$7:$K$50,1,0)</f>
        <v>#N/A</v>
      </c>
      <c r="AD512" s="94">
        <f t="shared" si="61"/>
        <v>0</v>
      </c>
      <c r="AE512" s="94" t="e">
        <f>+VLOOKUP(G512,'Código Licitaciones'!$L$7:$L$50,1,0)</f>
        <v>#N/A</v>
      </c>
      <c r="AF512" s="90" t="e">
        <f t="shared" si="62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3"/>
        <v>0</v>
      </c>
      <c r="AJ512" s="94">
        <f t="shared" si="63"/>
        <v>0</v>
      </c>
      <c r="AK512" s="95" t="e">
        <f>+VLOOKUP(M512,'Código Barras'!$C$3:$C$1694,1,0)</f>
        <v>#N/A</v>
      </c>
      <c r="AL512" s="90">
        <f t="shared" si="64"/>
        <v>0</v>
      </c>
      <c r="AM512" s="90">
        <f t="shared" si="64"/>
        <v>0</v>
      </c>
      <c r="AN512" s="90">
        <f t="shared" si="64"/>
        <v>0</v>
      </c>
      <c r="AO512" s="90">
        <f t="shared" si="64"/>
        <v>0</v>
      </c>
      <c r="AP512" s="90">
        <f t="shared" si="64"/>
        <v>0</v>
      </c>
      <c r="AQ512" s="90">
        <f t="shared" si="64"/>
        <v>0</v>
      </c>
      <c r="AR512" s="90" t="e">
        <f>VLOOKUP(C512&amp;E512&amp;G512&amp;I512&amp;J512,'Código Licitaciones'!$I$8:$I$4158,1,0)</f>
        <v>#N/A</v>
      </c>
    </row>
    <row r="513" spans="2:44" ht="18.75" x14ac:dyDescent="0.3">
      <c r="B513" s="85"/>
      <c r="M513" s="98"/>
      <c r="X513" s="83">
        <f t="shared" si="58"/>
        <v>9</v>
      </c>
      <c r="Z513" s="90" t="e">
        <f t="shared" si="59"/>
        <v>#DIV/0!</v>
      </c>
      <c r="AA513" s="94" t="e">
        <f>+VLOOKUP(C513,'Código Licitaciones'!$J$7:$J$31,1,0)</f>
        <v>#N/A</v>
      </c>
      <c r="AB513" s="94">
        <f t="shared" si="60"/>
        <v>0</v>
      </c>
      <c r="AC513" s="94" t="e">
        <f>+VLOOKUP(E513,'Código Licitaciones'!$K$7:$K$50,1,0)</f>
        <v>#N/A</v>
      </c>
      <c r="AD513" s="94">
        <f t="shared" si="61"/>
        <v>0</v>
      </c>
      <c r="AE513" s="94" t="e">
        <f>+VLOOKUP(G513,'Código Licitaciones'!$L$7:$L$50,1,0)</f>
        <v>#N/A</v>
      </c>
      <c r="AF513" s="90" t="e">
        <f t="shared" si="62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3"/>
        <v>0</v>
      </c>
      <c r="AJ513" s="94">
        <f t="shared" si="63"/>
        <v>0</v>
      </c>
      <c r="AK513" s="95" t="e">
        <f>+VLOOKUP(M513,'Código Barras'!$C$3:$C$1694,1,0)</f>
        <v>#N/A</v>
      </c>
      <c r="AL513" s="90">
        <f t="shared" si="64"/>
        <v>0</v>
      </c>
      <c r="AM513" s="90">
        <f t="shared" si="64"/>
        <v>0</v>
      </c>
      <c r="AN513" s="90">
        <f t="shared" si="64"/>
        <v>0</v>
      </c>
      <c r="AO513" s="90">
        <f t="shared" si="64"/>
        <v>0</v>
      </c>
      <c r="AP513" s="90">
        <f t="shared" si="64"/>
        <v>0</v>
      </c>
      <c r="AQ513" s="90">
        <f t="shared" si="64"/>
        <v>0</v>
      </c>
      <c r="AR513" s="90" t="e">
        <f>VLOOKUP(C513&amp;E513&amp;G513&amp;I513&amp;J513,'Código Licitaciones'!$I$8:$I$4158,1,0)</f>
        <v>#N/A</v>
      </c>
    </row>
    <row r="514" spans="2:44" ht="18.75" x14ac:dyDescent="0.3">
      <c r="B514" s="85"/>
      <c r="M514" s="98"/>
      <c r="X514" s="83">
        <f t="shared" si="58"/>
        <v>9</v>
      </c>
      <c r="Z514" s="90" t="e">
        <f t="shared" si="59"/>
        <v>#DIV/0!</v>
      </c>
      <c r="AA514" s="94" t="e">
        <f>+VLOOKUP(C514,'Código Licitaciones'!$J$7:$J$31,1,0)</f>
        <v>#N/A</v>
      </c>
      <c r="AB514" s="94">
        <f t="shared" si="60"/>
        <v>0</v>
      </c>
      <c r="AC514" s="94" t="e">
        <f>+VLOOKUP(E514,'Código Licitaciones'!$K$7:$K$50,1,0)</f>
        <v>#N/A</v>
      </c>
      <c r="AD514" s="94">
        <f t="shared" si="61"/>
        <v>0</v>
      </c>
      <c r="AE514" s="94" t="e">
        <f>+VLOOKUP(G514,'Código Licitaciones'!$L$7:$L$50,1,0)</f>
        <v>#N/A</v>
      </c>
      <c r="AF514" s="90" t="e">
        <f t="shared" si="62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3"/>
        <v>0</v>
      </c>
      <c r="AJ514" s="94">
        <f t="shared" si="63"/>
        <v>0</v>
      </c>
      <c r="AK514" s="95" t="e">
        <f>+VLOOKUP(M514,'Código Barras'!$C$3:$C$1694,1,0)</f>
        <v>#N/A</v>
      </c>
      <c r="AL514" s="90">
        <f t="shared" si="64"/>
        <v>0</v>
      </c>
      <c r="AM514" s="90">
        <f t="shared" si="64"/>
        <v>0</v>
      </c>
      <c r="AN514" s="90">
        <f t="shared" si="64"/>
        <v>0</v>
      </c>
      <c r="AO514" s="90">
        <f t="shared" si="64"/>
        <v>0</v>
      </c>
      <c r="AP514" s="90">
        <f t="shared" si="64"/>
        <v>0</v>
      </c>
      <c r="AQ514" s="90">
        <f t="shared" si="64"/>
        <v>0</v>
      </c>
      <c r="AR514" s="90" t="e">
        <f>VLOOKUP(C514&amp;E514&amp;G514&amp;I514&amp;J514,'Código Licitaciones'!$I$8:$I$4158,1,0)</f>
        <v>#N/A</v>
      </c>
    </row>
    <row r="515" spans="2:44" ht="18.75" x14ac:dyDescent="0.3">
      <c r="B515" s="85"/>
      <c r="M515" s="98"/>
      <c r="X515" s="83">
        <f t="shared" si="58"/>
        <v>9</v>
      </c>
      <c r="Z515" s="90" t="e">
        <f t="shared" si="59"/>
        <v>#DIV/0!</v>
      </c>
      <c r="AA515" s="94" t="e">
        <f>+VLOOKUP(C515,'Código Licitaciones'!$J$7:$J$31,1,0)</f>
        <v>#N/A</v>
      </c>
      <c r="AB515" s="94">
        <f t="shared" si="60"/>
        <v>0</v>
      </c>
      <c r="AC515" s="94" t="e">
        <f>+VLOOKUP(E515,'Código Licitaciones'!$K$7:$K$50,1,0)</f>
        <v>#N/A</v>
      </c>
      <c r="AD515" s="94">
        <f t="shared" si="61"/>
        <v>0</v>
      </c>
      <c r="AE515" s="94" t="e">
        <f>+VLOOKUP(G515,'Código Licitaciones'!$L$7:$L$50,1,0)</f>
        <v>#N/A</v>
      </c>
      <c r="AF515" s="90" t="e">
        <f t="shared" si="62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3"/>
        <v>0</v>
      </c>
      <c r="AJ515" s="94">
        <f t="shared" si="63"/>
        <v>0</v>
      </c>
      <c r="AK515" s="95" t="e">
        <f>+VLOOKUP(M515,'Código Barras'!$C$3:$C$1694,1,0)</f>
        <v>#N/A</v>
      </c>
      <c r="AL515" s="90">
        <f t="shared" si="64"/>
        <v>0</v>
      </c>
      <c r="AM515" s="90">
        <f t="shared" si="64"/>
        <v>0</v>
      </c>
      <c r="AN515" s="90">
        <f t="shared" si="64"/>
        <v>0</v>
      </c>
      <c r="AO515" s="90">
        <f t="shared" si="64"/>
        <v>0</v>
      </c>
      <c r="AP515" s="90">
        <f t="shared" si="64"/>
        <v>0</v>
      </c>
      <c r="AQ515" s="90">
        <f t="shared" si="64"/>
        <v>0</v>
      </c>
      <c r="AR515" s="90" t="e">
        <f>VLOOKUP(C515&amp;E515&amp;G515&amp;I515&amp;J515,'Código Licitaciones'!$I$8:$I$4158,1,0)</f>
        <v>#N/A</v>
      </c>
    </row>
    <row r="516" spans="2:44" ht="18.75" x14ac:dyDescent="0.3">
      <c r="B516" s="85"/>
      <c r="M516" s="98"/>
      <c r="X516" s="83">
        <f t="shared" si="58"/>
        <v>9</v>
      </c>
      <c r="Z516" s="90" t="e">
        <f t="shared" si="59"/>
        <v>#DIV/0!</v>
      </c>
      <c r="AA516" s="94" t="e">
        <f>+VLOOKUP(C516,'Código Licitaciones'!$J$7:$J$31,1,0)</f>
        <v>#N/A</v>
      </c>
      <c r="AB516" s="94">
        <f t="shared" si="60"/>
        <v>0</v>
      </c>
      <c r="AC516" s="94" t="e">
        <f>+VLOOKUP(E516,'Código Licitaciones'!$K$7:$K$50,1,0)</f>
        <v>#N/A</v>
      </c>
      <c r="AD516" s="94">
        <f t="shared" si="61"/>
        <v>0</v>
      </c>
      <c r="AE516" s="94" t="e">
        <f>+VLOOKUP(G516,'Código Licitaciones'!$L$7:$L$50,1,0)</f>
        <v>#N/A</v>
      </c>
      <c r="AF516" s="90" t="e">
        <f t="shared" si="62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3"/>
        <v>0</v>
      </c>
      <c r="AJ516" s="94">
        <f t="shared" si="63"/>
        <v>0</v>
      </c>
      <c r="AK516" s="95" t="e">
        <f>+VLOOKUP(M516,'Código Barras'!$C$3:$C$1694,1,0)</f>
        <v>#N/A</v>
      </c>
      <c r="AL516" s="90">
        <f t="shared" si="64"/>
        <v>0</v>
      </c>
      <c r="AM516" s="90">
        <f t="shared" si="64"/>
        <v>0</v>
      </c>
      <c r="AN516" s="90">
        <f t="shared" si="64"/>
        <v>0</v>
      </c>
      <c r="AO516" s="90">
        <f t="shared" si="64"/>
        <v>0</v>
      </c>
      <c r="AP516" s="90">
        <f t="shared" si="64"/>
        <v>0</v>
      </c>
      <c r="AQ516" s="90">
        <f t="shared" si="64"/>
        <v>0</v>
      </c>
      <c r="AR516" s="90" t="e">
        <f>VLOOKUP(C516&amp;E516&amp;G516&amp;I516&amp;J516,'Código Licitaciones'!$I$8:$I$4158,1,0)</f>
        <v>#N/A</v>
      </c>
    </row>
    <row r="517" spans="2:44" ht="18.75" x14ac:dyDescent="0.3">
      <c r="B517" s="85"/>
      <c r="M517" s="98"/>
      <c r="X517" s="83">
        <f t="shared" si="58"/>
        <v>9</v>
      </c>
      <c r="Z517" s="90" t="e">
        <f t="shared" si="59"/>
        <v>#DIV/0!</v>
      </c>
      <c r="AA517" s="94" t="e">
        <f>+VLOOKUP(C517,'Código Licitaciones'!$J$7:$J$31,1,0)</f>
        <v>#N/A</v>
      </c>
      <c r="AB517" s="94">
        <f t="shared" si="60"/>
        <v>0</v>
      </c>
      <c r="AC517" s="94" t="e">
        <f>+VLOOKUP(E517,'Código Licitaciones'!$K$7:$K$50,1,0)</f>
        <v>#N/A</v>
      </c>
      <c r="AD517" s="94">
        <f t="shared" si="61"/>
        <v>0</v>
      </c>
      <c r="AE517" s="94" t="e">
        <f>+VLOOKUP(G517,'Código Licitaciones'!$L$7:$L$50,1,0)</f>
        <v>#N/A</v>
      </c>
      <c r="AF517" s="90" t="e">
        <f t="shared" si="62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3"/>
        <v>0</v>
      </c>
      <c r="AJ517" s="94">
        <f t="shared" si="63"/>
        <v>0</v>
      </c>
      <c r="AK517" s="95" t="e">
        <f>+VLOOKUP(M517,'Código Barras'!$C$3:$C$1694,1,0)</f>
        <v>#N/A</v>
      </c>
      <c r="AL517" s="90">
        <f t="shared" si="64"/>
        <v>0</v>
      </c>
      <c r="AM517" s="90">
        <f t="shared" si="64"/>
        <v>0</v>
      </c>
      <c r="AN517" s="90">
        <f t="shared" si="64"/>
        <v>0</v>
      </c>
      <c r="AO517" s="90">
        <f t="shared" si="64"/>
        <v>0</v>
      </c>
      <c r="AP517" s="90">
        <f t="shared" si="64"/>
        <v>0</v>
      </c>
      <c r="AQ517" s="90">
        <f t="shared" si="64"/>
        <v>0</v>
      </c>
      <c r="AR517" s="90" t="e">
        <f>VLOOKUP(C517&amp;E517&amp;G517&amp;I517&amp;J517,'Código Licitaciones'!$I$8:$I$4158,1,0)</f>
        <v>#N/A</v>
      </c>
    </row>
    <row r="518" spans="2:44" ht="18.75" x14ac:dyDescent="0.3">
      <c r="B518" s="85"/>
      <c r="M518" s="98"/>
      <c r="X518" s="83">
        <f t="shared" si="58"/>
        <v>9</v>
      </c>
      <c r="Z518" s="90" t="e">
        <f t="shared" si="59"/>
        <v>#DIV/0!</v>
      </c>
      <c r="AA518" s="94" t="e">
        <f>+VLOOKUP(C518,'Código Licitaciones'!$J$7:$J$31,1,0)</f>
        <v>#N/A</v>
      </c>
      <c r="AB518" s="94">
        <f t="shared" si="60"/>
        <v>0</v>
      </c>
      <c r="AC518" s="94" t="e">
        <f>+VLOOKUP(E518,'Código Licitaciones'!$K$7:$K$50,1,0)</f>
        <v>#N/A</v>
      </c>
      <c r="AD518" s="94">
        <f t="shared" si="61"/>
        <v>0</v>
      </c>
      <c r="AE518" s="94" t="e">
        <f>+VLOOKUP(G518,'Código Licitaciones'!$L$7:$L$50,1,0)</f>
        <v>#N/A</v>
      </c>
      <c r="AF518" s="90" t="e">
        <f t="shared" si="62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3"/>
        <v>0</v>
      </c>
      <c r="AJ518" s="94">
        <f t="shared" si="63"/>
        <v>0</v>
      </c>
      <c r="AK518" s="95" t="e">
        <f>+VLOOKUP(M518,'Código Barras'!$C$3:$C$1694,1,0)</f>
        <v>#N/A</v>
      </c>
      <c r="AL518" s="90">
        <f t="shared" si="64"/>
        <v>0</v>
      </c>
      <c r="AM518" s="90">
        <f t="shared" si="64"/>
        <v>0</v>
      </c>
      <c r="AN518" s="90">
        <f t="shared" si="64"/>
        <v>0</v>
      </c>
      <c r="AO518" s="90">
        <f t="shared" si="64"/>
        <v>0</v>
      </c>
      <c r="AP518" s="90">
        <f t="shared" si="64"/>
        <v>0</v>
      </c>
      <c r="AQ518" s="90">
        <f t="shared" si="64"/>
        <v>0</v>
      </c>
      <c r="AR518" s="90" t="e">
        <f>VLOOKUP(C518&amp;E518&amp;G518&amp;I518&amp;J518,'Código Licitaciones'!$I$8:$I$4158,1,0)</f>
        <v>#N/A</v>
      </c>
    </row>
    <row r="519" spans="2:44" ht="18.75" x14ac:dyDescent="0.3">
      <c r="B519" s="85"/>
      <c r="M519" s="98"/>
      <c r="X519" s="83">
        <f t="shared" si="58"/>
        <v>9</v>
      </c>
      <c r="Z519" s="90" t="e">
        <f t="shared" si="59"/>
        <v>#DIV/0!</v>
      </c>
      <c r="AA519" s="94" t="e">
        <f>+VLOOKUP(C519,'Código Licitaciones'!$J$7:$J$31,1,0)</f>
        <v>#N/A</v>
      </c>
      <c r="AB519" s="94">
        <f t="shared" si="60"/>
        <v>0</v>
      </c>
      <c r="AC519" s="94" t="e">
        <f>+VLOOKUP(E519,'Código Licitaciones'!$K$7:$K$50,1,0)</f>
        <v>#N/A</v>
      </c>
      <c r="AD519" s="94">
        <f t="shared" si="61"/>
        <v>0</v>
      </c>
      <c r="AE519" s="94" t="e">
        <f>+VLOOKUP(G519,'Código Licitaciones'!$L$7:$L$50,1,0)</f>
        <v>#N/A</v>
      </c>
      <c r="AF519" s="90" t="e">
        <f t="shared" si="62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3"/>
        <v>0</v>
      </c>
      <c r="AJ519" s="94">
        <f t="shared" si="63"/>
        <v>0</v>
      </c>
      <c r="AK519" s="95" t="e">
        <f>+VLOOKUP(M519,'Código Barras'!$C$3:$C$1694,1,0)</f>
        <v>#N/A</v>
      </c>
      <c r="AL519" s="90">
        <f t="shared" si="64"/>
        <v>0</v>
      </c>
      <c r="AM519" s="90">
        <f t="shared" si="64"/>
        <v>0</v>
      </c>
      <c r="AN519" s="90">
        <f t="shared" si="64"/>
        <v>0</v>
      </c>
      <c r="AO519" s="90">
        <f t="shared" si="64"/>
        <v>0</v>
      </c>
      <c r="AP519" s="90">
        <f t="shared" si="64"/>
        <v>0</v>
      </c>
      <c r="AQ519" s="90">
        <f t="shared" si="64"/>
        <v>0</v>
      </c>
      <c r="AR519" s="90" t="e">
        <f>VLOOKUP(C519&amp;E519&amp;G519&amp;I519&amp;J519,'Código Licitaciones'!$I$8:$I$4158,1,0)</f>
        <v>#N/A</v>
      </c>
    </row>
    <row r="520" spans="2:44" ht="18.75" x14ac:dyDescent="0.3">
      <c r="B520" s="85"/>
      <c r="M520" s="98"/>
      <c r="X520" s="83">
        <f t="shared" si="58"/>
        <v>9</v>
      </c>
      <c r="Z520" s="90" t="e">
        <f t="shared" si="59"/>
        <v>#DIV/0!</v>
      </c>
      <c r="AA520" s="94" t="e">
        <f>+VLOOKUP(C520,'Código Licitaciones'!$J$7:$J$31,1,0)</f>
        <v>#N/A</v>
      </c>
      <c r="AB520" s="94">
        <f t="shared" si="60"/>
        <v>0</v>
      </c>
      <c r="AC520" s="94" t="e">
        <f>+VLOOKUP(E520,'Código Licitaciones'!$K$7:$K$50,1,0)</f>
        <v>#N/A</v>
      </c>
      <c r="AD520" s="94">
        <f t="shared" si="61"/>
        <v>0</v>
      </c>
      <c r="AE520" s="94" t="e">
        <f>+VLOOKUP(G520,'Código Licitaciones'!$L$7:$L$50,1,0)</f>
        <v>#N/A</v>
      </c>
      <c r="AF520" s="90" t="e">
        <f t="shared" si="62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3"/>
        <v>0</v>
      </c>
      <c r="AJ520" s="94">
        <f t="shared" si="63"/>
        <v>0</v>
      </c>
      <c r="AK520" s="95" t="e">
        <f>+VLOOKUP(M520,'Código Barras'!$C$3:$C$1694,1,0)</f>
        <v>#N/A</v>
      </c>
      <c r="AL520" s="90">
        <f t="shared" si="64"/>
        <v>0</v>
      </c>
      <c r="AM520" s="90">
        <f t="shared" si="64"/>
        <v>0</v>
      </c>
      <c r="AN520" s="90">
        <f t="shared" si="64"/>
        <v>0</v>
      </c>
      <c r="AO520" s="90">
        <f t="shared" si="64"/>
        <v>0</v>
      </c>
      <c r="AP520" s="90">
        <f t="shared" si="64"/>
        <v>0</v>
      </c>
      <c r="AQ520" s="90">
        <f t="shared" si="64"/>
        <v>0</v>
      </c>
      <c r="AR520" s="90" t="e">
        <f>VLOOKUP(C520&amp;E520&amp;G520&amp;I520&amp;J520,'Código Licitaciones'!$I$8:$I$4158,1,0)</f>
        <v>#N/A</v>
      </c>
    </row>
    <row r="521" spans="2:44" ht="18.75" x14ac:dyDescent="0.3">
      <c r="B521" s="85"/>
      <c r="M521" s="98"/>
      <c r="X521" s="83">
        <f t="shared" si="58"/>
        <v>9</v>
      </c>
      <c r="Z521" s="90" t="e">
        <f t="shared" si="59"/>
        <v>#DIV/0!</v>
      </c>
      <c r="AA521" s="94" t="e">
        <f>+VLOOKUP(C521,'Código Licitaciones'!$J$7:$J$31,1,0)</f>
        <v>#N/A</v>
      </c>
      <c r="AB521" s="94">
        <f t="shared" si="60"/>
        <v>0</v>
      </c>
      <c r="AC521" s="94" t="e">
        <f>+VLOOKUP(E521,'Código Licitaciones'!$K$7:$K$50,1,0)</f>
        <v>#N/A</v>
      </c>
      <c r="AD521" s="94">
        <f t="shared" si="61"/>
        <v>0</v>
      </c>
      <c r="AE521" s="94" t="e">
        <f>+VLOOKUP(G521,'Código Licitaciones'!$L$7:$L$50,1,0)</f>
        <v>#N/A</v>
      </c>
      <c r="AF521" s="90" t="e">
        <f t="shared" si="62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3"/>
        <v>0</v>
      </c>
      <c r="AJ521" s="94">
        <f t="shared" si="63"/>
        <v>0</v>
      </c>
      <c r="AK521" s="95" t="e">
        <f>+VLOOKUP(M521,'Código Barras'!$C$3:$C$1694,1,0)</f>
        <v>#N/A</v>
      </c>
      <c r="AL521" s="90">
        <f t="shared" si="64"/>
        <v>0</v>
      </c>
      <c r="AM521" s="90">
        <f t="shared" si="64"/>
        <v>0</v>
      </c>
      <c r="AN521" s="90">
        <f t="shared" si="64"/>
        <v>0</v>
      </c>
      <c r="AO521" s="90">
        <f t="shared" si="64"/>
        <v>0</v>
      </c>
      <c r="AP521" s="90">
        <f t="shared" si="64"/>
        <v>0</v>
      </c>
      <c r="AQ521" s="90">
        <f t="shared" si="64"/>
        <v>0</v>
      </c>
      <c r="AR521" s="90" t="e">
        <f>VLOOKUP(C521&amp;E521&amp;G521&amp;I521&amp;J521,'Código Licitaciones'!$I$8:$I$4158,1,0)</f>
        <v>#N/A</v>
      </c>
    </row>
    <row r="522" spans="2:44" ht="18.75" x14ac:dyDescent="0.3">
      <c r="B522" s="85"/>
      <c r="M522" s="98"/>
      <c r="X522" s="83">
        <f t="shared" ref="X522:X585" si="65">SUMPRODUCT(--(ISERROR(Z522:BN522)))</f>
        <v>9</v>
      </c>
      <c r="Z522" s="90" t="e">
        <f t="shared" ref="Z522:Z585" si="66">IF(ISNUMBER(B522),B522,1/0)</f>
        <v>#DIV/0!</v>
      </c>
      <c r="AA522" s="94" t="e">
        <f>+VLOOKUP(C522,'Código Licitaciones'!$J$7:$J$31,1,0)</f>
        <v>#N/A</v>
      </c>
      <c r="AB522" s="94">
        <f t="shared" ref="AB522:AB585" si="67">+D522</f>
        <v>0</v>
      </c>
      <c r="AC522" s="94" t="e">
        <f>+VLOOKUP(E522,'Código Licitaciones'!$K$7:$K$50,1,0)</f>
        <v>#N/A</v>
      </c>
      <c r="AD522" s="94">
        <f t="shared" ref="AD522:AD585" si="68">+F522</f>
        <v>0</v>
      </c>
      <c r="AE522" s="94" t="e">
        <f>+VLOOKUP(G522,'Código Licitaciones'!$L$7:$L$50,1,0)</f>
        <v>#N/A</v>
      </c>
      <c r="AF522" s="90" t="e">
        <f t="shared" ref="AF522:AF585" si="69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3"/>
        <v>0</v>
      </c>
      <c r="AJ522" s="94">
        <f t="shared" si="63"/>
        <v>0</v>
      </c>
      <c r="AK522" s="95" t="e">
        <f>+VLOOKUP(M522,'Código Barras'!$C$3:$C$1694,1,0)</f>
        <v>#N/A</v>
      </c>
      <c r="AL522" s="90">
        <f t="shared" si="64"/>
        <v>0</v>
      </c>
      <c r="AM522" s="90">
        <f t="shared" si="64"/>
        <v>0</v>
      </c>
      <c r="AN522" s="90">
        <f t="shared" si="64"/>
        <v>0</v>
      </c>
      <c r="AO522" s="90">
        <f t="shared" si="64"/>
        <v>0</v>
      </c>
      <c r="AP522" s="90">
        <f t="shared" si="64"/>
        <v>0</v>
      </c>
      <c r="AQ522" s="90">
        <f t="shared" si="64"/>
        <v>0</v>
      </c>
      <c r="AR522" s="90" t="e">
        <f>VLOOKUP(C522&amp;E522&amp;G522&amp;I522&amp;J522,'Código Licitaciones'!$I$8:$I$4158,1,0)</f>
        <v>#N/A</v>
      </c>
    </row>
    <row r="523" spans="2:44" ht="18.75" x14ac:dyDescent="0.3">
      <c r="B523" s="85"/>
      <c r="M523" s="98"/>
      <c r="X523" s="83">
        <f t="shared" si="65"/>
        <v>9</v>
      </c>
      <c r="Z523" s="90" t="e">
        <f t="shared" si="66"/>
        <v>#DIV/0!</v>
      </c>
      <c r="AA523" s="94" t="e">
        <f>+VLOOKUP(C523,'Código Licitaciones'!$J$7:$J$31,1,0)</f>
        <v>#N/A</v>
      </c>
      <c r="AB523" s="94">
        <f t="shared" si="67"/>
        <v>0</v>
      </c>
      <c r="AC523" s="94" t="e">
        <f>+VLOOKUP(E523,'Código Licitaciones'!$K$7:$K$50,1,0)</f>
        <v>#N/A</v>
      </c>
      <c r="AD523" s="94">
        <f t="shared" si="68"/>
        <v>0</v>
      </c>
      <c r="AE523" s="94" t="e">
        <f>+VLOOKUP(G523,'Código Licitaciones'!$L$7:$L$50,1,0)</f>
        <v>#N/A</v>
      </c>
      <c r="AF523" s="90" t="e">
        <f t="shared" si="69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3"/>
        <v>0</v>
      </c>
      <c r="AJ523" s="94">
        <f t="shared" si="63"/>
        <v>0</v>
      </c>
      <c r="AK523" s="95" t="e">
        <f>+VLOOKUP(M523,'Código Barras'!$C$3:$C$1694,1,0)</f>
        <v>#N/A</v>
      </c>
      <c r="AL523" s="90">
        <f t="shared" si="64"/>
        <v>0</v>
      </c>
      <c r="AM523" s="90">
        <f t="shared" si="64"/>
        <v>0</v>
      </c>
      <c r="AN523" s="90">
        <f t="shared" si="64"/>
        <v>0</v>
      </c>
      <c r="AO523" s="90">
        <f t="shared" si="64"/>
        <v>0</v>
      </c>
      <c r="AP523" s="90">
        <f t="shared" si="64"/>
        <v>0</v>
      </c>
      <c r="AQ523" s="90">
        <f t="shared" si="64"/>
        <v>0</v>
      </c>
      <c r="AR523" s="90" t="e">
        <f>VLOOKUP(C523&amp;E523&amp;G523&amp;I523&amp;J523,'Código Licitaciones'!$I$8:$I$4158,1,0)</f>
        <v>#N/A</v>
      </c>
    </row>
    <row r="524" spans="2:44" ht="18.75" x14ac:dyDescent="0.3">
      <c r="B524" s="85"/>
      <c r="M524" s="98"/>
      <c r="X524" s="83">
        <f t="shared" si="65"/>
        <v>9</v>
      </c>
      <c r="Z524" s="90" t="e">
        <f t="shared" si="66"/>
        <v>#DIV/0!</v>
      </c>
      <c r="AA524" s="94" t="e">
        <f>+VLOOKUP(C524,'Código Licitaciones'!$J$7:$J$31,1,0)</f>
        <v>#N/A</v>
      </c>
      <c r="AB524" s="94">
        <f t="shared" si="67"/>
        <v>0</v>
      </c>
      <c r="AC524" s="94" t="e">
        <f>+VLOOKUP(E524,'Código Licitaciones'!$K$7:$K$50,1,0)</f>
        <v>#N/A</v>
      </c>
      <c r="AD524" s="94">
        <f t="shared" si="68"/>
        <v>0</v>
      </c>
      <c r="AE524" s="94" t="e">
        <f>+VLOOKUP(G524,'Código Licitaciones'!$L$7:$L$50,1,0)</f>
        <v>#N/A</v>
      </c>
      <c r="AF524" s="90" t="e">
        <f t="shared" si="69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3"/>
        <v>0</v>
      </c>
      <c r="AJ524" s="94">
        <f t="shared" si="63"/>
        <v>0</v>
      </c>
      <c r="AK524" s="95" t="e">
        <f>+VLOOKUP(M524,'Código Barras'!$C$3:$C$1694,1,0)</f>
        <v>#N/A</v>
      </c>
      <c r="AL524" s="90">
        <f t="shared" si="64"/>
        <v>0</v>
      </c>
      <c r="AM524" s="90">
        <f t="shared" si="64"/>
        <v>0</v>
      </c>
      <c r="AN524" s="90">
        <f t="shared" si="64"/>
        <v>0</v>
      </c>
      <c r="AO524" s="90">
        <f t="shared" si="64"/>
        <v>0</v>
      </c>
      <c r="AP524" s="90">
        <f t="shared" si="64"/>
        <v>0</v>
      </c>
      <c r="AQ524" s="90">
        <f t="shared" si="64"/>
        <v>0</v>
      </c>
      <c r="AR524" s="90" t="e">
        <f>VLOOKUP(C524&amp;E524&amp;G524&amp;I524&amp;J524,'Código Licitaciones'!$I$8:$I$4158,1,0)</f>
        <v>#N/A</v>
      </c>
    </row>
    <row r="525" spans="2:44" ht="18.75" x14ac:dyDescent="0.3">
      <c r="B525" s="85"/>
      <c r="M525" s="98"/>
      <c r="X525" s="83">
        <f t="shared" si="65"/>
        <v>9</v>
      </c>
      <c r="Z525" s="90" t="e">
        <f t="shared" si="66"/>
        <v>#DIV/0!</v>
      </c>
      <c r="AA525" s="94" t="e">
        <f>+VLOOKUP(C525,'Código Licitaciones'!$J$7:$J$31,1,0)</f>
        <v>#N/A</v>
      </c>
      <c r="AB525" s="94">
        <f t="shared" si="67"/>
        <v>0</v>
      </c>
      <c r="AC525" s="94" t="e">
        <f>+VLOOKUP(E525,'Código Licitaciones'!$K$7:$K$50,1,0)</f>
        <v>#N/A</v>
      </c>
      <c r="AD525" s="94">
        <f t="shared" si="68"/>
        <v>0</v>
      </c>
      <c r="AE525" s="94" t="e">
        <f>+VLOOKUP(G525,'Código Licitaciones'!$L$7:$L$50,1,0)</f>
        <v>#N/A</v>
      </c>
      <c r="AF525" s="90" t="e">
        <f t="shared" si="69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3"/>
        <v>0</v>
      </c>
      <c r="AJ525" s="94">
        <f t="shared" si="63"/>
        <v>0</v>
      </c>
      <c r="AK525" s="95" t="e">
        <f>+VLOOKUP(M525,'Código Barras'!$C$3:$C$1694,1,0)</f>
        <v>#N/A</v>
      </c>
      <c r="AL525" s="90">
        <f t="shared" si="64"/>
        <v>0</v>
      </c>
      <c r="AM525" s="90">
        <f t="shared" si="64"/>
        <v>0</v>
      </c>
      <c r="AN525" s="90">
        <f t="shared" si="64"/>
        <v>0</v>
      </c>
      <c r="AO525" s="90">
        <f t="shared" si="64"/>
        <v>0</v>
      </c>
      <c r="AP525" s="90">
        <f t="shared" si="64"/>
        <v>0</v>
      </c>
      <c r="AQ525" s="90">
        <f t="shared" si="64"/>
        <v>0</v>
      </c>
      <c r="AR525" s="90" t="e">
        <f>VLOOKUP(C525&amp;E525&amp;G525&amp;I525&amp;J525,'Código Licitaciones'!$I$8:$I$4158,1,0)</f>
        <v>#N/A</v>
      </c>
    </row>
    <row r="526" spans="2:44" ht="18.75" x14ac:dyDescent="0.3">
      <c r="B526" s="85"/>
      <c r="M526" s="98"/>
      <c r="X526" s="83">
        <f t="shared" si="65"/>
        <v>9</v>
      </c>
      <c r="Z526" s="90" t="e">
        <f t="shared" si="66"/>
        <v>#DIV/0!</v>
      </c>
      <c r="AA526" s="94" t="e">
        <f>+VLOOKUP(C526,'Código Licitaciones'!$J$7:$J$31,1,0)</f>
        <v>#N/A</v>
      </c>
      <c r="AB526" s="94">
        <f t="shared" si="67"/>
        <v>0</v>
      </c>
      <c r="AC526" s="94" t="e">
        <f>+VLOOKUP(E526,'Código Licitaciones'!$K$7:$K$50,1,0)</f>
        <v>#N/A</v>
      </c>
      <c r="AD526" s="94">
        <f t="shared" si="68"/>
        <v>0</v>
      </c>
      <c r="AE526" s="94" t="e">
        <f>+VLOOKUP(G526,'Código Licitaciones'!$L$7:$L$50,1,0)</f>
        <v>#N/A</v>
      </c>
      <c r="AF526" s="90" t="e">
        <f t="shared" si="69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3"/>
        <v>0</v>
      </c>
      <c r="AJ526" s="94">
        <f t="shared" si="63"/>
        <v>0</v>
      </c>
      <c r="AK526" s="95" t="e">
        <f>+VLOOKUP(M526,'Código Barras'!$C$3:$C$1694,1,0)</f>
        <v>#N/A</v>
      </c>
      <c r="AL526" s="90">
        <f t="shared" si="64"/>
        <v>0</v>
      </c>
      <c r="AM526" s="90">
        <f t="shared" si="64"/>
        <v>0</v>
      </c>
      <c r="AN526" s="90">
        <f t="shared" si="64"/>
        <v>0</v>
      </c>
      <c r="AO526" s="90">
        <f t="shared" si="64"/>
        <v>0</v>
      </c>
      <c r="AP526" s="90">
        <f t="shared" si="64"/>
        <v>0</v>
      </c>
      <c r="AQ526" s="90">
        <f t="shared" si="64"/>
        <v>0</v>
      </c>
      <c r="AR526" s="90" t="e">
        <f>VLOOKUP(C526&amp;E526&amp;G526&amp;I526&amp;J526,'Código Licitaciones'!$I$8:$I$4158,1,0)</f>
        <v>#N/A</v>
      </c>
    </row>
    <row r="527" spans="2:44" ht="18.75" x14ac:dyDescent="0.3">
      <c r="B527" s="85"/>
      <c r="M527" s="98"/>
      <c r="X527" s="83">
        <f t="shared" si="65"/>
        <v>9</v>
      </c>
      <c r="Z527" s="90" t="e">
        <f t="shared" si="66"/>
        <v>#DIV/0!</v>
      </c>
      <c r="AA527" s="94" t="e">
        <f>+VLOOKUP(C527,'Código Licitaciones'!$J$7:$J$31,1,0)</f>
        <v>#N/A</v>
      </c>
      <c r="AB527" s="94">
        <f t="shared" si="67"/>
        <v>0</v>
      </c>
      <c r="AC527" s="94" t="e">
        <f>+VLOOKUP(E527,'Código Licitaciones'!$K$7:$K$50,1,0)</f>
        <v>#N/A</v>
      </c>
      <c r="AD527" s="94">
        <f t="shared" si="68"/>
        <v>0</v>
      </c>
      <c r="AE527" s="94" t="e">
        <f>+VLOOKUP(G527,'Código Licitaciones'!$L$7:$L$50,1,0)</f>
        <v>#N/A</v>
      </c>
      <c r="AF527" s="90" t="e">
        <f t="shared" si="69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3"/>
        <v>0</v>
      </c>
      <c r="AJ527" s="94">
        <f t="shared" si="63"/>
        <v>0</v>
      </c>
      <c r="AK527" s="95" t="e">
        <f>+VLOOKUP(M527,'Código Barras'!$C$3:$C$1694,1,0)</f>
        <v>#N/A</v>
      </c>
      <c r="AL527" s="90">
        <f t="shared" si="64"/>
        <v>0</v>
      </c>
      <c r="AM527" s="90">
        <f t="shared" si="64"/>
        <v>0</v>
      </c>
      <c r="AN527" s="90">
        <f t="shared" si="64"/>
        <v>0</v>
      </c>
      <c r="AO527" s="90">
        <f t="shared" si="64"/>
        <v>0</v>
      </c>
      <c r="AP527" s="90">
        <f t="shared" si="64"/>
        <v>0</v>
      </c>
      <c r="AQ527" s="90">
        <f t="shared" si="64"/>
        <v>0</v>
      </c>
      <c r="AR527" s="90" t="e">
        <f>VLOOKUP(C527&amp;E527&amp;G527&amp;I527&amp;J527,'Código Licitaciones'!$I$8:$I$4158,1,0)</f>
        <v>#N/A</v>
      </c>
    </row>
    <row r="528" spans="2:44" ht="18.75" x14ac:dyDescent="0.3">
      <c r="B528" s="85"/>
      <c r="M528" s="98"/>
      <c r="X528" s="83">
        <f t="shared" si="65"/>
        <v>9</v>
      </c>
      <c r="Z528" s="90" t="e">
        <f t="shared" si="66"/>
        <v>#DIV/0!</v>
      </c>
      <c r="AA528" s="94" t="e">
        <f>+VLOOKUP(C528,'Código Licitaciones'!$J$7:$J$31,1,0)</f>
        <v>#N/A</v>
      </c>
      <c r="AB528" s="94">
        <f t="shared" si="67"/>
        <v>0</v>
      </c>
      <c r="AC528" s="94" t="e">
        <f>+VLOOKUP(E528,'Código Licitaciones'!$K$7:$K$50,1,0)</f>
        <v>#N/A</v>
      </c>
      <c r="AD528" s="94">
        <f t="shared" si="68"/>
        <v>0</v>
      </c>
      <c r="AE528" s="94" t="e">
        <f>+VLOOKUP(G528,'Código Licitaciones'!$L$7:$L$50,1,0)</f>
        <v>#N/A</v>
      </c>
      <c r="AF528" s="90" t="e">
        <f t="shared" si="69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3"/>
        <v>0</v>
      </c>
      <c r="AJ528" s="94">
        <f t="shared" si="63"/>
        <v>0</v>
      </c>
      <c r="AK528" s="95" t="e">
        <f>+VLOOKUP(M528,'Código Barras'!$C$3:$C$1694,1,0)</f>
        <v>#N/A</v>
      </c>
      <c r="AL528" s="90">
        <f t="shared" si="64"/>
        <v>0</v>
      </c>
      <c r="AM528" s="90">
        <f t="shared" si="64"/>
        <v>0</v>
      </c>
      <c r="AN528" s="90">
        <f t="shared" si="64"/>
        <v>0</v>
      </c>
      <c r="AO528" s="90">
        <f t="shared" si="64"/>
        <v>0</v>
      </c>
      <c r="AP528" s="90">
        <f t="shared" si="64"/>
        <v>0</v>
      </c>
      <c r="AQ528" s="90">
        <f t="shared" si="64"/>
        <v>0</v>
      </c>
      <c r="AR528" s="90" t="e">
        <f>VLOOKUP(C528&amp;E528&amp;G528&amp;I528&amp;J528,'Código Licitaciones'!$I$8:$I$4158,1,0)</f>
        <v>#N/A</v>
      </c>
    </row>
    <row r="529" spans="2:44" ht="18.75" x14ac:dyDescent="0.3">
      <c r="B529" s="85"/>
      <c r="M529" s="98"/>
      <c r="X529" s="83">
        <f t="shared" si="65"/>
        <v>9</v>
      </c>
      <c r="Z529" s="90" t="e">
        <f t="shared" si="66"/>
        <v>#DIV/0!</v>
      </c>
      <c r="AA529" s="94" t="e">
        <f>+VLOOKUP(C529,'Código Licitaciones'!$J$7:$J$31,1,0)</f>
        <v>#N/A</v>
      </c>
      <c r="AB529" s="94">
        <f t="shared" si="67"/>
        <v>0</v>
      </c>
      <c r="AC529" s="94" t="e">
        <f>+VLOOKUP(E529,'Código Licitaciones'!$K$7:$K$50,1,0)</f>
        <v>#N/A</v>
      </c>
      <c r="AD529" s="94">
        <f t="shared" si="68"/>
        <v>0</v>
      </c>
      <c r="AE529" s="94" t="e">
        <f>+VLOOKUP(G529,'Código Licitaciones'!$L$7:$L$50,1,0)</f>
        <v>#N/A</v>
      </c>
      <c r="AF529" s="90" t="e">
        <f t="shared" si="69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3"/>
        <v>0</v>
      </c>
      <c r="AJ529" s="94">
        <f t="shared" si="63"/>
        <v>0</v>
      </c>
      <c r="AK529" s="95" t="e">
        <f>+VLOOKUP(M529,'Código Barras'!$C$3:$C$1694,1,0)</f>
        <v>#N/A</v>
      </c>
      <c r="AL529" s="90">
        <f t="shared" si="64"/>
        <v>0</v>
      </c>
      <c r="AM529" s="90">
        <f t="shared" si="64"/>
        <v>0</v>
      </c>
      <c r="AN529" s="90">
        <f t="shared" si="64"/>
        <v>0</v>
      </c>
      <c r="AO529" s="90">
        <f t="shared" si="64"/>
        <v>0</v>
      </c>
      <c r="AP529" s="90">
        <f t="shared" si="64"/>
        <v>0</v>
      </c>
      <c r="AQ529" s="90">
        <f t="shared" si="64"/>
        <v>0</v>
      </c>
      <c r="AR529" s="90" t="e">
        <f>VLOOKUP(C529&amp;E529&amp;G529&amp;I529&amp;J529,'Código Licitaciones'!$I$8:$I$4158,1,0)</f>
        <v>#N/A</v>
      </c>
    </row>
    <row r="530" spans="2:44" ht="18.75" x14ac:dyDescent="0.3">
      <c r="B530" s="85"/>
      <c r="M530" s="98"/>
      <c r="X530" s="83">
        <f t="shared" si="65"/>
        <v>9</v>
      </c>
      <c r="Z530" s="90" t="e">
        <f t="shared" si="66"/>
        <v>#DIV/0!</v>
      </c>
      <c r="AA530" s="94" t="e">
        <f>+VLOOKUP(C530,'Código Licitaciones'!$J$7:$J$31,1,0)</f>
        <v>#N/A</v>
      </c>
      <c r="AB530" s="94">
        <f t="shared" si="67"/>
        <v>0</v>
      </c>
      <c r="AC530" s="94" t="e">
        <f>+VLOOKUP(E530,'Código Licitaciones'!$K$7:$K$50,1,0)</f>
        <v>#N/A</v>
      </c>
      <c r="AD530" s="94">
        <f t="shared" si="68"/>
        <v>0</v>
      </c>
      <c r="AE530" s="94" t="e">
        <f>+VLOOKUP(G530,'Código Licitaciones'!$L$7:$L$50,1,0)</f>
        <v>#N/A</v>
      </c>
      <c r="AF530" s="90" t="e">
        <f t="shared" si="69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3"/>
        <v>0</v>
      </c>
      <c r="AJ530" s="94">
        <f t="shared" si="63"/>
        <v>0</v>
      </c>
      <c r="AK530" s="95" t="e">
        <f>+VLOOKUP(M530,'Código Barras'!$C$3:$C$1694,1,0)</f>
        <v>#N/A</v>
      </c>
      <c r="AL530" s="90">
        <f t="shared" si="64"/>
        <v>0</v>
      </c>
      <c r="AM530" s="90">
        <f t="shared" si="64"/>
        <v>0</v>
      </c>
      <c r="AN530" s="90">
        <f t="shared" si="64"/>
        <v>0</v>
      </c>
      <c r="AO530" s="90">
        <f t="shared" si="64"/>
        <v>0</v>
      </c>
      <c r="AP530" s="90">
        <f t="shared" si="64"/>
        <v>0</v>
      </c>
      <c r="AQ530" s="90">
        <f t="shared" si="64"/>
        <v>0</v>
      </c>
      <c r="AR530" s="90" t="e">
        <f>VLOOKUP(C530&amp;E530&amp;G530&amp;I530&amp;J530,'Código Licitaciones'!$I$8:$I$4158,1,0)</f>
        <v>#N/A</v>
      </c>
    </row>
    <row r="531" spans="2:44" ht="18.75" x14ac:dyDescent="0.3">
      <c r="B531" s="85"/>
      <c r="M531" s="98"/>
      <c r="X531" s="83">
        <f t="shared" si="65"/>
        <v>9</v>
      </c>
      <c r="Z531" s="90" t="e">
        <f t="shared" si="66"/>
        <v>#DIV/0!</v>
      </c>
      <c r="AA531" s="94" t="e">
        <f>+VLOOKUP(C531,'Código Licitaciones'!$J$7:$J$31,1,0)</f>
        <v>#N/A</v>
      </c>
      <c r="AB531" s="94">
        <f t="shared" si="67"/>
        <v>0</v>
      </c>
      <c r="AC531" s="94" t="e">
        <f>+VLOOKUP(E531,'Código Licitaciones'!$K$7:$K$50,1,0)</f>
        <v>#N/A</v>
      </c>
      <c r="AD531" s="94">
        <f t="shared" si="68"/>
        <v>0</v>
      </c>
      <c r="AE531" s="94" t="e">
        <f>+VLOOKUP(G531,'Código Licitaciones'!$L$7:$L$50,1,0)</f>
        <v>#N/A</v>
      </c>
      <c r="AF531" s="90" t="e">
        <f t="shared" si="69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3"/>
        <v>0</v>
      </c>
      <c r="AJ531" s="94">
        <f t="shared" si="63"/>
        <v>0</v>
      </c>
      <c r="AK531" s="95" t="e">
        <f>+VLOOKUP(M531,'Código Barras'!$C$3:$C$1694,1,0)</f>
        <v>#N/A</v>
      </c>
      <c r="AL531" s="90">
        <f t="shared" si="64"/>
        <v>0</v>
      </c>
      <c r="AM531" s="90">
        <f t="shared" si="64"/>
        <v>0</v>
      </c>
      <c r="AN531" s="90">
        <f t="shared" si="64"/>
        <v>0</v>
      </c>
      <c r="AO531" s="90">
        <f t="shared" si="64"/>
        <v>0</v>
      </c>
      <c r="AP531" s="90">
        <f t="shared" si="64"/>
        <v>0</v>
      </c>
      <c r="AQ531" s="90">
        <f t="shared" si="64"/>
        <v>0</v>
      </c>
      <c r="AR531" s="90" t="e">
        <f>VLOOKUP(C531&amp;E531&amp;G531&amp;I531&amp;J531,'Código Licitaciones'!$I$8:$I$4158,1,0)</f>
        <v>#N/A</v>
      </c>
    </row>
    <row r="532" spans="2:44" ht="18.75" x14ac:dyDescent="0.3">
      <c r="B532" s="85"/>
      <c r="M532" s="98"/>
      <c r="X532" s="83">
        <f t="shared" si="65"/>
        <v>9</v>
      </c>
      <c r="Z532" s="90" t="e">
        <f t="shared" si="66"/>
        <v>#DIV/0!</v>
      </c>
      <c r="AA532" s="94" t="e">
        <f>+VLOOKUP(C532,'Código Licitaciones'!$J$7:$J$31,1,0)</f>
        <v>#N/A</v>
      </c>
      <c r="AB532" s="94">
        <f t="shared" si="67"/>
        <v>0</v>
      </c>
      <c r="AC532" s="94" t="e">
        <f>+VLOOKUP(E532,'Código Licitaciones'!$K$7:$K$50,1,0)</f>
        <v>#N/A</v>
      </c>
      <c r="AD532" s="94">
        <f t="shared" si="68"/>
        <v>0</v>
      </c>
      <c r="AE532" s="94" t="e">
        <f>+VLOOKUP(G532,'Código Licitaciones'!$L$7:$L$50,1,0)</f>
        <v>#N/A</v>
      </c>
      <c r="AF532" s="90" t="e">
        <f t="shared" si="69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3"/>
        <v>0</v>
      </c>
      <c r="AJ532" s="94">
        <f t="shared" si="63"/>
        <v>0</v>
      </c>
      <c r="AK532" s="95" t="e">
        <f>+VLOOKUP(M532,'Código Barras'!$C$3:$C$1694,1,0)</f>
        <v>#N/A</v>
      </c>
      <c r="AL532" s="90">
        <f t="shared" si="64"/>
        <v>0</v>
      </c>
      <c r="AM532" s="90">
        <f t="shared" si="64"/>
        <v>0</v>
      </c>
      <c r="AN532" s="90">
        <f t="shared" si="64"/>
        <v>0</v>
      </c>
      <c r="AO532" s="90">
        <f t="shared" si="64"/>
        <v>0</v>
      </c>
      <c r="AP532" s="90">
        <f t="shared" si="64"/>
        <v>0</v>
      </c>
      <c r="AQ532" s="90">
        <f t="shared" si="64"/>
        <v>0</v>
      </c>
      <c r="AR532" s="90" t="e">
        <f>VLOOKUP(C532&amp;E532&amp;G532&amp;I532&amp;J532,'Código Licitaciones'!$I$8:$I$4158,1,0)</f>
        <v>#N/A</v>
      </c>
    </row>
    <row r="533" spans="2:44" ht="18.75" x14ac:dyDescent="0.3">
      <c r="B533" s="85"/>
      <c r="M533" s="98"/>
      <c r="X533" s="83">
        <f t="shared" si="65"/>
        <v>9</v>
      </c>
      <c r="Z533" s="90" t="e">
        <f t="shared" si="66"/>
        <v>#DIV/0!</v>
      </c>
      <c r="AA533" s="94" t="e">
        <f>+VLOOKUP(C533,'Código Licitaciones'!$J$7:$J$31,1,0)</f>
        <v>#N/A</v>
      </c>
      <c r="AB533" s="94">
        <f t="shared" si="67"/>
        <v>0</v>
      </c>
      <c r="AC533" s="94" t="e">
        <f>+VLOOKUP(E533,'Código Licitaciones'!$K$7:$K$50,1,0)</f>
        <v>#N/A</v>
      </c>
      <c r="AD533" s="94">
        <f t="shared" si="68"/>
        <v>0</v>
      </c>
      <c r="AE533" s="94" t="e">
        <f>+VLOOKUP(G533,'Código Licitaciones'!$L$7:$L$50,1,0)</f>
        <v>#N/A</v>
      </c>
      <c r="AF533" s="90" t="e">
        <f t="shared" si="69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3"/>
        <v>0</v>
      </c>
      <c r="AJ533" s="94">
        <f t="shared" si="63"/>
        <v>0</v>
      </c>
      <c r="AK533" s="95" t="e">
        <f>+VLOOKUP(M533,'Código Barras'!$C$3:$C$1694,1,0)</f>
        <v>#N/A</v>
      </c>
      <c r="AL533" s="90">
        <f t="shared" si="64"/>
        <v>0</v>
      </c>
      <c r="AM533" s="90">
        <f t="shared" si="64"/>
        <v>0</v>
      </c>
      <c r="AN533" s="90">
        <f t="shared" si="64"/>
        <v>0</v>
      </c>
      <c r="AO533" s="90">
        <f t="shared" si="64"/>
        <v>0</v>
      </c>
      <c r="AP533" s="90">
        <f t="shared" si="64"/>
        <v>0</v>
      </c>
      <c r="AQ533" s="90">
        <f t="shared" si="64"/>
        <v>0</v>
      </c>
      <c r="AR533" s="90" t="e">
        <f>VLOOKUP(C533&amp;E533&amp;G533&amp;I533&amp;J533,'Código Licitaciones'!$I$8:$I$4158,1,0)</f>
        <v>#N/A</v>
      </c>
    </row>
    <row r="534" spans="2:44" ht="18.75" x14ac:dyDescent="0.3">
      <c r="B534" s="85"/>
      <c r="M534" s="98"/>
      <c r="X534" s="83">
        <f t="shared" si="65"/>
        <v>9</v>
      </c>
      <c r="Z534" s="90" t="e">
        <f t="shared" si="66"/>
        <v>#DIV/0!</v>
      </c>
      <c r="AA534" s="94" t="e">
        <f>+VLOOKUP(C534,'Código Licitaciones'!$J$7:$J$31,1,0)</f>
        <v>#N/A</v>
      </c>
      <c r="AB534" s="94">
        <f t="shared" si="67"/>
        <v>0</v>
      </c>
      <c r="AC534" s="94" t="e">
        <f>+VLOOKUP(E534,'Código Licitaciones'!$K$7:$K$50,1,0)</f>
        <v>#N/A</v>
      </c>
      <c r="AD534" s="94">
        <f t="shared" si="68"/>
        <v>0</v>
      </c>
      <c r="AE534" s="94" t="e">
        <f>+VLOOKUP(G534,'Código Licitaciones'!$L$7:$L$50,1,0)</f>
        <v>#N/A</v>
      </c>
      <c r="AF534" s="90" t="e">
        <f t="shared" si="69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3"/>
        <v>0</v>
      </c>
      <c r="AJ534" s="94">
        <f t="shared" si="63"/>
        <v>0</v>
      </c>
      <c r="AK534" s="95" t="e">
        <f>+VLOOKUP(M534,'Código Barras'!$C$3:$C$1694,1,0)</f>
        <v>#N/A</v>
      </c>
      <c r="AL534" s="90">
        <f t="shared" si="64"/>
        <v>0</v>
      </c>
      <c r="AM534" s="90">
        <f t="shared" si="64"/>
        <v>0</v>
      </c>
      <c r="AN534" s="90">
        <f t="shared" si="64"/>
        <v>0</v>
      </c>
      <c r="AO534" s="90">
        <f t="shared" si="64"/>
        <v>0</v>
      </c>
      <c r="AP534" s="90">
        <f t="shared" si="64"/>
        <v>0</v>
      </c>
      <c r="AQ534" s="90">
        <f t="shared" si="64"/>
        <v>0</v>
      </c>
      <c r="AR534" s="90" t="e">
        <f>VLOOKUP(C534&amp;E534&amp;G534&amp;I534&amp;J534,'Código Licitaciones'!$I$8:$I$4158,1,0)</f>
        <v>#N/A</v>
      </c>
    </row>
    <row r="535" spans="2:44" ht="18.75" x14ac:dyDescent="0.3">
      <c r="B535" s="85"/>
      <c r="M535" s="98"/>
      <c r="X535" s="83">
        <f t="shared" si="65"/>
        <v>9</v>
      </c>
      <c r="Z535" s="90" t="e">
        <f t="shared" si="66"/>
        <v>#DIV/0!</v>
      </c>
      <c r="AA535" s="94" t="e">
        <f>+VLOOKUP(C535,'Código Licitaciones'!$J$7:$J$31,1,0)</f>
        <v>#N/A</v>
      </c>
      <c r="AB535" s="94">
        <f t="shared" si="67"/>
        <v>0</v>
      </c>
      <c r="AC535" s="94" t="e">
        <f>+VLOOKUP(E535,'Código Licitaciones'!$K$7:$K$50,1,0)</f>
        <v>#N/A</v>
      </c>
      <c r="AD535" s="94">
        <f t="shared" si="68"/>
        <v>0</v>
      </c>
      <c r="AE535" s="94" t="e">
        <f>+VLOOKUP(G535,'Código Licitaciones'!$L$7:$L$50,1,0)</f>
        <v>#N/A</v>
      </c>
      <c r="AF535" s="90" t="e">
        <f t="shared" si="69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3"/>
        <v>0</v>
      </c>
      <c r="AJ535" s="94">
        <f t="shared" si="63"/>
        <v>0</v>
      </c>
      <c r="AK535" s="95" t="e">
        <f>+VLOOKUP(M535,'Código Barras'!$C$3:$C$1694,1,0)</f>
        <v>#N/A</v>
      </c>
      <c r="AL535" s="90">
        <f t="shared" si="64"/>
        <v>0</v>
      </c>
      <c r="AM535" s="90">
        <f t="shared" si="64"/>
        <v>0</v>
      </c>
      <c r="AN535" s="90">
        <f t="shared" si="64"/>
        <v>0</v>
      </c>
      <c r="AO535" s="90">
        <f t="shared" ref="AO535:AQ598" si="70">IF(OR(ISNUMBER(Q535),Q535=0),Q535,1/0)</f>
        <v>0</v>
      </c>
      <c r="AP535" s="90">
        <f t="shared" si="70"/>
        <v>0</v>
      </c>
      <c r="AQ535" s="90">
        <f t="shared" si="70"/>
        <v>0</v>
      </c>
      <c r="AR535" s="90" t="e">
        <f>VLOOKUP(C535&amp;E535&amp;G535&amp;I535&amp;J535,'Código Licitaciones'!$I$8:$I$4158,1,0)</f>
        <v>#N/A</v>
      </c>
    </row>
    <row r="536" spans="2:44" ht="18.75" x14ac:dyDescent="0.3">
      <c r="B536" s="85"/>
      <c r="M536" s="98"/>
      <c r="X536" s="83">
        <f t="shared" si="65"/>
        <v>9</v>
      </c>
      <c r="Z536" s="90" t="e">
        <f t="shared" si="66"/>
        <v>#DIV/0!</v>
      </c>
      <c r="AA536" s="94" t="e">
        <f>+VLOOKUP(C536,'Código Licitaciones'!$J$7:$J$31,1,0)</f>
        <v>#N/A</v>
      </c>
      <c r="AB536" s="94">
        <f t="shared" si="67"/>
        <v>0</v>
      </c>
      <c r="AC536" s="94" t="e">
        <f>+VLOOKUP(E536,'Código Licitaciones'!$K$7:$K$50,1,0)</f>
        <v>#N/A</v>
      </c>
      <c r="AD536" s="94">
        <f t="shared" si="68"/>
        <v>0</v>
      </c>
      <c r="AE536" s="94" t="e">
        <f>+VLOOKUP(G536,'Código Licitaciones'!$L$7:$L$50,1,0)</f>
        <v>#N/A</v>
      </c>
      <c r="AF536" s="90" t="e">
        <f t="shared" si="69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3"/>
        <v>0</v>
      </c>
      <c r="AJ536" s="94">
        <f t="shared" si="63"/>
        <v>0</v>
      </c>
      <c r="AK536" s="95" t="e">
        <f>+VLOOKUP(M536,'Código Barras'!$C$3:$C$1694,1,0)</f>
        <v>#N/A</v>
      </c>
      <c r="AL536" s="90">
        <f t="shared" ref="AL536:AQ599" si="71">IF(OR(ISNUMBER(N536),N536=0),N536,1/0)</f>
        <v>0</v>
      </c>
      <c r="AM536" s="90">
        <f t="shared" si="71"/>
        <v>0</v>
      </c>
      <c r="AN536" s="90">
        <f t="shared" si="71"/>
        <v>0</v>
      </c>
      <c r="AO536" s="90">
        <f t="shared" si="70"/>
        <v>0</v>
      </c>
      <c r="AP536" s="90">
        <f t="shared" si="70"/>
        <v>0</v>
      </c>
      <c r="AQ536" s="90">
        <f t="shared" si="70"/>
        <v>0</v>
      </c>
      <c r="AR536" s="90" t="e">
        <f>VLOOKUP(C536&amp;E536&amp;G536&amp;I536&amp;J536,'Código Licitaciones'!$I$8:$I$4158,1,0)</f>
        <v>#N/A</v>
      </c>
    </row>
    <row r="537" spans="2:44" ht="18.75" x14ac:dyDescent="0.3">
      <c r="B537" s="85"/>
      <c r="M537" s="98"/>
      <c r="X537" s="83">
        <f t="shared" si="65"/>
        <v>9</v>
      </c>
      <c r="Z537" s="90" t="e">
        <f t="shared" si="66"/>
        <v>#DIV/0!</v>
      </c>
      <c r="AA537" s="94" t="e">
        <f>+VLOOKUP(C537,'Código Licitaciones'!$J$7:$J$31,1,0)</f>
        <v>#N/A</v>
      </c>
      <c r="AB537" s="94">
        <f t="shared" si="67"/>
        <v>0</v>
      </c>
      <c r="AC537" s="94" t="e">
        <f>+VLOOKUP(E537,'Código Licitaciones'!$K$7:$K$50,1,0)</f>
        <v>#N/A</v>
      </c>
      <c r="AD537" s="94">
        <f t="shared" si="68"/>
        <v>0</v>
      </c>
      <c r="AE537" s="94" t="e">
        <f>+VLOOKUP(G537,'Código Licitaciones'!$L$7:$L$50,1,0)</f>
        <v>#N/A</v>
      </c>
      <c r="AF537" s="90" t="e">
        <f t="shared" si="69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3"/>
        <v>0</v>
      </c>
      <c r="AJ537" s="94">
        <f t="shared" si="63"/>
        <v>0</v>
      </c>
      <c r="AK537" s="95" t="e">
        <f>+VLOOKUP(M537,'Código Barras'!$C$3:$C$1694,1,0)</f>
        <v>#N/A</v>
      </c>
      <c r="AL537" s="90">
        <f t="shared" si="71"/>
        <v>0</v>
      </c>
      <c r="AM537" s="90">
        <f t="shared" si="71"/>
        <v>0</v>
      </c>
      <c r="AN537" s="90">
        <f t="shared" si="71"/>
        <v>0</v>
      </c>
      <c r="AO537" s="90">
        <f t="shared" si="70"/>
        <v>0</v>
      </c>
      <c r="AP537" s="90">
        <f t="shared" si="70"/>
        <v>0</v>
      </c>
      <c r="AQ537" s="90">
        <f t="shared" si="70"/>
        <v>0</v>
      </c>
      <c r="AR537" s="90" t="e">
        <f>VLOOKUP(C537&amp;E537&amp;G537&amp;I537&amp;J537,'Código Licitaciones'!$I$8:$I$4158,1,0)</f>
        <v>#N/A</v>
      </c>
    </row>
    <row r="538" spans="2:44" ht="18.75" x14ac:dyDescent="0.3">
      <c r="B538" s="85"/>
      <c r="M538" s="98"/>
      <c r="X538" s="83">
        <f t="shared" si="65"/>
        <v>9</v>
      </c>
      <c r="Z538" s="90" t="e">
        <f t="shared" si="66"/>
        <v>#DIV/0!</v>
      </c>
      <c r="AA538" s="94" t="e">
        <f>+VLOOKUP(C538,'Código Licitaciones'!$J$7:$J$31,1,0)</f>
        <v>#N/A</v>
      </c>
      <c r="AB538" s="94">
        <f t="shared" si="67"/>
        <v>0</v>
      </c>
      <c r="AC538" s="94" t="e">
        <f>+VLOOKUP(E538,'Código Licitaciones'!$K$7:$K$50,1,0)</f>
        <v>#N/A</v>
      </c>
      <c r="AD538" s="94">
        <f t="shared" si="68"/>
        <v>0</v>
      </c>
      <c r="AE538" s="94" t="e">
        <f>+VLOOKUP(G538,'Código Licitaciones'!$L$7:$L$50,1,0)</f>
        <v>#N/A</v>
      </c>
      <c r="AF538" s="90" t="e">
        <f t="shared" si="69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3"/>
        <v>0</v>
      </c>
      <c r="AJ538" s="94">
        <f t="shared" si="63"/>
        <v>0</v>
      </c>
      <c r="AK538" s="95" t="e">
        <f>+VLOOKUP(M538,'Código Barras'!$C$3:$C$1694,1,0)</f>
        <v>#N/A</v>
      </c>
      <c r="AL538" s="90">
        <f t="shared" si="71"/>
        <v>0</v>
      </c>
      <c r="AM538" s="90">
        <f t="shared" si="71"/>
        <v>0</v>
      </c>
      <c r="AN538" s="90">
        <f t="shared" si="71"/>
        <v>0</v>
      </c>
      <c r="AO538" s="90">
        <f t="shared" si="70"/>
        <v>0</v>
      </c>
      <c r="AP538" s="90">
        <f t="shared" si="70"/>
        <v>0</v>
      </c>
      <c r="AQ538" s="90">
        <f t="shared" si="70"/>
        <v>0</v>
      </c>
      <c r="AR538" s="90" t="e">
        <f>VLOOKUP(C538&amp;E538&amp;G538&amp;I538&amp;J538,'Código Licitaciones'!$I$8:$I$4158,1,0)</f>
        <v>#N/A</v>
      </c>
    </row>
    <row r="539" spans="2:44" ht="18.75" x14ac:dyDescent="0.3">
      <c r="B539" s="85"/>
      <c r="M539" s="98"/>
      <c r="X539" s="83">
        <f t="shared" si="65"/>
        <v>9</v>
      </c>
      <c r="Z539" s="90" t="e">
        <f t="shared" si="66"/>
        <v>#DIV/0!</v>
      </c>
      <c r="AA539" s="94" t="e">
        <f>+VLOOKUP(C539,'Código Licitaciones'!$J$7:$J$31,1,0)</f>
        <v>#N/A</v>
      </c>
      <c r="AB539" s="94">
        <f t="shared" si="67"/>
        <v>0</v>
      </c>
      <c r="AC539" s="94" t="e">
        <f>+VLOOKUP(E539,'Código Licitaciones'!$K$7:$K$50,1,0)</f>
        <v>#N/A</v>
      </c>
      <c r="AD539" s="94">
        <f t="shared" si="68"/>
        <v>0</v>
      </c>
      <c r="AE539" s="94" t="e">
        <f>+VLOOKUP(G539,'Código Licitaciones'!$L$7:$L$50,1,0)</f>
        <v>#N/A</v>
      </c>
      <c r="AF539" s="90" t="e">
        <f t="shared" si="69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3"/>
        <v>0</v>
      </c>
      <c r="AJ539" s="94">
        <f t="shared" si="63"/>
        <v>0</v>
      </c>
      <c r="AK539" s="95" t="e">
        <f>+VLOOKUP(M539,'Código Barras'!$C$3:$C$1694,1,0)</f>
        <v>#N/A</v>
      </c>
      <c r="AL539" s="90">
        <f t="shared" si="71"/>
        <v>0</v>
      </c>
      <c r="AM539" s="90">
        <f t="shared" si="71"/>
        <v>0</v>
      </c>
      <c r="AN539" s="90">
        <f t="shared" si="71"/>
        <v>0</v>
      </c>
      <c r="AO539" s="90">
        <f t="shared" si="70"/>
        <v>0</v>
      </c>
      <c r="AP539" s="90">
        <f t="shared" si="70"/>
        <v>0</v>
      </c>
      <c r="AQ539" s="90">
        <f t="shared" si="70"/>
        <v>0</v>
      </c>
      <c r="AR539" s="90" t="e">
        <f>VLOOKUP(C539&amp;E539&amp;G539&amp;I539&amp;J539,'Código Licitaciones'!$I$8:$I$4158,1,0)</f>
        <v>#N/A</v>
      </c>
    </row>
    <row r="540" spans="2:44" ht="18.75" x14ac:dyDescent="0.3">
      <c r="B540" s="85"/>
      <c r="M540" s="98"/>
      <c r="X540" s="83">
        <f t="shared" si="65"/>
        <v>9</v>
      </c>
      <c r="Z540" s="90" t="e">
        <f t="shared" si="66"/>
        <v>#DIV/0!</v>
      </c>
      <c r="AA540" s="94" t="e">
        <f>+VLOOKUP(C540,'Código Licitaciones'!$J$7:$J$31,1,0)</f>
        <v>#N/A</v>
      </c>
      <c r="AB540" s="94">
        <f t="shared" si="67"/>
        <v>0</v>
      </c>
      <c r="AC540" s="94" t="e">
        <f>+VLOOKUP(E540,'Código Licitaciones'!$K$7:$K$50,1,0)</f>
        <v>#N/A</v>
      </c>
      <c r="AD540" s="94">
        <f t="shared" si="68"/>
        <v>0</v>
      </c>
      <c r="AE540" s="94" t="e">
        <f>+VLOOKUP(G540,'Código Licitaciones'!$L$7:$L$50,1,0)</f>
        <v>#N/A</v>
      </c>
      <c r="AF540" s="90" t="e">
        <f t="shared" si="69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3"/>
        <v>0</v>
      </c>
      <c r="AJ540" s="94">
        <f t="shared" si="63"/>
        <v>0</v>
      </c>
      <c r="AK540" s="95" t="e">
        <f>+VLOOKUP(M540,'Código Barras'!$C$3:$C$1694,1,0)</f>
        <v>#N/A</v>
      </c>
      <c r="AL540" s="90">
        <f t="shared" si="71"/>
        <v>0</v>
      </c>
      <c r="AM540" s="90">
        <f t="shared" si="71"/>
        <v>0</v>
      </c>
      <c r="AN540" s="90">
        <f t="shared" si="71"/>
        <v>0</v>
      </c>
      <c r="AO540" s="90">
        <f t="shared" si="70"/>
        <v>0</v>
      </c>
      <c r="AP540" s="90">
        <f t="shared" si="70"/>
        <v>0</v>
      </c>
      <c r="AQ540" s="90">
        <f t="shared" si="70"/>
        <v>0</v>
      </c>
      <c r="AR540" s="90" t="e">
        <f>VLOOKUP(C540&amp;E540&amp;G540&amp;I540&amp;J540,'Código Licitaciones'!$I$8:$I$4158,1,0)</f>
        <v>#N/A</v>
      </c>
    </row>
    <row r="541" spans="2:44" ht="18.75" x14ac:dyDescent="0.3">
      <c r="B541" s="85"/>
      <c r="M541" s="98"/>
      <c r="X541" s="83">
        <f t="shared" si="65"/>
        <v>9</v>
      </c>
      <c r="Z541" s="90" t="e">
        <f t="shared" si="66"/>
        <v>#DIV/0!</v>
      </c>
      <c r="AA541" s="94" t="e">
        <f>+VLOOKUP(C541,'Código Licitaciones'!$J$7:$J$31,1,0)</f>
        <v>#N/A</v>
      </c>
      <c r="AB541" s="94">
        <f t="shared" si="67"/>
        <v>0</v>
      </c>
      <c r="AC541" s="94" t="e">
        <f>+VLOOKUP(E541,'Código Licitaciones'!$K$7:$K$50,1,0)</f>
        <v>#N/A</v>
      </c>
      <c r="AD541" s="94">
        <f t="shared" si="68"/>
        <v>0</v>
      </c>
      <c r="AE541" s="94" t="e">
        <f>+VLOOKUP(G541,'Código Licitaciones'!$L$7:$L$50,1,0)</f>
        <v>#N/A</v>
      </c>
      <c r="AF541" s="90" t="e">
        <f t="shared" si="69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3"/>
        <v>0</v>
      </c>
      <c r="AJ541" s="94">
        <f t="shared" si="63"/>
        <v>0</v>
      </c>
      <c r="AK541" s="95" t="e">
        <f>+VLOOKUP(M541,'Código Barras'!$C$3:$C$1694,1,0)</f>
        <v>#N/A</v>
      </c>
      <c r="AL541" s="90">
        <f t="shared" si="71"/>
        <v>0</v>
      </c>
      <c r="AM541" s="90">
        <f t="shared" si="71"/>
        <v>0</v>
      </c>
      <c r="AN541" s="90">
        <f t="shared" si="71"/>
        <v>0</v>
      </c>
      <c r="AO541" s="90">
        <f t="shared" si="70"/>
        <v>0</v>
      </c>
      <c r="AP541" s="90">
        <f t="shared" si="70"/>
        <v>0</v>
      </c>
      <c r="AQ541" s="90">
        <f t="shared" si="70"/>
        <v>0</v>
      </c>
      <c r="AR541" s="90" t="e">
        <f>VLOOKUP(C541&amp;E541&amp;G541&amp;I541&amp;J541,'Código Licitaciones'!$I$8:$I$4158,1,0)</f>
        <v>#N/A</v>
      </c>
    </row>
    <row r="542" spans="2:44" ht="18.75" x14ac:dyDescent="0.3">
      <c r="B542" s="85"/>
      <c r="M542" s="98"/>
      <c r="X542" s="83">
        <f t="shared" si="65"/>
        <v>9</v>
      </c>
      <c r="Z542" s="90" t="e">
        <f t="shared" si="66"/>
        <v>#DIV/0!</v>
      </c>
      <c r="AA542" s="94" t="e">
        <f>+VLOOKUP(C542,'Código Licitaciones'!$J$7:$J$31,1,0)</f>
        <v>#N/A</v>
      </c>
      <c r="AB542" s="94">
        <f t="shared" si="67"/>
        <v>0</v>
      </c>
      <c r="AC542" s="94" t="e">
        <f>+VLOOKUP(E542,'Código Licitaciones'!$K$7:$K$50,1,0)</f>
        <v>#N/A</v>
      </c>
      <c r="AD542" s="94">
        <f t="shared" si="68"/>
        <v>0</v>
      </c>
      <c r="AE542" s="94" t="e">
        <f>+VLOOKUP(G542,'Código Licitaciones'!$L$7:$L$50,1,0)</f>
        <v>#N/A</v>
      </c>
      <c r="AF542" s="90" t="e">
        <f t="shared" si="69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3"/>
        <v>0</v>
      </c>
      <c r="AJ542" s="94">
        <f t="shared" si="63"/>
        <v>0</v>
      </c>
      <c r="AK542" s="95" t="e">
        <f>+VLOOKUP(M542,'Código Barras'!$C$3:$C$1694,1,0)</f>
        <v>#N/A</v>
      </c>
      <c r="AL542" s="90">
        <f t="shared" si="71"/>
        <v>0</v>
      </c>
      <c r="AM542" s="90">
        <f t="shared" si="71"/>
        <v>0</v>
      </c>
      <c r="AN542" s="90">
        <f t="shared" si="71"/>
        <v>0</v>
      </c>
      <c r="AO542" s="90">
        <f t="shared" si="70"/>
        <v>0</v>
      </c>
      <c r="AP542" s="90">
        <f t="shared" si="70"/>
        <v>0</v>
      </c>
      <c r="AQ542" s="90">
        <f t="shared" si="70"/>
        <v>0</v>
      </c>
      <c r="AR542" s="90" t="e">
        <f>VLOOKUP(C542&amp;E542&amp;G542&amp;I542&amp;J542,'Código Licitaciones'!$I$8:$I$4158,1,0)</f>
        <v>#N/A</v>
      </c>
    </row>
    <row r="543" spans="2:44" ht="18.75" x14ac:dyDescent="0.3">
      <c r="B543" s="85"/>
      <c r="M543" s="98"/>
      <c r="X543" s="83">
        <f t="shared" si="65"/>
        <v>9</v>
      </c>
      <c r="Z543" s="90" t="e">
        <f t="shared" si="66"/>
        <v>#DIV/0!</v>
      </c>
      <c r="AA543" s="94" t="e">
        <f>+VLOOKUP(C543,'Código Licitaciones'!$J$7:$J$31,1,0)</f>
        <v>#N/A</v>
      </c>
      <c r="AB543" s="94">
        <f t="shared" si="67"/>
        <v>0</v>
      </c>
      <c r="AC543" s="94" t="e">
        <f>+VLOOKUP(E543,'Código Licitaciones'!$K$7:$K$50,1,0)</f>
        <v>#N/A</v>
      </c>
      <c r="AD543" s="94">
        <f t="shared" si="68"/>
        <v>0</v>
      </c>
      <c r="AE543" s="94" t="e">
        <f>+VLOOKUP(G543,'Código Licitaciones'!$L$7:$L$50,1,0)</f>
        <v>#N/A</v>
      </c>
      <c r="AF543" s="90" t="e">
        <f t="shared" si="69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3"/>
        <v>0</v>
      </c>
      <c r="AJ543" s="94">
        <f t="shared" si="63"/>
        <v>0</v>
      </c>
      <c r="AK543" s="95" t="e">
        <f>+VLOOKUP(M543,'Código Barras'!$C$3:$C$1694,1,0)</f>
        <v>#N/A</v>
      </c>
      <c r="AL543" s="90">
        <f t="shared" si="71"/>
        <v>0</v>
      </c>
      <c r="AM543" s="90">
        <f t="shared" si="71"/>
        <v>0</v>
      </c>
      <c r="AN543" s="90">
        <f t="shared" si="71"/>
        <v>0</v>
      </c>
      <c r="AO543" s="90">
        <f t="shared" si="70"/>
        <v>0</v>
      </c>
      <c r="AP543" s="90">
        <f t="shared" si="70"/>
        <v>0</v>
      </c>
      <c r="AQ543" s="90">
        <f t="shared" si="70"/>
        <v>0</v>
      </c>
      <c r="AR543" s="90" t="e">
        <f>VLOOKUP(C543&amp;E543&amp;G543&amp;I543&amp;J543,'Código Licitaciones'!$I$8:$I$4158,1,0)</f>
        <v>#N/A</v>
      </c>
    </row>
    <row r="544" spans="2:44" ht="18.75" x14ac:dyDescent="0.3">
      <c r="B544" s="85"/>
      <c r="M544" s="98"/>
      <c r="X544" s="83">
        <f t="shared" si="65"/>
        <v>9</v>
      </c>
      <c r="Z544" s="90" t="e">
        <f t="shared" si="66"/>
        <v>#DIV/0!</v>
      </c>
      <c r="AA544" s="94" t="e">
        <f>+VLOOKUP(C544,'Código Licitaciones'!$J$7:$J$31,1,0)</f>
        <v>#N/A</v>
      </c>
      <c r="AB544" s="94">
        <f t="shared" si="67"/>
        <v>0</v>
      </c>
      <c r="AC544" s="94" t="e">
        <f>+VLOOKUP(E544,'Código Licitaciones'!$K$7:$K$50,1,0)</f>
        <v>#N/A</v>
      </c>
      <c r="AD544" s="94">
        <f t="shared" si="68"/>
        <v>0</v>
      </c>
      <c r="AE544" s="94" t="e">
        <f>+VLOOKUP(G544,'Código Licitaciones'!$L$7:$L$50,1,0)</f>
        <v>#N/A</v>
      </c>
      <c r="AF544" s="90" t="e">
        <f t="shared" si="69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3"/>
        <v>0</v>
      </c>
      <c r="AJ544" s="94">
        <f t="shared" si="63"/>
        <v>0</v>
      </c>
      <c r="AK544" s="95" t="e">
        <f>+VLOOKUP(M544,'Código Barras'!$C$3:$C$1694,1,0)</f>
        <v>#N/A</v>
      </c>
      <c r="AL544" s="90">
        <f t="shared" si="71"/>
        <v>0</v>
      </c>
      <c r="AM544" s="90">
        <f t="shared" si="71"/>
        <v>0</v>
      </c>
      <c r="AN544" s="90">
        <f t="shared" si="71"/>
        <v>0</v>
      </c>
      <c r="AO544" s="90">
        <f t="shared" si="70"/>
        <v>0</v>
      </c>
      <c r="AP544" s="90">
        <f t="shared" si="70"/>
        <v>0</v>
      </c>
      <c r="AQ544" s="90">
        <f t="shared" si="70"/>
        <v>0</v>
      </c>
      <c r="AR544" s="90" t="e">
        <f>VLOOKUP(C544&amp;E544&amp;G544&amp;I544&amp;J544,'Código Licitaciones'!$I$8:$I$4158,1,0)</f>
        <v>#N/A</v>
      </c>
    </row>
    <row r="545" spans="2:44" ht="18.75" x14ac:dyDescent="0.3">
      <c r="B545" s="85"/>
      <c r="M545" s="98"/>
      <c r="X545" s="83">
        <f t="shared" si="65"/>
        <v>9</v>
      </c>
      <c r="Z545" s="90" t="e">
        <f t="shared" si="66"/>
        <v>#DIV/0!</v>
      </c>
      <c r="AA545" s="94" t="e">
        <f>+VLOOKUP(C545,'Código Licitaciones'!$J$7:$J$31,1,0)</f>
        <v>#N/A</v>
      </c>
      <c r="AB545" s="94">
        <f t="shared" si="67"/>
        <v>0</v>
      </c>
      <c r="AC545" s="94" t="e">
        <f>+VLOOKUP(E545,'Código Licitaciones'!$K$7:$K$50,1,0)</f>
        <v>#N/A</v>
      </c>
      <c r="AD545" s="94">
        <f t="shared" si="68"/>
        <v>0</v>
      </c>
      <c r="AE545" s="94" t="e">
        <f>+VLOOKUP(G545,'Código Licitaciones'!$L$7:$L$50,1,0)</f>
        <v>#N/A</v>
      </c>
      <c r="AF545" s="90" t="e">
        <f t="shared" si="69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3"/>
        <v>0</v>
      </c>
      <c r="AJ545" s="94">
        <f t="shared" si="63"/>
        <v>0</v>
      </c>
      <c r="AK545" s="95" t="e">
        <f>+VLOOKUP(M545,'Código Barras'!$C$3:$C$1694,1,0)</f>
        <v>#N/A</v>
      </c>
      <c r="AL545" s="90">
        <f t="shared" si="71"/>
        <v>0</v>
      </c>
      <c r="AM545" s="90">
        <f t="shared" si="71"/>
        <v>0</v>
      </c>
      <c r="AN545" s="90">
        <f t="shared" si="71"/>
        <v>0</v>
      </c>
      <c r="AO545" s="90">
        <f t="shared" si="70"/>
        <v>0</v>
      </c>
      <c r="AP545" s="90">
        <f t="shared" si="70"/>
        <v>0</v>
      </c>
      <c r="AQ545" s="90">
        <f t="shared" si="70"/>
        <v>0</v>
      </c>
      <c r="AR545" s="90" t="e">
        <f>VLOOKUP(C545&amp;E545&amp;G545&amp;I545&amp;J545,'Código Licitaciones'!$I$8:$I$4158,1,0)</f>
        <v>#N/A</v>
      </c>
    </row>
    <row r="546" spans="2:44" ht="18.75" x14ac:dyDescent="0.3">
      <c r="B546" s="85"/>
      <c r="M546" s="98"/>
      <c r="X546" s="83">
        <f t="shared" si="65"/>
        <v>9</v>
      </c>
      <c r="Z546" s="90" t="e">
        <f t="shared" si="66"/>
        <v>#DIV/0!</v>
      </c>
      <c r="AA546" s="94" t="e">
        <f>+VLOOKUP(C546,'Código Licitaciones'!$J$7:$J$31,1,0)</f>
        <v>#N/A</v>
      </c>
      <c r="AB546" s="94">
        <f t="shared" si="67"/>
        <v>0</v>
      </c>
      <c r="AC546" s="94" t="e">
        <f>+VLOOKUP(E546,'Código Licitaciones'!$K$7:$K$50,1,0)</f>
        <v>#N/A</v>
      </c>
      <c r="AD546" s="94">
        <f t="shared" si="68"/>
        <v>0</v>
      </c>
      <c r="AE546" s="94" t="e">
        <f>+VLOOKUP(G546,'Código Licitaciones'!$L$7:$L$50,1,0)</f>
        <v>#N/A</v>
      </c>
      <c r="AF546" s="90" t="e">
        <f t="shared" si="69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3"/>
        <v>0</v>
      </c>
      <c r="AJ546" s="94">
        <f t="shared" si="63"/>
        <v>0</v>
      </c>
      <c r="AK546" s="95" t="e">
        <f>+VLOOKUP(M546,'Código Barras'!$C$3:$C$1694,1,0)</f>
        <v>#N/A</v>
      </c>
      <c r="AL546" s="90">
        <f t="shared" si="71"/>
        <v>0</v>
      </c>
      <c r="AM546" s="90">
        <f t="shared" si="71"/>
        <v>0</v>
      </c>
      <c r="AN546" s="90">
        <f t="shared" si="71"/>
        <v>0</v>
      </c>
      <c r="AO546" s="90">
        <f t="shared" si="70"/>
        <v>0</v>
      </c>
      <c r="AP546" s="90">
        <f t="shared" si="70"/>
        <v>0</v>
      </c>
      <c r="AQ546" s="90">
        <f t="shared" si="70"/>
        <v>0</v>
      </c>
      <c r="AR546" s="90" t="e">
        <f>VLOOKUP(C546&amp;E546&amp;G546&amp;I546&amp;J546,'Código Licitaciones'!$I$8:$I$4158,1,0)</f>
        <v>#N/A</v>
      </c>
    </row>
    <row r="547" spans="2:44" ht="18.75" x14ac:dyDescent="0.3">
      <c r="B547" s="85"/>
      <c r="M547" s="98"/>
      <c r="X547" s="83">
        <f t="shared" si="65"/>
        <v>9</v>
      </c>
      <c r="Z547" s="90" t="e">
        <f t="shared" si="66"/>
        <v>#DIV/0!</v>
      </c>
      <c r="AA547" s="94" t="e">
        <f>+VLOOKUP(C547,'Código Licitaciones'!$J$7:$J$31,1,0)</f>
        <v>#N/A</v>
      </c>
      <c r="AB547" s="94">
        <f t="shared" si="67"/>
        <v>0</v>
      </c>
      <c r="AC547" s="94" t="e">
        <f>+VLOOKUP(E547,'Código Licitaciones'!$K$7:$K$50,1,0)</f>
        <v>#N/A</v>
      </c>
      <c r="AD547" s="94">
        <f t="shared" si="68"/>
        <v>0</v>
      </c>
      <c r="AE547" s="94" t="e">
        <f>+VLOOKUP(G547,'Código Licitaciones'!$L$7:$L$50,1,0)</f>
        <v>#N/A</v>
      </c>
      <c r="AF547" s="90" t="e">
        <f t="shared" si="69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3"/>
        <v>0</v>
      </c>
      <c r="AJ547" s="94">
        <f t="shared" si="63"/>
        <v>0</v>
      </c>
      <c r="AK547" s="95" t="e">
        <f>+VLOOKUP(M547,'Código Barras'!$C$3:$C$1694,1,0)</f>
        <v>#N/A</v>
      </c>
      <c r="AL547" s="90">
        <f t="shared" si="71"/>
        <v>0</v>
      </c>
      <c r="AM547" s="90">
        <f t="shared" si="71"/>
        <v>0</v>
      </c>
      <c r="AN547" s="90">
        <f t="shared" si="71"/>
        <v>0</v>
      </c>
      <c r="AO547" s="90">
        <f t="shared" si="70"/>
        <v>0</v>
      </c>
      <c r="AP547" s="90">
        <f t="shared" si="70"/>
        <v>0</v>
      </c>
      <c r="AQ547" s="90">
        <f t="shared" si="70"/>
        <v>0</v>
      </c>
      <c r="AR547" s="90" t="e">
        <f>VLOOKUP(C547&amp;E547&amp;G547&amp;I547&amp;J547,'Código Licitaciones'!$I$8:$I$4158,1,0)</f>
        <v>#N/A</v>
      </c>
    </row>
    <row r="548" spans="2:44" ht="18.75" x14ac:dyDescent="0.3">
      <c r="B548" s="85"/>
      <c r="M548" s="98"/>
      <c r="X548" s="83">
        <f t="shared" si="65"/>
        <v>9</v>
      </c>
      <c r="Z548" s="90" t="e">
        <f t="shared" si="66"/>
        <v>#DIV/0!</v>
      </c>
      <c r="AA548" s="94" t="e">
        <f>+VLOOKUP(C548,'Código Licitaciones'!$J$7:$J$31,1,0)</f>
        <v>#N/A</v>
      </c>
      <c r="AB548" s="94">
        <f t="shared" si="67"/>
        <v>0</v>
      </c>
      <c r="AC548" s="94" t="e">
        <f>+VLOOKUP(E548,'Código Licitaciones'!$K$7:$K$50,1,0)</f>
        <v>#N/A</v>
      </c>
      <c r="AD548" s="94">
        <f t="shared" si="68"/>
        <v>0</v>
      </c>
      <c r="AE548" s="94" t="e">
        <f>+VLOOKUP(G548,'Código Licitaciones'!$L$7:$L$50,1,0)</f>
        <v>#N/A</v>
      </c>
      <c r="AF548" s="90" t="e">
        <f t="shared" si="69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3"/>
        <v>0</v>
      </c>
      <c r="AJ548" s="94">
        <f t="shared" si="63"/>
        <v>0</v>
      </c>
      <c r="AK548" s="95" t="e">
        <f>+VLOOKUP(M548,'Código Barras'!$C$3:$C$1694,1,0)</f>
        <v>#N/A</v>
      </c>
      <c r="AL548" s="90">
        <f t="shared" si="71"/>
        <v>0</v>
      </c>
      <c r="AM548" s="90">
        <f t="shared" si="71"/>
        <v>0</v>
      </c>
      <c r="AN548" s="90">
        <f t="shared" si="71"/>
        <v>0</v>
      </c>
      <c r="AO548" s="90">
        <f t="shared" si="70"/>
        <v>0</v>
      </c>
      <c r="AP548" s="90">
        <f t="shared" si="70"/>
        <v>0</v>
      </c>
      <c r="AQ548" s="90">
        <f t="shared" si="70"/>
        <v>0</v>
      </c>
      <c r="AR548" s="90" t="e">
        <f>VLOOKUP(C548&amp;E548&amp;G548&amp;I548&amp;J548,'Código Licitaciones'!$I$8:$I$4158,1,0)</f>
        <v>#N/A</v>
      </c>
    </row>
    <row r="549" spans="2:44" ht="18.75" x14ac:dyDescent="0.3">
      <c r="B549" s="85"/>
      <c r="M549" s="98"/>
      <c r="X549" s="83">
        <f t="shared" si="65"/>
        <v>9</v>
      </c>
      <c r="Z549" s="90" t="e">
        <f t="shared" si="66"/>
        <v>#DIV/0!</v>
      </c>
      <c r="AA549" s="94" t="e">
        <f>+VLOOKUP(C549,'Código Licitaciones'!$J$7:$J$31,1,0)</f>
        <v>#N/A</v>
      </c>
      <c r="AB549" s="94">
        <f t="shared" si="67"/>
        <v>0</v>
      </c>
      <c r="AC549" s="94" t="e">
        <f>+VLOOKUP(E549,'Código Licitaciones'!$K$7:$K$50,1,0)</f>
        <v>#N/A</v>
      </c>
      <c r="AD549" s="94">
        <f t="shared" si="68"/>
        <v>0</v>
      </c>
      <c r="AE549" s="94" t="e">
        <f>+VLOOKUP(G549,'Código Licitaciones'!$L$7:$L$50,1,0)</f>
        <v>#N/A</v>
      </c>
      <c r="AF549" s="90" t="e">
        <f t="shared" si="69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3"/>
        <v>0</v>
      </c>
      <c r="AJ549" s="94">
        <f t="shared" si="63"/>
        <v>0</v>
      </c>
      <c r="AK549" s="95" t="e">
        <f>+VLOOKUP(M549,'Código Barras'!$C$3:$C$1694,1,0)</f>
        <v>#N/A</v>
      </c>
      <c r="AL549" s="90">
        <f t="shared" si="71"/>
        <v>0</v>
      </c>
      <c r="AM549" s="90">
        <f t="shared" si="71"/>
        <v>0</v>
      </c>
      <c r="AN549" s="90">
        <f t="shared" si="71"/>
        <v>0</v>
      </c>
      <c r="AO549" s="90">
        <f t="shared" si="70"/>
        <v>0</v>
      </c>
      <c r="AP549" s="90">
        <f t="shared" si="70"/>
        <v>0</v>
      </c>
      <c r="AQ549" s="90">
        <f t="shared" si="70"/>
        <v>0</v>
      </c>
      <c r="AR549" s="90" t="e">
        <f>VLOOKUP(C549&amp;E549&amp;G549&amp;I549&amp;J549,'Código Licitaciones'!$I$8:$I$4158,1,0)</f>
        <v>#N/A</v>
      </c>
    </row>
    <row r="550" spans="2:44" ht="18.75" x14ac:dyDescent="0.3">
      <c r="B550" s="85"/>
      <c r="M550" s="98"/>
      <c r="X550" s="83">
        <f t="shared" si="65"/>
        <v>9</v>
      </c>
      <c r="Z550" s="90" t="e">
        <f t="shared" si="66"/>
        <v>#DIV/0!</v>
      </c>
      <c r="AA550" s="94" t="e">
        <f>+VLOOKUP(C550,'Código Licitaciones'!$J$7:$J$31,1,0)</f>
        <v>#N/A</v>
      </c>
      <c r="AB550" s="94">
        <f t="shared" si="67"/>
        <v>0</v>
      </c>
      <c r="AC550" s="94" t="e">
        <f>+VLOOKUP(E550,'Código Licitaciones'!$K$7:$K$50,1,0)</f>
        <v>#N/A</v>
      </c>
      <c r="AD550" s="94">
        <f t="shared" si="68"/>
        <v>0</v>
      </c>
      <c r="AE550" s="94" t="e">
        <f>+VLOOKUP(G550,'Código Licitaciones'!$L$7:$L$50,1,0)</f>
        <v>#N/A</v>
      </c>
      <c r="AF550" s="90" t="e">
        <f t="shared" si="69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3"/>
        <v>0</v>
      </c>
      <c r="AJ550" s="94">
        <f t="shared" si="63"/>
        <v>0</v>
      </c>
      <c r="AK550" s="95" t="e">
        <f>+VLOOKUP(M550,'Código Barras'!$C$3:$C$1694,1,0)</f>
        <v>#N/A</v>
      </c>
      <c r="AL550" s="90">
        <f t="shared" si="71"/>
        <v>0</v>
      </c>
      <c r="AM550" s="90">
        <f t="shared" si="71"/>
        <v>0</v>
      </c>
      <c r="AN550" s="90">
        <f t="shared" si="71"/>
        <v>0</v>
      </c>
      <c r="AO550" s="90">
        <f t="shared" si="70"/>
        <v>0</v>
      </c>
      <c r="AP550" s="90">
        <f t="shared" si="70"/>
        <v>0</v>
      </c>
      <c r="AQ550" s="90">
        <f t="shared" si="70"/>
        <v>0</v>
      </c>
      <c r="AR550" s="90" t="e">
        <f>VLOOKUP(C550&amp;E550&amp;G550&amp;I550&amp;J550,'Código Licitaciones'!$I$8:$I$4158,1,0)</f>
        <v>#N/A</v>
      </c>
    </row>
    <row r="551" spans="2:44" ht="18.75" x14ac:dyDescent="0.3">
      <c r="B551" s="85"/>
      <c r="M551" s="98"/>
      <c r="X551" s="83">
        <f t="shared" si="65"/>
        <v>9</v>
      </c>
      <c r="Z551" s="90" t="e">
        <f t="shared" si="66"/>
        <v>#DIV/0!</v>
      </c>
      <c r="AA551" s="94" t="e">
        <f>+VLOOKUP(C551,'Código Licitaciones'!$J$7:$J$31,1,0)</f>
        <v>#N/A</v>
      </c>
      <c r="AB551" s="94">
        <f t="shared" si="67"/>
        <v>0</v>
      </c>
      <c r="AC551" s="94" t="e">
        <f>+VLOOKUP(E551,'Código Licitaciones'!$K$7:$K$50,1,0)</f>
        <v>#N/A</v>
      </c>
      <c r="AD551" s="94">
        <f t="shared" si="68"/>
        <v>0</v>
      </c>
      <c r="AE551" s="94" t="e">
        <f>+VLOOKUP(G551,'Código Licitaciones'!$L$7:$L$50,1,0)</f>
        <v>#N/A</v>
      </c>
      <c r="AF551" s="90" t="e">
        <f t="shared" si="69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3"/>
        <v>0</v>
      </c>
      <c r="AJ551" s="94">
        <f t="shared" si="63"/>
        <v>0</v>
      </c>
      <c r="AK551" s="95" t="e">
        <f>+VLOOKUP(M551,'Código Barras'!$C$3:$C$1694,1,0)</f>
        <v>#N/A</v>
      </c>
      <c r="AL551" s="90">
        <f t="shared" si="71"/>
        <v>0</v>
      </c>
      <c r="AM551" s="90">
        <f t="shared" si="71"/>
        <v>0</v>
      </c>
      <c r="AN551" s="90">
        <f t="shared" si="71"/>
        <v>0</v>
      </c>
      <c r="AO551" s="90">
        <f t="shared" si="70"/>
        <v>0</v>
      </c>
      <c r="AP551" s="90">
        <f t="shared" si="70"/>
        <v>0</v>
      </c>
      <c r="AQ551" s="90">
        <f t="shared" si="70"/>
        <v>0</v>
      </c>
      <c r="AR551" s="90" t="e">
        <f>VLOOKUP(C551&amp;E551&amp;G551&amp;I551&amp;J551,'Código Licitaciones'!$I$8:$I$4158,1,0)</f>
        <v>#N/A</v>
      </c>
    </row>
    <row r="552" spans="2:44" ht="18.75" x14ac:dyDescent="0.3">
      <c r="B552" s="85"/>
      <c r="M552" s="98"/>
      <c r="X552" s="83">
        <f t="shared" si="65"/>
        <v>9</v>
      </c>
      <c r="Z552" s="90" t="e">
        <f t="shared" si="66"/>
        <v>#DIV/0!</v>
      </c>
      <c r="AA552" s="94" t="e">
        <f>+VLOOKUP(C552,'Código Licitaciones'!$J$7:$J$31,1,0)</f>
        <v>#N/A</v>
      </c>
      <c r="AB552" s="94">
        <f t="shared" si="67"/>
        <v>0</v>
      </c>
      <c r="AC552" s="94" t="e">
        <f>+VLOOKUP(E552,'Código Licitaciones'!$K$7:$K$50,1,0)</f>
        <v>#N/A</v>
      </c>
      <c r="AD552" s="94">
        <f t="shared" si="68"/>
        <v>0</v>
      </c>
      <c r="AE552" s="94" t="e">
        <f>+VLOOKUP(G552,'Código Licitaciones'!$L$7:$L$50,1,0)</f>
        <v>#N/A</v>
      </c>
      <c r="AF552" s="90" t="e">
        <f t="shared" si="69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3"/>
        <v>0</v>
      </c>
      <c r="AJ552" s="94">
        <f t="shared" si="63"/>
        <v>0</v>
      </c>
      <c r="AK552" s="95" t="e">
        <f>+VLOOKUP(M552,'Código Barras'!$C$3:$C$1694,1,0)</f>
        <v>#N/A</v>
      </c>
      <c r="AL552" s="90">
        <f t="shared" si="71"/>
        <v>0</v>
      </c>
      <c r="AM552" s="90">
        <f t="shared" si="71"/>
        <v>0</v>
      </c>
      <c r="AN552" s="90">
        <f t="shared" si="71"/>
        <v>0</v>
      </c>
      <c r="AO552" s="90">
        <f t="shared" si="70"/>
        <v>0</v>
      </c>
      <c r="AP552" s="90">
        <f t="shared" si="70"/>
        <v>0</v>
      </c>
      <c r="AQ552" s="90">
        <f t="shared" si="70"/>
        <v>0</v>
      </c>
      <c r="AR552" s="90" t="e">
        <f>VLOOKUP(C552&amp;E552&amp;G552&amp;I552&amp;J552,'Código Licitaciones'!$I$8:$I$4158,1,0)</f>
        <v>#N/A</v>
      </c>
    </row>
    <row r="553" spans="2:44" ht="18.75" x14ac:dyDescent="0.3">
      <c r="B553" s="85"/>
      <c r="M553" s="98"/>
      <c r="X553" s="83">
        <f t="shared" si="65"/>
        <v>9</v>
      </c>
      <c r="Z553" s="90" t="e">
        <f t="shared" si="66"/>
        <v>#DIV/0!</v>
      </c>
      <c r="AA553" s="94" t="e">
        <f>+VLOOKUP(C553,'Código Licitaciones'!$J$7:$J$31,1,0)</f>
        <v>#N/A</v>
      </c>
      <c r="AB553" s="94">
        <f t="shared" si="67"/>
        <v>0</v>
      </c>
      <c r="AC553" s="94" t="e">
        <f>+VLOOKUP(E553,'Código Licitaciones'!$K$7:$K$50,1,0)</f>
        <v>#N/A</v>
      </c>
      <c r="AD553" s="94">
        <f t="shared" si="68"/>
        <v>0</v>
      </c>
      <c r="AE553" s="94" t="e">
        <f>+VLOOKUP(G553,'Código Licitaciones'!$L$7:$L$50,1,0)</f>
        <v>#N/A</v>
      </c>
      <c r="AF553" s="90" t="e">
        <f t="shared" si="69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2">+K553</f>
        <v>0</v>
      </c>
      <c r="AJ553" s="94">
        <f t="shared" si="72"/>
        <v>0</v>
      </c>
      <c r="AK553" s="95" t="e">
        <f>+VLOOKUP(M553,'Código Barras'!$C$3:$C$1694,1,0)</f>
        <v>#N/A</v>
      </c>
      <c r="AL553" s="90">
        <f t="shared" si="71"/>
        <v>0</v>
      </c>
      <c r="AM553" s="90">
        <f t="shared" si="71"/>
        <v>0</v>
      </c>
      <c r="AN553" s="90">
        <f t="shared" si="71"/>
        <v>0</v>
      </c>
      <c r="AO553" s="90">
        <f t="shared" si="70"/>
        <v>0</v>
      </c>
      <c r="AP553" s="90">
        <f t="shared" si="70"/>
        <v>0</v>
      </c>
      <c r="AQ553" s="90">
        <f t="shared" si="70"/>
        <v>0</v>
      </c>
      <c r="AR553" s="90" t="e">
        <f>VLOOKUP(C553&amp;E553&amp;G553&amp;I553&amp;J553,'Código Licitaciones'!$I$8:$I$4158,1,0)</f>
        <v>#N/A</v>
      </c>
    </row>
    <row r="554" spans="2:44" ht="18.75" x14ac:dyDescent="0.3">
      <c r="B554" s="85"/>
      <c r="M554" s="98"/>
      <c r="X554" s="83">
        <f t="shared" si="65"/>
        <v>9</v>
      </c>
      <c r="Z554" s="90" t="e">
        <f t="shared" si="66"/>
        <v>#DIV/0!</v>
      </c>
      <c r="AA554" s="94" t="e">
        <f>+VLOOKUP(C554,'Código Licitaciones'!$J$7:$J$31,1,0)</f>
        <v>#N/A</v>
      </c>
      <c r="AB554" s="94">
        <f t="shared" si="67"/>
        <v>0</v>
      </c>
      <c r="AC554" s="94" t="e">
        <f>+VLOOKUP(E554,'Código Licitaciones'!$K$7:$K$50,1,0)</f>
        <v>#N/A</v>
      </c>
      <c r="AD554" s="94">
        <f t="shared" si="68"/>
        <v>0</v>
      </c>
      <c r="AE554" s="94" t="e">
        <f>+VLOOKUP(G554,'Código Licitaciones'!$L$7:$L$50,1,0)</f>
        <v>#N/A</v>
      </c>
      <c r="AF554" s="90" t="e">
        <f t="shared" si="69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2"/>
        <v>0</v>
      </c>
      <c r="AJ554" s="94">
        <f t="shared" si="72"/>
        <v>0</v>
      </c>
      <c r="AK554" s="95" t="e">
        <f>+VLOOKUP(M554,'Código Barras'!$C$3:$C$1694,1,0)</f>
        <v>#N/A</v>
      </c>
      <c r="AL554" s="90">
        <f t="shared" si="71"/>
        <v>0</v>
      </c>
      <c r="AM554" s="90">
        <f t="shared" si="71"/>
        <v>0</v>
      </c>
      <c r="AN554" s="90">
        <f t="shared" si="71"/>
        <v>0</v>
      </c>
      <c r="AO554" s="90">
        <f t="shared" si="70"/>
        <v>0</v>
      </c>
      <c r="AP554" s="90">
        <f t="shared" si="70"/>
        <v>0</v>
      </c>
      <c r="AQ554" s="90">
        <f t="shared" si="70"/>
        <v>0</v>
      </c>
      <c r="AR554" s="90" t="e">
        <f>VLOOKUP(C554&amp;E554&amp;G554&amp;I554&amp;J554,'Código Licitaciones'!$I$8:$I$4158,1,0)</f>
        <v>#N/A</v>
      </c>
    </row>
    <row r="555" spans="2:44" ht="18.75" x14ac:dyDescent="0.3">
      <c r="B555" s="85"/>
      <c r="M555" s="98"/>
      <c r="X555" s="83">
        <f t="shared" si="65"/>
        <v>9</v>
      </c>
      <c r="Z555" s="90" t="e">
        <f t="shared" si="66"/>
        <v>#DIV/0!</v>
      </c>
      <c r="AA555" s="94" t="e">
        <f>+VLOOKUP(C555,'Código Licitaciones'!$J$7:$J$31,1,0)</f>
        <v>#N/A</v>
      </c>
      <c r="AB555" s="94">
        <f t="shared" si="67"/>
        <v>0</v>
      </c>
      <c r="AC555" s="94" t="e">
        <f>+VLOOKUP(E555,'Código Licitaciones'!$K$7:$K$50,1,0)</f>
        <v>#N/A</v>
      </c>
      <c r="AD555" s="94">
        <f t="shared" si="68"/>
        <v>0</v>
      </c>
      <c r="AE555" s="94" t="e">
        <f>+VLOOKUP(G555,'Código Licitaciones'!$L$7:$L$50,1,0)</f>
        <v>#N/A</v>
      </c>
      <c r="AF555" s="90" t="e">
        <f t="shared" si="69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2"/>
        <v>0</v>
      </c>
      <c r="AJ555" s="94">
        <f t="shared" si="72"/>
        <v>0</v>
      </c>
      <c r="AK555" s="95" t="e">
        <f>+VLOOKUP(M555,'Código Barras'!$C$3:$C$1694,1,0)</f>
        <v>#N/A</v>
      </c>
      <c r="AL555" s="90">
        <f t="shared" si="71"/>
        <v>0</v>
      </c>
      <c r="AM555" s="90">
        <f t="shared" si="71"/>
        <v>0</v>
      </c>
      <c r="AN555" s="90">
        <f t="shared" si="71"/>
        <v>0</v>
      </c>
      <c r="AO555" s="90">
        <f t="shared" si="70"/>
        <v>0</v>
      </c>
      <c r="AP555" s="90">
        <f t="shared" si="70"/>
        <v>0</v>
      </c>
      <c r="AQ555" s="90">
        <f t="shared" si="70"/>
        <v>0</v>
      </c>
      <c r="AR555" s="90" t="e">
        <f>VLOOKUP(C555&amp;E555&amp;G555&amp;I555&amp;J555,'Código Licitaciones'!$I$8:$I$4158,1,0)</f>
        <v>#N/A</v>
      </c>
    </row>
    <row r="556" spans="2:44" ht="18.75" x14ac:dyDescent="0.3">
      <c r="B556" s="85"/>
      <c r="M556" s="98"/>
      <c r="X556" s="83">
        <f t="shared" si="65"/>
        <v>9</v>
      </c>
      <c r="Z556" s="90" t="e">
        <f t="shared" si="66"/>
        <v>#DIV/0!</v>
      </c>
      <c r="AA556" s="94" t="e">
        <f>+VLOOKUP(C556,'Código Licitaciones'!$J$7:$J$31,1,0)</f>
        <v>#N/A</v>
      </c>
      <c r="AB556" s="94">
        <f t="shared" si="67"/>
        <v>0</v>
      </c>
      <c r="AC556" s="94" t="e">
        <f>+VLOOKUP(E556,'Código Licitaciones'!$K$7:$K$50,1,0)</f>
        <v>#N/A</v>
      </c>
      <c r="AD556" s="94">
        <f t="shared" si="68"/>
        <v>0</v>
      </c>
      <c r="AE556" s="94" t="e">
        <f>+VLOOKUP(G556,'Código Licitaciones'!$L$7:$L$50,1,0)</f>
        <v>#N/A</v>
      </c>
      <c r="AF556" s="90" t="e">
        <f t="shared" si="69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2"/>
        <v>0</v>
      </c>
      <c r="AJ556" s="94">
        <f t="shared" si="72"/>
        <v>0</v>
      </c>
      <c r="AK556" s="95" t="e">
        <f>+VLOOKUP(M556,'Código Barras'!$C$3:$C$1694,1,0)</f>
        <v>#N/A</v>
      </c>
      <c r="AL556" s="90">
        <f t="shared" si="71"/>
        <v>0</v>
      </c>
      <c r="AM556" s="90">
        <f t="shared" si="71"/>
        <v>0</v>
      </c>
      <c r="AN556" s="90">
        <f t="shared" si="71"/>
        <v>0</v>
      </c>
      <c r="AO556" s="90">
        <f t="shared" si="70"/>
        <v>0</v>
      </c>
      <c r="AP556" s="90">
        <f t="shared" si="70"/>
        <v>0</v>
      </c>
      <c r="AQ556" s="90">
        <f t="shared" si="70"/>
        <v>0</v>
      </c>
      <c r="AR556" s="90" t="e">
        <f>VLOOKUP(C556&amp;E556&amp;G556&amp;I556&amp;J556,'Código Licitaciones'!$I$8:$I$4158,1,0)</f>
        <v>#N/A</v>
      </c>
    </row>
    <row r="557" spans="2:44" ht="18.75" x14ac:dyDescent="0.3">
      <c r="B557" s="85"/>
      <c r="M557" s="98"/>
      <c r="X557" s="83">
        <f t="shared" si="65"/>
        <v>9</v>
      </c>
      <c r="Z557" s="90" t="e">
        <f t="shared" si="66"/>
        <v>#DIV/0!</v>
      </c>
      <c r="AA557" s="94" t="e">
        <f>+VLOOKUP(C557,'Código Licitaciones'!$J$7:$J$31,1,0)</f>
        <v>#N/A</v>
      </c>
      <c r="AB557" s="94">
        <f t="shared" si="67"/>
        <v>0</v>
      </c>
      <c r="AC557" s="94" t="e">
        <f>+VLOOKUP(E557,'Código Licitaciones'!$K$7:$K$50,1,0)</f>
        <v>#N/A</v>
      </c>
      <c r="AD557" s="94">
        <f t="shared" si="68"/>
        <v>0</v>
      </c>
      <c r="AE557" s="94" t="e">
        <f>+VLOOKUP(G557,'Código Licitaciones'!$L$7:$L$50,1,0)</f>
        <v>#N/A</v>
      </c>
      <c r="AF557" s="90" t="e">
        <f t="shared" si="69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2"/>
        <v>0</v>
      </c>
      <c r="AJ557" s="94">
        <f t="shared" si="72"/>
        <v>0</v>
      </c>
      <c r="AK557" s="95" t="e">
        <f>+VLOOKUP(M557,'Código Barras'!$C$3:$C$1694,1,0)</f>
        <v>#N/A</v>
      </c>
      <c r="AL557" s="90">
        <f t="shared" si="71"/>
        <v>0</v>
      </c>
      <c r="AM557" s="90">
        <f t="shared" si="71"/>
        <v>0</v>
      </c>
      <c r="AN557" s="90">
        <f t="shared" si="71"/>
        <v>0</v>
      </c>
      <c r="AO557" s="90">
        <f t="shared" si="70"/>
        <v>0</v>
      </c>
      <c r="AP557" s="90">
        <f t="shared" si="70"/>
        <v>0</v>
      </c>
      <c r="AQ557" s="90">
        <f t="shared" si="70"/>
        <v>0</v>
      </c>
      <c r="AR557" s="90" t="e">
        <f>VLOOKUP(C557&amp;E557&amp;G557&amp;I557&amp;J557,'Código Licitaciones'!$I$8:$I$4158,1,0)</f>
        <v>#N/A</v>
      </c>
    </row>
    <row r="558" spans="2:44" ht="18.75" x14ac:dyDescent="0.3">
      <c r="B558" s="85"/>
      <c r="M558" s="98"/>
      <c r="X558" s="83">
        <f t="shared" si="65"/>
        <v>9</v>
      </c>
      <c r="Z558" s="90" t="e">
        <f t="shared" si="66"/>
        <v>#DIV/0!</v>
      </c>
      <c r="AA558" s="94" t="e">
        <f>+VLOOKUP(C558,'Código Licitaciones'!$J$7:$J$31,1,0)</f>
        <v>#N/A</v>
      </c>
      <c r="AB558" s="94">
        <f t="shared" si="67"/>
        <v>0</v>
      </c>
      <c r="AC558" s="94" t="e">
        <f>+VLOOKUP(E558,'Código Licitaciones'!$K$7:$K$50,1,0)</f>
        <v>#N/A</v>
      </c>
      <c r="AD558" s="94">
        <f t="shared" si="68"/>
        <v>0</v>
      </c>
      <c r="AE558" s="94" t="e">
        <f>+VLOOKUP(G558,'Código Licitaciones'!$L$7:$L$50,1,0)</f>
        <v>#N/A</v>
      </c>
      <c r="AF558" s="90" t="e">
        <f t="shared" si="69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2"/>
        <v>0</v>
      </c>
      <c r="AJ558" s="94">
        <f t="shared" si="72"/>
        <v>0</v>
      </c>
      <c r="AK558" s="95" t="e">
        <f>+VLOOKUP(M558,'Código Barras'!$C$3:$C$1694,1,0)</f>
        <v>#N/A</v>
      </c>
      <c r="AL558" s="90">
        <f t="shared" si="71"/>
        <v>0</v>
      </c>
      <c r="AM558" s="90">
        <f t="shared" si="71"/>
        <v>0</v>
      </c>
      <c r="AN558" s="90">
        <f t="shared" si="71"/>
        <v>0</v>
      </c>
      <c r="AO558" s="90">
        <f t="shared" si="70"/>
        <v>0</v>
      </c>
      <c r="AP558" s="90">
        <f t="shared" si="70"/>
        <v>0</v>
      </c>
      <c r="AQ558" s="90">
        <f t="shared" si="70"/>
        <v>0</v>
      </c>
      <c r="AR558" s="90" t="e">
        <f>VLOOKUP(C558&amp;E558&amp;G558&amp;I558&amp;J558,'Código Licitaciones'!$I$8:$I$4158,1,0)</f>
        <v>#N/A</v>
      </c>
    </row>
    <row r="559" spans="2:44" ht="18.75" x14ac:dyDescent="0.3">
      <c r="B559" s="85"/>
      <c r="M559" s="98"/>
      <c r="X559" s="83">
        <f t="shared" si="65"/>
        <v>9</v>
      </c>
      <c r="Z559" s="90" t="e">
        <f t="shared" si="66"/>
        <v>#DIV/0!</v>
      </c>
      <c r="AA559" s="94" t="e">
        <f>+VLOOKUP(C559,'Código Licitaciones'!$J$7:$J$31,1,0)</f>
        <v>#N/A</v>
      </c>
      <c r="AB559" s="94">
        <f t="shared" si="67"/>
        <v>0</v>
      </c>
      <c r="AC559" s="94" t="e">
        <f>+VLOOKUP(E559,'Código Licitaciones'!$K$7:$K$50,1,0)</f>
        <v>#N/A</v>
      </c>
      <c r="AD559" s="94">
        <f t="shared" si="68"/>
        <v>0</v>
      </c>
      <c r="AE559" s="94" t="e">
        <f>+VLOOKUP(G559,'Código Licitaciones'!$L$7:$L$50,1,0)</f>
        <v>#N/A</v>
      </c>
      <c r="AF559" s="90" t="e">
        <f t="shared" si="69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2"/>
        <v>0</v>
      </c>
      <c r="AJ559" s="94">
        <f t="shared" si="72"/>
        <v>0</v>
      </c>
      <c r="AK559" s="95" t="e">
        <f>+VLOOKUP(M559,'Código Barras'!$C$3:$C$1694,1,0)</f>
        <v>#N/A</v>
      </c>
      <c r="AL559" s="90">
        <f t="shared" si="71"/>
        <v>0</v>
      </c>
      <c r="AM559" s="90">
        <f t="shared" si="71"/>
        <v>0</v>
      </c>
      <c r="AN559" s="90">
        <f t="shared" si="71"/>
        <v>0</v>
      </c>
      <c r="AO559" s="90">
        <f t="shared" si="70"/>
        <v>0</v>
      </c>
      <c r="AP559" s="90">
        <f t="shared" si="70"/>
        <v>0</v>
      </c>
      <c r="AQ559" s="90">
        <f t="shared" si="70"/>
        <v>0</v>
      </c>
      <c r="AR559" s="90" t="e">
        <f>VLOOKUP(C559&amp;E559&amp;G559&amp;I559&amp;J559,'Código Licitaciones'!$I$8:$I$4158,1,0)</f>
        <v>#N/A</v>
      </c>
    </row>
    <row r="560" spans="2:44" ht="18.75" x14ac:dyDescent="0.3">
      <c r="B560" s="85"/>
      <c r="M560" s="98"/>
      <c r="X560" s="83">
        <f t="shared" si="65"/>
        <v>9</v>
      </c>
      <c r="Z560" s="90" t="e">
        <f t="shared" si="66"/>
        <v>#DIV/0!</v>
      </c>
      <c r="AA560" s="94" t="e">
        <f>+VLOOKUP(C560,'Código Licitaciones'!$J$7:$J$31,1,0)</f>
        <v>#N/A</v>
      </c>
      <c r="AB560" s="94">
        <f t="shared" si="67"/>
        <v>0</v>
      </c>
      <c r="AC560" s="94" t="e">
        <f>+VLOOKUP(E560,'Código Licitaciones'!$K$7:$K$50,1,0)</f>
        <v>#N/A</v>
      </c>
      <c r="AD560" s="94">
        <f t="shared" si="68"/>
        <v>0</v>
      </c>
      <c r="AE560" s="94" t="e">
        <f>+VLOOKUP(G560,'Código Licitaciones'!$L$7:$L$50,1,0)</f>
        <v>#N/A</v>
      </c>
      <c r="AF560" s="90" t="e">
        <f t="shared" si="69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2"/>
        <v>0</v>
      </c>
      <c r="AJ560" s="94">
        <f t="shared" si="72"/>
        <v>0</v>
      </c>
      <c r="AK560" s="95" t="e">
        <f>+VLOOKUP(M560,'Código Barras'!$C$3:$C$1694,1,0)</f>
        <v>#N/A</v>
      </c>
      <c r="AL560" s="90">
        <f t="shared" si="71"/>
        <v>0</v>
      </c>
      <c r="AM560" s="90">
        <f t="shared" si="71"/>
        <v>0</v>
      </c>
      <c r="AN560" s="90">
        <f t="shared" si="71"/>
        <v>0</v>
      </c>
      <c r="AO560" s="90">
        <f t="shared" si="70"/>
        <v>0</v>
      </c>
      <c r="AP560" s="90">
        <f t="shared" si="70"/>
        <v>0</v>
      </c>
      <c r="AQ560" s="90">
        <f t="shared" si="70"/>
        <v>0</v>
      </c>
      <c r="AR560" s="90" t="e">
        <f>VLOOKUP(C560&amp;E560&amp;G560&amp;I560&amp;J560,'Código Licitaciones'!$I$8:$I$4158,1,0)</f>
        <v>#N/A</v>
      </c>
    </row>
    <row r="561" spans="2:44" ht="18.75" x14ac:dyDescent="0.3">
      <c r="B561" s="85"/>
      <c r="M561" s="98"/>
      <c r="X561" s="83">
        <f t="shared" si="65"/>
        <v>9</v>
      </c>
      <c r="Z561" s="90" t="e">
        <f t="shared" si="66"/>
        <v>#DIV/0!</v>
      </c>
      <c r="AA561" s="94" t="e">
        <f>+VLOOKUP(C561,'Código Licitaciones'!$J$7:$J$31,1,0)</f>
        <v>#N/A</v>
      </c>
      <c r="AB561" s="94">
        <f t="shared" si="67"/>
        <v>0</v>
      </c>
      <c r="AC561" s="94" t="e">
        <f>+VLOOKUP(E561,'Código Licitaciones'!$K$7:$K$50,1,0)</f>
        <v>#N/A</v>
      </c>
      <c r="AD561" s="94">
        <f t="shared" si="68"/>
        <v>0</v>
      </c>
      <c r="AE561" s="94" t="e">
        <f>+VLOOKUP(G561,'Código Licitaciones'!$L$7:$L$50,1,0)</f>
        <v>#N/A</v>
      </c>
      <c r="AF561" s="90" t="e">
        <f t="shared" si="69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2"/>
        <v>0</v>
      </c>
      <c r="AJ561" s="94">
        <f t="shared" si="72"/>
        <v>0</v>
      </c>
      <c r="AK561" s="95" t="e">
        <f>+VLOOKUP(M561,'Código Barras'!$C$3:$C$1694,1,0)</f>
        <v>#N/A</v>
      </c>
      <c r="AL561" s="90">
        <f t="shared" si="71"/>
        <v>0</v>
      </c>
      <c r="AM561" s="90">
        <f t="shared" si="71"/>
        <v>0</v>
      </c>
      <c r="AN561" s="90">
        <f t="shared" si="71"/>
        <v>0</v>
      </c>
      <c r="AO561" s="90">
        <f t="shared" si="70"/>
        <v>0</v>
      </c>
      <c r="AP561" s="90">
        <f t="shared" si="70"/>
        <v>0</v>
      </c>
      <c r="AQ561" s="90">
        <f t="shared" si="70"/>
        <v>0</v>
      </c>
      <c r="AR561" s="90" t="e">
        <f>VLOOKUP(C561&amp;E561&amp;G561&amp;I561&amp;J561,'Código Licitaciones'!$I$8:$I$4158,1,0)</f>
        <v>#N/A</v>
      </c>
    </row>
    <row r="562" spans="2:44" ht="18.75" x14ac:dyDescent="0.3">
      <c r="B562" s="85"/>
      <c r="M562" s="98"/>
      <c r="X562" s="83">
        <f t="shared" si="65"/>
        <v>9</v>
      </c>
      <c r="Z562" s="90" t="e">
        <f t="shared" si="66"/>
        <v>#DIV/0!</v>
      </c>
      <c r="AA562" s="94" t="e">
        <f>+VLOOKUP(C562,'Código Licitaciones'!$J$7:$J$31,1,0)</f>
        <v>#N/A</v>
      </c>
      <c r="AB562" s="94">
        <f t="shared" si="67"/>
        <v>0</v>
      </c>
      <c r="AC562" s="94" t="e">
        <f>+VLOOKUP(E562,'Código Licitaciones'!$K$7:$K$50,1,0)</f>
        <v>#N/A</v>
      </c>
      <c r="AD562" s="94">
        <f t="shared" si="68"/>
        <v>0</v>
      </c>
      <c r="AE562" s="94" t="e">
        <f>+VLOOKUP(G562,'Código Licitaciones'!$L$7:$L$50,1,0)</f>
        <v>#N/A</v>
      </c>
      <c r="AF562" s="90" t="e">
        <f t="shared" si="69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2"/>
        <v>0</v>
      </c>
      <c r="AJ562" s="94">
        <f t="shared" si="72"/>
        <v>0</v>
      </c>
      <c r="AK562" s="95" t="e">
        <f>+VLOOKUP(M562,'Código Barras'!$C$3:$C$1694,1,0)</f>
        <v>#N/A</v>
      </c>
      <c r="AL562" s="90">
        <f t="shared" si="71"/>
        <v>0</v>
      </c>
      <c r="AM562" s="90">
        <f t="shared" si="71"/>
        <v>0</v>
      </c>
      <c r="AN562" s="90">
        <f t="shared" si="71"/>
        <v>0</v>
      </c>
      <c r="AO562" s="90">
        <f t="shared" si="70"/>
        <v>0</v>
      </c>
      <c r="AP562" s="90">
        <f t="shared" si="70"/>
        <v>0</v>
      </c>
      <c r="AQ562" s="90">
        <f t="shared" si="70"/>
        <v>0</v>
      </c>
      <c r="AR562" s="90" t="e">
        <f>VLOOKUP(C562&amp;E562&amp;G562&amp;I562&amp;J562,'Código Licitaciones'!$I$8:$I$4158,1,0)</f>
        <v>#N/A</v>
      </c>
    </row>
    <row r="563" spans="2:44" ht="18.75" x14ac:dyDescent="0.3">
      <c r="B563" s="85"/>
      <c r="M563" s="98"/>
      <c r="X563" s="83">
        <f t="shared" si="65"/>
        <v>9</v>
      </c>
      <c r="Z563" s="90" t="e">
        <f t="shared" si="66"/>
        <v>#DIV/0!</v>
      </c>
      <c r="AA563" s="94" t="e">
        <f>+VLOOKUP(C563,'Código Licitaciones'!$J$7:$J$31,1,0)</f>
        <v>#N/A</v>
      </c>
      <c r="AB563" s="94">
        <f t="shared" si="67"/>
        <v>0</v>
      </c>
      <c r="AC563" s="94" t="e">
        <f>+VLOOKUP(E563,'Código Licitaciones'!$K$7:$K$50,1,0)</f>
        <v>#N/A</v>
      </c>
      <c r="AD563" s="94">
        <f t="shared" si="68"/>
        <v>0</v>
      </c>
      <c r="AE563" s="94" t="e">
        <f>+VLOOKUP(G563,'Código Licitaciones'!$L$7:$L$50,1,0)</f>
        <v>#N/A</v>
      </c>
      <c r="AF563" s="90" t="e">
        <f t="shared" si="69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2"/>
        <v>0</v>
      </c>
      <c r="AJ563" s="94">
        <f t="shared" si="72"/>
        <v>0</v>
      </c>
      <c r="AK563" s="95" t="e">
        <f>+VLOOKUP(M563,'Código Barras'!$C$3:$C$1694,1,0)</f>
        <v>#N/A</v>
      </c>
      <c r="AL563" s="90">
        <f t="shared" si="71"/>
        <v>0</v>
      </c>
      <c r="AM563" s="90">
        <f t="shared" si="71"/>
        <v>0</v>
      </c>
      <c r="AN563" s="90">
        <f t="shared" si="71"/>
        <v>0</v>
      </c>
      <c r="AO563" s="90">
        <f t="shared" si="70"/>
        <v>0</v>
      </c>
      <c r="AP563" s="90">
        <f t="shared" si="70"/>
        <v>0</v>
      </c>
      <c r="AQ563" s="90">
        <f t="shared" si="70"/>
        <v>0</v>
      </c>
      <c r="AR563" s="90" t="e">
        <f>VLOOKUP(C563&amp;E563&amp;G563&amp;I563&amp;J563,'Código Licitaciones'!$I$8:$I$4158,1,0)</f>
        <v>#N/A</v>
      </c>
    </row>
    <row r="564" spans="2:44" ht="18.75" x14ac:dyDescent="0.3">
      <c r="B564" s="85"/>
      <c r="M564" s="98"/>
      <c r="X564" s="83">
        <f t="shared" si="65"/>
        <v>9</v>
      </c>
      <c r="Z564" s="90" t="e">
        <f t="shared" si="66"/>
        <v>#DIV/0!</v>
      </c>
      <c r="AA564" s="94" t="e">
        <f>+VLOOKUP(C564,'Código Licitaciones'!$J$7:$J$31,1,0)</f>
        <v>#N/A</v>
      </c>
      <c r="AB564" s="94">
        <f t="shared" si="67"/>
        <v>0</v>
      </c>
      <c r="AC564" s="94" t="e">
        <f>+VLOOKUP(E564,'Código Licitaciones'!$K$7:$K$50,1,0)</f>
        <v>#N/A</v>
      </c>
      <c r="AD564" s="94">
        <f t="shared" si="68"/>
        <v>0</v>
      </c>
      <c r="AE564" s="94" t="e">
        <f>+VLOOKUP(G564,'Código Licitaciones'!$L$7:$L$50,1,0)</f>
        <v>#N/A</v>
      </c>
      <c r="AF564" s="90" t="e">
        <f t="shared" si="69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2"/>
        <v>0</v>
      </c>
      <c r="AJ564" s="94">
        <f t="shared" si="72"/>
        <v>0</v>
      </c>
      <c r="AK564" s="95" t="e">
        <f>+VLOOKUP(M564,'Código Barras'!$C$3:$C$1694,1,0)</f>
        <v>#N/A</v>
      </c>
      <c r="AL564" s="90">
        <f t="shared" si="71"/>
        <v>0</v>
      </c>
      <c r="AM564" s="90">
        <f t="shared" si="71"/>
        <v>0</v>
      </c>
      <c r="AN564" s="90">
        <f t="shared" si="71"/>
        <v>0</v>
      </c>
      <c r="AO564" s="90">
        <f t="shared" si="70"/>
        <v>0</v>
      </c>
      <c r="AP564" s="90">
        <f t="shared" si="70"/>
        <v>0</v>
      </c>
      <c r="AQ564" s="90">
        <f t="shared" si="70"/>
        <v>0</v>
      </c>
      <c r="AR564" s="90" t="e">
        <f>VLOOKUP(C564&amp;E564&amp;G564&amp;I564&amp;J564,'Código Licitaciones'!$I$8:$I$4158,1,0)</f>
        <v>#N/A</v>
      </c>
    </row>
    <row r="565" spans="2:44" ht="18.75" x14ac:dyDescent="0.3">
      <c r="B565" s="85"/>
      <c r="M565" s="98"/>
      <c r="X565" s="83">
        <f t="shared" si="65"/>
        <v>9</v>
      </c>
      <c r="Z565" s="90" t="e">
        <f t="shared" si="66"/>
        <v>#DIV/0!</v>
      </c>
      <c r="AA565" s="94" t="e">
        <f>+VLOOKUP(C565,'Código Licitaciones'!$J$7:$J$31,1,0)</f>
        <v>#N/A</v>
      </c>
      <c r="AB565" s="94">
        <f t="shared" si="67"/>
        <v>0</v>
      </c>
      <c r="AC565" s="94" t="e">
        <f>+VLOOKUP(E565,'Código Licitaciones'!$K$7:$K$50,1,0)</f>
        <v>#N/A</v>
      </c>
      <c r="AD565" s="94">
        <f t="shared" si="68"/>
        <v>0</v>
      </c>
      <c r="AE565" s="94" t="e">
        <f>+VLOOKUP(G565,'Código Licitaciones'!$L$7:$L$50,1,0)</f>
        <v>#N/A</v>
      </c>
      <c r="AF565" s="90" t="e">
        <f t="shared" si="69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2"/>
        <v>0</v>
      </c>
      <c r="AJ565" s="94">
        <f t="shared" si="72"/>
        <v>0</v>
      </c>
      <c r="AK565" s="95" t="e">
        <f>+VLOOKUP(M565,'Código Barras'!$C$3:$C$1694,1,0)</f>
        <v>#N/A</v>
      </c>
      <c r="AL565" s="90">
        <f t="shared" si="71"/>
        <v>0</v>
      </c>
      <c r="AM565" s="90">
        <f t="shared" si="71"/>
        <v>0</v>
      </c>
      <c r="AN565" s="90">
        <f t="shared" si="71"/>
        <v>0</v>
      </c>
      <c r="AO565" s="90">
        <f t="shared" si="70"/>
        <v>0</v>
      </c>
      <c r="AP565" s="90">
        <f t="shared" si="70"/>
        <v>0</v>
      </c>
      <c r="AQ565" s="90">
        <f t="shared" si="70"/>
        <v>0</v>
      </c>
      <c r="AR565" s="90" t="e">
        <f>VLOOKUP(C565&amp;E565&amp;G565&amp;I565&amp;J565,'Código Licitaciones'!$I$8:$I$4158,1,0)</f>
        <v>#N/A</v>
      </c>
    </row>
    <row r="566" spans="2:44" ht="18.75" x14ac:dyDescent="0.3">
      <c r="B566" s="85"/>
      <c r="M566" s="98"/>
      <c r="X566" s="83">
        <f t="shared" si="65"/>
        <v>9</v>
      </c>
      <c r="Z566" s="90" t="e">
        <f t="shared" si="66"/>
        <v>#DIV/0!</v>
      </c>
      <c r="AA566" s="94" t="e">
        <f>+VLOOKUP(C566,'Código Licitaciones'!$J$7:$J$31,1,0)</f>
        <v>#N/A</v>
      </c>
      <c r="AB566" s="94">
        <f t="shared" si="67"/>
        <v>0</v>
      </c>
      <c r="AC566" s="94" t="e">
        <f>+VLOOKUP(E566,'Código Licitaciones'!$K$7:$K$50,1,0)</f>
        <v>#N/A</v>
      </c>
      <c r="AD566" s="94">
        <f t="shared" si="68"/>
        <v>0</v>
      </c>
      <c r="AE566" s="94" t="e">
        <f>+VLOOKUP(G566,'Código Licitaciones'!$L$7:$L$50,1,0)</f>
        <v>#N/A</v>
      </c>
      <c r="AF566" s="90" t="e">
        <f t="shared" si="69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2"/>
        <v>0</v>
      </c>
      <c r="AJ566" s="94">
        <f t="shared" si="72"/>
        <v>0</v>
      </c>
      <c r="AK566" s="95" t="e">
        <f>+VLOOKUP(M566,'Código Barras'!$C$3:$C$1694,1,0)</f>
        <v>#N/A</v>
      </c>
      <c r="AL566" s="90">
        <f t="shared" si="71"/>
        <v>0</v>
      </c>
      <c r="AM566" s="90">
        <f t="shared" si="71"/>
        <v>0</v>
      </c>
      <c r="AN566" s="90">
        <f t="shared" si="71"/>
        <v>0</v>
      </c>
      <c r="AO566" s="90">
        <f t="shared" si="70"/>
        <v>0</v>
      </c>
      <c r="AP566" s="90">
        <f t="shared" si="70"/>
        <v>0</v>
      </c>
      <c r="AQ566" s="90">
        <f t="shared" si="70"/>
        <v>0</v>
      </c>
      <c r="AR566" s="90" t="e">
        <f>VLOOKUP(C566&amp;E566&amp;G566&amp;I566&amp;J566,'Código Licitaciones'!$I$8:$I$4158,1,0)</f>
        <v>#N/A</v>
      </c>
    </row>
    <row r="567" spans="2:44" ht="18.75" x14ac:dyDescent="0.3">
      <c r="B567" s="85"/>
      <c r="M567" s="98"/>
      <c r="X567" s="83">
        <f t="shared" si="65"/>
        <v>9</v>
      </c>
      <c r="Z567" s="90" t="e">
        <f t="shared" si="66"/>
        <v>#DIV/0!</v>
      </c>
      <c r="AA567" s="94" t="e">
        <f>+VLOOKUP(C567,'Código Licitaciones'!$J$7:$J$31,1,0)</f>
        <v>#N/A</v>
      </c>
      <c r="AB567" s="94">
        <f t="shared" si="67"/>
        <v>0</v>
      </c>
      <c r="AC567" s="94" t="e">
        <f>+VLOOKUP(E567,'Código Licitaciones'!$K$7:$K$50,1,0)</f>
        <v>#N/A</v>
      </c>
      <c r="AD567" s="94">
        <f t="shared" si="68"/>
        <v>0</v>
      </c>
      <c r="AE567" s="94" t="e">
        <f>+VLOOKUP(G567,'Código Licitaciones'!$L$7:$L$50,1,0)</f>
        <v>#N/A</v>
      </c>
      <c r="AF567" s="90" t="e">
        <f t="shared" si="69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2"/>
        <v>0</v>
      </c>
      <c r="AJ567" s="94">
        <f t="shared" si="72"/>
        <v>0</v>
      </c>
      <c r="AK567" s="95" t="e">
        <f>+VLOOKUP(M567,'Código Barras'!$C$3:$C$1694,1,0)</f>
        <v>#N/A</v>
      </c>
      <c r="AL567" s="90">
        <f t="shared" si="71"/>
        <v>0</v>
      </c>
      <c r="AM567" s="90">
        <f t="shared" si="71"/>
        <v>0</v>
      </c>
      <c r="AN567" s="90">
        <f t="shared" si="71"/>
        <v>0</v>
      </c>
      <c r="AO567" s="90">
        <f t="shared" si="70"/>
        <v>0</v>
      </c>
      <c r="AP567" s="90">
        <f t="shared" si="70"/>
        <v>0</v>
      </c>
      <c r="AQ567" s="90">
        <f t="shared" si="70"/>
        <v>0</v>
      </c>
      <c r="AR567" s="90" t="e">
        <f>VLOOKUP(C567&amp;E567&amp;G567&amp;I567&amp;J567,'Código Licitaciones'!$I$8:$I$4158,1,0)</f>
        <v>#N/A</v>
      </c>
    </row>
    <row r="568" spans="2:44" ht="18.75" x14ac:dyDescent="0.3">
      <c r="B568" s="85"/>
      <c r="M568" s="98"/>
      <c r="X568" s="83">
        <f t="shared" si="65"/>
        <v>9</v>
      </c>
      <c r="Z568" s="90" t="e">
        <f t="shared" si="66"/>
        <v>#DIV/0!</v>
      </c>
      <c r="AA568" s="94" t="e">
        <f>+VLOOKUP(C568,'Código Licitaciones'!$J$7:$J$31,1,0)</f>
        <v>#N/A</v>
      </c>
      <c r="AB568" s="94">
        <f t="shared" si="67"/>
        <v>0</v>
      </c>
      <c r="AC568" s="94" t="e">
        <f>+VLOOKUP(E568,'Código Licitaciones'!$K$7:$K$50,1,0)</f>
        <v>#N/A</v>
      </c>
      <c r="AD568" s="94">
        <f t="shared" si="68"/>
        <v>0</v>
      </c>
      <c r="AE568" s="94" t="e">
        <f>+VLOOKUP(G568,'Código Licitaciones'!$L$7:$L$50,1,0)</f>
        <v>#N/A</v>
      </c>
      <c r="AF568" s="90" t="e">
        <f t="shared" si="69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2"/>
        <v>0</v>
      </c>
      <c r="AJ568" s="94">
        <f t="shared" si="72"/>
        <v>0</v>
      </c>
      <c r="AK568" s="95" t="e">
        <f>+VLOOKUP(M568,'Código Barras'!$C$3:$C$1694,1,0)</f>
        <v>#N/A</v>
      </c>
      <c r="AL568" s="90">
        <f t="shared" si="71"/>
        <v>0</v>
      </c>
      <c r="AM568" s="90">
        <f t="shared" si="71"/>
        <v>0</v>
      </c>
      <c r="AN568" s="90">
        <f t="shared" si="71"/>
        <v>0</v>
      </c>
      <c r="AO568" s="90">
        <f t="shared" si="70"/>
        <v>0</v>
      </c>
      <c r="AP568" s="90">
        <f t="shared" si="70"/>
        <v>0</v>
      </c>
      <c r="AQ568" s="90">
        <f t="shared" si="70"/>
        <v>0</v>
      </c>
      <c r="AR568" s="90" t="e">
        <f>VLOOKUP(C568&amp;E568&amp;G568&amp;I568&amp;J568,'Código Licitaciones'!$I$8:$I$4158,1,0)</f>
        <v>#N/A</v>
      </c>
    </row>
    <row r="569" spans="2:44" ht="18.75" x14ac:dyDescent="0.3">
      <c r="B569" s="85"/>
      <c r="M569" s="98"/>
      <c r="X569" s="83">
        <f t="shared" si="65"/>
        <v>9</v>
      </c>
      <c r="Z569" s="90" t="e">
        <f t="shared" si="66"/>
        <v>#DIV/0!</v>
      </c>
      <c r="AA569" s="94" t="e">
        <f>+VLOOKUP(C569,'Código Licitaciones'!$J$7:$J$31,1,0)</f>
        <v>#N/A</v>
      </c>
      <c r="AB569" s="94">
        <f t="shared" si="67"/>
        <v>0</v>
      </c>
      <c r="AC569" s="94" t="e">
        <f>+VLOOKUP(E569,'Código Licitaciones'!$K$7:$K$50,1,0)</f>
        <v>#N/A</v>
      </c>
      <c r="AD569" s="94">
        <f t="shared" si="68"/>
        <v>0</v>
      </c>
      <c r="AE569" s="94" t="e">
        <f>+VLOOKUP(G569,'Código Licitaciones'!$L$7:$L$50,1,0)</f>
        <v>#N/A</v>
      </c>
      <c r="AF569" s="90" t="e">
        <f t="shared" si="69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2"/>
        <v>0</v>
      </c>
      <c r="AJ569" s="94">
        <f t="shared" si="72"/>
        <v>0</v>
      </c>
      <c r="AK569" s="95" t="e">
        <f>+VLOOKUP(M569,'Código Barras'!$C$3:$C$1694,1,0)</f>
        <v>#N/A</v>
      </c>
      <c r="AL569" s="90">
        <f t="shared" si="71"/>
        <v>0</v>
      </c>
      <c r="AM569" s="90">
        <f t="shared" si="71"/>
        <v>0</v>
      </c>
      <c r="AN569" s="90">
        <f t="shared" si="71"/>
        <v>0</v>
      </c>
      <c r="AO569" s="90">
        <f t="shared" si="70"/>
        <v>0</v>
      </c>
      <c r="AP569" s="90">
        <f t="shared" si="70"/>
        <v>0</v>
      </c>
      <c r="AQ569" s="90">
        <f t="shared" si="70"/>
        <v>0</v>
      </c>
      <c r="AR569" s="90" t="e">
        <f>VLOOKUP(C569&amp;E569&amp;G569&amp;I569&amp;J569,'Código Licitaciones'!$I$8:$I$4158,1,0)</f>
        <v>#N/A</v>
      </c>
    </row>
    <row r="570" spans="2:44" ht="18.75" x14ac:dyDescent="0.3">
      <c r="B570" s="85"/>
      <c r="M570" s="98"/>
      <c r="X570" s="83">
        <f t="shared" si="65"/>
        <v>9</v>
      </c>
      <c r="Z570" s="90" t="e">
        <f t="shared" si="66"/>
        <v>#DIV/0!</v>
      </c>
      <c r="AA570" s="94" t="e">
        <f>+VLOOKUP(C570,'Código Licitaciones'!$J$7:$J$31,1,0)</f>
        <v>#N/A</v>
      </c>
      <c r="AB570" s="94">
        <f t="shared" si="67"/>
        <v>0</v>
      </c>
      <c r="AC570" s="94" t="e">
        <f>+VLOOKUP(E570,'Código Licitaciones'!$K$7:$K$50,1,0)</f>
        <v>#N/A</v>
      </c>
      <c r="AD570" s="94">
        <f t="shared" si="68"/>
        <v>0</v>
      </c>
      <c r="AE570" s="94" t="e">
        <f>+VLOOKUP(G570,'Código Licitaciones'!$L$7:$L$50,1,0)</f>
        <v>#N/A</v>
      </c>
      <c r="AF570" s="90" t="e">
        <f t="shared" si="69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2"/>
        <v>0</v>
      </c>
      <c r="AJ570" s="94">
        <f t="shared" si="72"/>
        <v>0</v>
      </c>
      <c r="AK570" s="95" t="e">
        <f>+VLOOKUP(M570,'Código Barras'!$C$3:$C$1694,1,0)</f>
        <v>#N/A</v>
      </c>
      <c r="AL570" s="90">
        <f t="shared" si="71"/>
        <v>0</v>
      </c>
      <c r="AM570" s="90">
        <f t="shared" si="71"/>
        <v>0</v>
      </c>
      <c r="AN570" s="90">
        <f t="shared" si="71"/>
        <v>0</v>
      </c>
      <c r="AO570" s="90">
        <f t="shared" si="70"/>
        <v>0</v>
      </c>
      <c r="AP570" s="90">
        <f t="shared" si="70"/>
        <v>0</v>
      </c>
      <c r="AQ570" s="90">
        <f t="shared" si="70"/>
        <v>0</v>
      </c>
      <c r="AR570" s="90" t="e">
        <f>VLOOKUP(C570&amp;E570&amp;G570&amp;I570&amp;J570,'Código Licitaciones'!$I$8:$I$4158,1,0)</f>
        <v>#N/A</v>
      </c>
    </row>
    <row r="571" spans="2:44" ht="18.75" x14ac:dyDescent="0.3">
      <c r="B571" s="85"/>
      <c r="M571" s="98"/>
      <c r="X571" s="83">
        <f t="shared" si="65"/>
        <v>9</v>
      </c>
      <c r="Z571" s="90" t="e">
        <f t="shared" si="66"/>
        <v>#DIV/0!</v>
      </c>
      <c r="AA571" s="94" t="e">
        <f>+VLOOKUP(C571,'Código Licitaciones'!$J$7:$J$31,1,0)</f>
        <v>#N/A</v>
      </c>
      <c r="AB571" s="94">
        <f t="shared" si="67"/>
        <v>0</v>
      </c>
      <c r="AC571" s="94" t="e">
        <f>+VLOOKUP(E571,'Código Licitaciones'!$K$7:$K$50,1,0)</f>
        <v>#N/A</v>
      </c>
      <c r="AD571" s="94">
        <f t="shared" si="68"/>
        <v>0</v>
      </c>
      <c r="AE571" s="94" t="e">
        <f>+VLOOKUP(G571,'Código Licitaciones'!$L$7:$L$50,1,0)</f>
        <v>#N/A</v>
      </c>
      <c r="AF571" s="90" t="e">
        <f t="shared" si="69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2"/>
        <v>0</v>
      </c>
      <c r="AJ571" s="94">
        <f t="shared" si="72"/>
        <v>0</v>
      </c>
      <c r="AK571" s="95" t="e">
        <f>+VLOOKUP(M571,'Código Barras'!$C$3:$C$1694,1,0)</f>
        <v>#N/A</v>
      </c>
      <c r="AL571" s="90">
        <f t="shared" si="71"/>
        <v>0</v>
      </c>
      <c r="AM571" s="90">
        <f t="shared" si="71"/>
        <v>0</v>
      </c>
      <c r="AN571" s="90">
        <f t="shared" si="71"/>
        <v>0</v>
      </c>
      <c r="AO571" s="90">
        <f t="shared" si="70"/>
        <v>0</v>
      </c>
      <c r="AP571" s="90">
        <f t="shared" si="70"/>
        <v>0</v>
      </c>
      <c r="AQ571" s="90">
        <f t="shared" si="70"/>
        <v>0</v>
      </c>
      <c r="AR571" s="90" t="e">
        <f>VLOOKUP(C571&amp;E571&amp;G571&amp;I571&amp;J571,'Código Licitaciones'!$I$8:$I$4158,1,0)</f>
        <v>#N/A</v>
      </c>
    </row>
    <row r="572" spans="2:44" ht="18.75" x14ac:dyDescent="0.3">
      <c r="B572" s="85"/>
      <c r="M572" s="98"/>
      <c r="X572" s="83">
        <f t="shared" si="65"/>
        <v>9</v>
      </c>
      <c r="Z572" s="90" t="e">
        <f t="shared" si="66"/>
        <v>#DIV/0!</v>
      </c>
      <c r="AA572" s="94" t="e">
        <f>+VLOOKUP(C572,'Código Licitaciones'!$J$7:$J$31,1,0)</f>
        <v>#N/A</v>
      </c>
      <c r="AB572" s="94">
        <f t="shared" si="67"/>
        <v>0</v>
      </c>
      <c r="AC572" s="94" t="e">
        <f>+VLOOKUP(E572,'Código Licitaciones'!$K$7:$K$50,1,0)</f>
        <v>#N/A</v>
      </c>
      <c r="AD572" s="94">
        <f t="shared" si="68"/>
        <v>0</v>
      </c>
      <c r="AE572" s="94" t="e">
        <f>+VLOOKUP(G572,'Código Licitaciones'!$L$7:$L$50,1,0)</f>
        <v>#N/A</v>
      </c>
      <c r="AF572" s="90" t="e">
        <f t="shared" si="69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2"/>
        <v>0</v>
      </c>
      <c r="AJ572" s="94">
        <f t="shared" si="72"/>
        <v>0</v>
      </c>
      <c r="AK572" s="95" t="e">
        <f>+VLOOKUP(M572,'Código Barras'!$C$3:$C$1694,1,0)</f>
        <v>#N/A</v>
      </c>
      <c r="AL572" s="90">
        <f t="shared" si="71"/>
        <v>0</v>
      </c>
      <c r="AM572" s="90">
        <f t="shared" si="71"/>
        <v>0</v>
      </c>
      <c r="AN572" s="90">
        <f t="shared" si="71"/>
        <v>0</v>
      </c>
      <c r="AO572" s="90">
        <f t="shared" si="70"/>
        <v>0</v>
      </c>
      <c r="AP572" s="90">
        <f t="shared" si="70"/>
        <v>0</v>
      </c>
      <c r="AQ572" s="90">
        <f t="shared" si="70"/>
        <v>0</v>
      </c>
      <c r="AR572" s="90" t="e">
        <f>VLOOKUP(C572&amp;E572&amp;G572&amp;I572&amp;J572,'Código Licitaciones'!$I$8:$I$4158,1,0)</f>
        <v>#N/A</v>
      </c>
    </row>
    <row r="573" spans="2:44" ht="18.75" x14ac:dyDescent="0.3">
      <c r="B573" s="85"/>
      <c r="M573" s="98"/>
      <c r="X573" s="83">
        <f t="shared" si="65"/>
        <v>9</v>
      </c>
      <c r="Z573" s="90" t="e">
        <f t="shared" si="66"/>
        <v>#DIV/0!</v>
      </c>
      <c r="AA573" s="94" t="e">
        <f>+VLOOKUP(C573,'Código Licitaciones'!$J$7:$J$31,1,0)</f>
        <v>#N/A</v>
      </c>
      <c r="AB573" s="94">
        <f t="shared" si="67"/>
        <v>0</v>
      </c>
      <c r="AC573" s="94" t="e">
        <f>+VLOOKUP(E573,'Código Licitaciones'!$K$7:$K$50,1,0)</f>
        <v>#N/A</v>
      </c>
      <c r="AD573" s="94">
        <f t="shared" si="68"/>
        <v>0</v>
      </c>
      <c r="AE573" s="94" t="e">
        <f>+VLOOKUP(G573,'Código Licitaciones'!$L$7:$L$50,1,0)</f>
        <v>#N/A</v>
      </c>
      <c r="AF573" s="90" t="e">
        <f t="shared" si="69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2"/>
        <v>0</v>
      </c>
      <c r="AJ573" s="94">
        <f t="shared" si="72"/>
        <v>0</v>
      </c>
      <c r="AK573" s="95" t="e">
        <f>+VLOOKUP(M573,'Código Barras'!$C$3:$C$1694,1,0)</f>
        <v>#N/A</v>
      </c>
      <c r="AL573" s="90">
        <f t="shared" si="71"/>
        <v>0</v>
      </c>
      <c r="AM573" s="90">
        <f t="shared" si="71"/>
        <v>0</v>
      </c>
      <c r="AN573" s="90">
        <f t="shared" si="71"/>
        <v>0</v>
      </c>
      <c r="AO573" s="90">
        <f t="shared" si="70"/>
        <v>0</v>
      </c>
      <c r="AP573" s="90">
        <f t="shared" si="70"/>
        <v>0</v>
      </c>
      <c r="AQ573" s="90">
        <f t="shared" si="70"/>
        <v>0</v>
      </c>
      <c r="AR573" s="90" t="e">
        <f>VLOOKUP(C573&amp;E573&amp;G573&amp;I573&amp;J573,'Código Licitaciones'!$I$8:$I$4158,1,0)</f>
        <v>#N/A</v>
      </c>
    </row>
    <row r="574" spans="2:44" ht="18.75" x14ac:dyDescent="0.3">
      <c r="B574" s="85"/>
      <c r="M574" s="98"/>
      <c r="X574" s="83">
        <f t="shared" si="65"/>
        <v>9</v>
      </c>
      <c r="Z574" s="90" t="e">
        <f t="shared" si="66"/>
        <v>#DIV/0!</v>
      </c>
      <c r="AA574" s="94" t="e">
        <f>+VLOOKUP(C574,'Código Licitaciones'!$J$7:$J$31,1,0)</f>
        <v>#N/A</v>
      </c>
      <c r="AB574" s="94">
        <f t="shared" si="67"/>
        <v>0</v>
      </c>
      <c r="AC574" s="94" t="e">
        <f>+VLOOKUP(E574,'Código Licitaciones'!$K$7:$K$50,1,0)</f>
        <v>#N/A</v>
      </c>
      <c r="AD574" s="94">
        <f t="shared" si="68"/>
        <v>0</v>
      </c>
      <c r="AE574" s="94" t="e">
        <f>+VLOOKUP(G574,'Código Licitaciones'!$L$7:$L$50,1,0)</f>
        <v>#N/A</v>
      </c>
      <c r="AF574" s="90" t="e">
        <f t="shared" si="69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2"/>
        <v>0</v>
      </c>
      <c r="AJ574" s="94">
        <f t="shared" si="72"/>
        <v>0</v>
      </c>
      <c r="AK574" s="95" t="e">
        <f>+VLOOKUP(M574,'Código Barras'!$C$3:$C$1694,1,0)</f>
        <v>#N/A</v>
      </c>
      <c r="AL574" s="90">
        <f t="shared" si="71"/>
        <v>0</v>
      </c>
      <c r="AM574" s="90">
        <f t="shared" si="71"/>
        <v>0</v>
      </c>
      <c r="AN574" s="90">
        <f t="shared" si="71"/>
        <v>0</v>
      </c>
      <c r="AO574" s="90">
        <f t="shared" si="70"/>
        <v>0</v>
      </c>
      <c r="AP574" s="90">
        <f t="shared" si="70"/>
        <v>0</v>
      </c>
      <c r="AQ574" s="90">
        <f t="shared" si="70"/>
        <v>0</v>
      </c>
      <c r="AR574" s="90" t="e">
        <f>VLOOKUP(C574&amp;E574&amp;G574&amp;I574&amp;J574,'Código Licitaciones'!$I$8:$I$4158,1,0)</f>
        <v>#N/A</v>
      </c>
    </row>
    <row r="575" spans="2:44" ht="18.75" x14ac:dyDescent="0.3">
      <c r="B575" s="85"/>
      <c r="M575" s="98"/>
      <c r="X575" s="83">
        <f t="shared" si="65"/>
        <v>9</v>
      </c>
      <c r="Z575" s="90" t="e">
        <f t="shared" si="66"/>
        <v>#DIV/0!</v>
      </c>
      <c r="AA575" s="94" t="e">
        <f>+VLOOKUP(C575,'Código Licitaciones'!$J$7:$J$31,1,0)</f>
        <v>#N/A</v>
      </c>
      <c r="AB575" s="94">
        <f t="shared" si="67"/>
        <v>0</v>
      </c>
      <c r="AC575" s="94" t="e">
        <f>+VLOOKUP(E575,'Código Licitaciones'!$K$7:$K$50,1,0)</f>
        <v>#N/A</v>
      </c>
      <c r="AD575" s="94">
        <f t="shared" si="68"/>
        <v>0</v>
      </c>
      <c r="AE575" s="94" t="e">
        <f>+VLOOKUP(G575,'Código Licitaciones'!$L$7:$L$50,1,0)</f>
        <v>#N/A</v>
      </c>
      <c r="AF575" s="90" t="e">
        <f t="shared" si="69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2"/>
        <v>0</v>
      </c>
      <c r="AJ575" s="94">
        <f t="shared" si="72"/>
        <v>0</v>
      </c>
      <c r="AK575" s="95" t="e">
        <f>+VLOOKUP(M575,'Código Barras'!$C$3:$C$1694,1,0)</f>
        <v>#N/A</v>
      </c>
      <c r="AL575" s="90">
        <f t="shared" si="71"/>
        <v>0</v>
      </c>
      <c r="AM575" s="90">
        <f t="shared" si="71"/>
        <v>0</v>
      </c>
      <c r="AN575" s="90">
        <f t="shared" si="71"/>
        <v>0</v>
      </c>
      <c r="AO575" s="90">
        <f t="shared" si="70"/>
        <v>0</v>
      </c>
      <c r="AP575" s="90">
        <f t="shared" si="70"/>
        <v>0</v>
      </c>
      <c r="AQ575" s="90">
        <f t="shared" si="70"/>
        <v>0</v>
      </c>
      <c r="AR575" s="90" t="e">
        <f>VLOOKUP(C575&amp;E575&amp;G575&amp;I575&amp;J575,'Código Licitaciones'!$I$8:$I$4158,1,0)</f>
        <v>#N/A</v>
      </c>
    </row>
    <row r="576" spans="2:44" ht="18.75" x14ac:dyDescent="0.3">
      <c r="B576" s="85"/>
      <c r="M576" s="98"/>
      <c r="X576" s="83">
        <f t="shared" si="65"/>
        <v>9</v>
      </c>
      <c r="Z576" s="90" t="e">
        <f t="shared" si="66"/>
        <v>#DIV/0!</v>
      </c>
      <c r="AA576" s="94" t="e">
        <f>+VLOOKUP(C576,'Código Licitaciones'!$J$7:$J$31,1,0)</f>
        <v>#N/A</v>
      </c>
      <c r="AB576" s="94">
        <f t="shared" si="67"/>
        <v>0</v>
      </c>
      <c r="AC576" s="94" t="e">
        <f>+VLOOKUP(E576,'Código Licitaciones'!$K$7:$K$50,1,0)</f>
        <v>#N/A</v>
      </c>
      <c r="AD576" s="94">
        <f t="shared" si="68"/>
        <v>0</v>
      </c>
      <c r="AE576" s="94" t="e">
        <f>+VLOOKUP(G576,'Código Licitaciones'!$L$7:$L$50,1,0)</f>
        <v>#N/A</v>
      </c>
      <c r="AF576" s="90" t="e">
        <f t="shared" si="69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2"/>
        <v>0</v>
      </c>
      <c r="AJ576" s="94">
        <f t="shared" si="72"/>
        <v>0</v>
      </c>
      <c r="AK576" s="95" t="e">
        <f>+VLOOKUP(M576,'Código Barras'!$C$3:$C$1694,1,0)</f>
        <v>#N/A</v>
      </c>
      <c r="AL576" s="90">
        <f t="shared" si="71"/>
        <v>0</v>
      </c>
      <c r="AM576" s="90">
        <f t="shared" si="71"/>
        <v>0</v>
      </c>
      <c r="AN576" s="90">
        <f t="shared" si="71"/>
        <v>0</v>
      </c>
      <c r="AO576" s="90">
        <f t="shared" si="70"/>
        <v>0</v>
      </c>
      <c r="AP576" s="90">
        <f t="shared" si="70"/>
        <v>0</v>
      </c>
      <c r="AQ576" s="90">
        <f t="shared" si="70"/>
        <v>0</v>
      </c>
      <c r="AR576" s="90" t="e">
        <f>VLOOKUP(C576&amp;E576&amp;G576&amp;I576&amp;J576,'Código Licitaciones'!$I$8:$I$4158,1,0)</f>
        <v>#N/A</v>
      </c>
    </row>
    <row r="577" spans="2:44" ht="18.75" x14ac:dyDescent="0.3">
      <c r="B577" s="85"/>
      <c r="M577" s="98"/>
      <c r="X577" s="83">
        <f t="shared" si="65"/>
        <v>9</v>
      </c>
      <c r="Z577" s="90" t="e">
        <f t="shared" si="66"/>
        <v>#DIV/0!</v>
      </c>
      <c r="AA577" s="94" t="e">
        <f>+VLOOKUP(C577,'Código Licitaciones'!$J$7:$J$31,1,0)</f>
        <v>#N/A</v>
      </c>
      <c r="AB577" s="94">
        <f t="shared" si="67"/>
        <v>0</v>
      </c>
      <c r="AC577" s="94" t="e">
        <f>+VLOOKUP(E577,'Código Licitaciones'!$K$7:$K$50,1,0)</f>
        <v>#N/A</v>
      </c>
      <c r="AD577" s="94">
        <f t="shared" si="68"/>
        <v>0</v>
      </c>
      <c r="AE577" s="94" t="e">
        <f>+VLOOKUP(G577,'Código Licitaciones'!$L$7:$L$50,1,0)</f>
        <v>#N/A</v>
      </c>
      <c r="AF577" s="90" t="e">
        <f t="shared" si="69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2"/>
        <v>0</v>
      </c>
      <c r="AJ577" s="94">
        <f t="shared" si="72"/>
        <v>0</v>
      </c>
      <c r="AK577" s="95" t="e">
        <f>+VLOOKUP(M577,'Código Barras'!$C$3:$C$1694,1,0)</f>
        <v>#N/A</v>
      </c>
      <c r="AL577" s="90">
        <f t="shared" si="71"/>
        <v>0</v>
      </c>
      <c r="AM577" s="90">
        <f t="shared" si="71"/>
        <v>0</v>
      </c>
      <c r="AN577" s="90">
        <f t="shared" si="71"/>
        <v>0</v>
      </c>
      <c r="AO577" s="90">
        <f t="shared" si="70"/>
        <v>0</v>
      </c>
      <c r="AP577" s="90">
        <f t="shared" si="70"/>
        <v>0</v>
      </c>
      <c r="AQ577" s="90">
        <f t="shared" si="70"/>
        <v>0</v>
      </c>
      <c r="AR577" s="90" t="e">
        <f>VLOOKUP(C577&amp;E577&amp;G577&amp;I577&amp;J577,'Código Licitaciones'!$I$8:$I$4158,1,0)</f>
        <v>#N/A</v>
      </c>
    </row>
    <row r="578" spans="2:44" ht="18.75" x14ac:dyDescent="0.3">
      <c r="B578" s="85"/>
      <c r="M578" s="98"/>
      <c r="X578" s="83">
        <f t="shared" si="65"/>
        <v>9</v>
      </c>
      <c r="Z578" s="90" t="e">
        <f t="shared" si="66"/>
        <v>#DIV/0!</v>
      </c>
      <c r="AA578" s="94" t="e">
        <f>+VLOOKUP(C578,'Código Licitaciones'!$J$7:$J$31,1,0)</f>
        <v>#N/A</v>
      </c>
      <c r="AB578" s="94">
        <f t="shared" si="67"/>
        <v>0</v>
      </c>
      <c r="AC578" s="94" t="e">
        <f>+VLOOKUP(E578,'Código Licitaciones'!$K$7:$K$50,1,0)</f>
        <v>#N/A</v>
      </c>
      <c r="AD578" s="94">
        <f t="shared" si="68"/>
        <v>0</v>
      </c>
      <c r="AE578" s="94" t="e">
        <f>+VLOOKUP(G578,'Código Licitaciones'!$L$7:$L$50,1,0)</f>
        <v>#N/A</v>
      </c>
      <c r="AF578" s="90" t="e">
        <f t="shared" si="69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2"/>
        <v>0</v>
      </c>
      <c r="AJ578" s="94">
        <f t="shared" si="72"/>
        <v>0</v>
      </c>
      <c r="AK578" s="95" t="e">
        <f>+VLOOKUP(M578,'Código Barras'!$C$3:$C$1694,1,0)</f>
        <v>#N/A</v>
      </c>
      <c r="AL578" s="90">
        <f t="shared" si="71"/>
        <v>0</v>
      </c>
      <c r="AM578" s="90">
        <f t="shared" si="71"/>
        <v>0</v>
      </c>
      <c r="AN578" s="90">
        <f t="shared" si="71"/>
        <v>0</v>
      </c>
      <c r="AO578" s="90">
        <f t="shared" si="70"/>
        <v>0</v>
      </c>
      <c r="AP578" s="90">
        <f t="shared" si="70"/>
        <v>0</v>
      </c>
      <c r="AQ578" s="90">
        <f t="shared" si="70"/>
        <v>0</v>
      </c>
      <c r="AR578" s="90" t="e">
        <f>VLOOKUP(C578&amp;E578&amp;G578&amp;I578&amp;J578,'Código Licitaciones'!$I$8:$I$4158,1,0)</f>
        <v>#N/A</v>
      </c>
    </row>
    <row r="579" spans="2:44" ht="18.75" x14ac:dyDescent="0.3">
      <c r="B579" s="85"/>
      <c r="M579" s="98"/>
      <c r="X579" s="83">
        <f t="shared" si="65"/>
        <v>9</v>
      </c>
      <c r="Z579" s="90" t="e">
        <f t="shared" si="66"/>
        <v>#DIV/0!</v>
      </c>
      <c r="AA579" s="94" t="e">
        <f>+VLOOKUP(C579,'Código Licitaciones'!$J$7:$J$31,1,0)</f>
        <v>#N/A</v>
      </c>
      <c r="AB579" s="94">
        <f t="shared" si="67"/>
        <v>0</v>
      </c>
      <c r="AC579" s="94" t="e">
        <f>+VLOOKUP(E579,'Código Licitaciones'!$K$7:$K$50,1,0)</f>
        <v>#N/A</v>
      </c>
      <c r="AD579" s="94">
        <f t="shared" si="68"/>
        <v>0</v>
      </c>
      <c r="AE579" s="94" t="e">
        <f>+VLOOKUP(G579,'Código Licitaciones'!$L$7:$L$50,1,0)</f>
        <v>#N/A</v>
      </c>
      <c r="AF579" s="90" t="e">
        <f t="shared" si="69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2"/>
        <v>0</v>
      </c>
      <c r="AJ579" s="94">
        <f t="shared" si="72"/>
        <v>0</v>
      </c>
      <c r="AK579" s="95" t="e">
        <f>+VLOOKUP(M579,'Código Barras'!$C$3:$C$1694,1,0)</f>
        <v>#N/A</v>
      </c>
      <c r="AL579" s="90">
        <f t="shared" si="71"/>
        <v>0</v>
      </c>
      <c r="AM579" s="90">
        <f t="shared" si="71"/>
        <v>0</v>
      </c>
      <c r="AN579" s="90">
        <f t="shared" si="71"/>
        <v>0</v>
      </c>
      <c r="AO579" s="90">
        <f t="shared" si="70"/>
        <v>0</v>
      </c>
      <c r="AP579" s="90">
        <f t="shared" si="70"/>
        <v>0</v>
      </c>
      <c r="AQ579" s="90">
        <f t="shared" si="70"/>
        <v>0</v>
      </c>
      <c r="AR579" s="90" t="e">
        <f>VLOOKUP(C579&amp;E579&amp;G579&amp;I579&amp;J579,'Código Licitaciones'!$I$8:$I$4158,1,0)</f>
        <v>#N/A</v>
      </c>
    </row>
    <row r="580" spans="2:44" ht="18.75" x14ac:dyDescent="0.3">
      <c r="B580" s="85"/>
      <c r="M580" s="98"/>
      <c r="X580" s="83">
        <f t="shared" si="65"/>
        <v>9</v>
      </c>
      <c r="Z580" s="90" t="e">
        <f t="shared" si="66"/>
        <v>#DIV/0!</v>
      </c>
      <c r="AA580" s="94" t="e">
        <f>+VLOOKUP(C580,'Código Licitaciones'!$J$7:$J$31,1,0)</f>
        <v>#N/A</v>
      </c>
      <c r="AB580" s="94">
        <f t="shared" si="67"/>
        <v>0</v>
      </c>
      <c r="AC580" s="94" t="e">
        <f>+VLOOKUP(E580,'Código Licitaciones'!$K$7:$K$50,1,0)</f>
        <v>#N/A</v>
      </c>
      <c r="AD580" s="94">
        <f t="shared" si="68"/>
        <v>0</v>
      </c>
      <c r="AE580" s="94" t="e">
        <f>+VLOOKUP(G580,'Código Licitaciones'!$L$7:$L$50,1,0)</f>
        <v>#N/A</v>
      </c>
      <c r="AF580" s="90" t="e">
        <f t="shared" si="69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2"/>
        <v>0</v>
      </c>
      <c r="AJ580" s="94">
        <f t="shared" si="72"/>
        <v>0</v>
      </c>
      <c r="AK580" s="95" t="e">
        <f>+VLOOKUP(M580,'Código Barras'!$C$3:$C$1694,1,0)</f>
        <v>#N/A</v>
      </c>
      <c r="AL580" s="90">
        <f t="shared" si="71"/>
        <v>0</v>
      </c>
      <c r="AM580" s="90">
        <f t="shared" si="71"/>
        <v>0</v>
      </c>
      <c r="AN580" s="90">
        <f t="shared" si="71"/>
        <v>0</v>
      </c>
      <c r="AO580" s="90">
        <f t="shared" si="70"/>
        <v>0</v>
      </c>
      <c r="AP580" s="90">
        <f t="shared" si="70"/>
        <v>0</v>
      </c>
      <c r="AQ580" s="90">
        <f t="shared" si="70"/>
        <v>0</v>
      </c>
      <c r="AR580" s="90" t="e">
        <f>VLOOKUP(C580&amp;E580&amp;G580&amp;I580&amp;J580,'Código Licitaciones'!$I$8:$I$4158,1,0)</f>
        <v>#N/A</v>
      </c>
    </row>
    <row r="581" spans="2:44" ht="18.75" x14ac:dyDescent="0.3">
      <c r="B581" s="85"/>
      <c r="M581" s="98"/>
      <c r="X581" s="83">
        <f t="shared" si="65"/>
        <v>9</v>
      </c>
      <c r="Z581" s="90" t="e">
        <f t="shared" si="66"/>
        <v>#DIV/0!</v>
      </c>
      <c r="AA581" s="94" t="e">
        <f>+VLOOKUP(C581,'Código Licitaciones'!$J$7:$J$31,1,0)</f>
        <v>#N/A</v>
      </c>
      <c r="AB581" s="94">
        <f t="shared" si="67"/>
        <v>0</v>
      </c>
      <c r="AC581" s="94" t="e">
        <f>+VLOOKUP(E581,'Código Licitaciones'!$K$7:$K$50,1,0)</f>
        <v>#N/A</v>
      </c>
      <c r="AD581" s="94">
        <f t="shared" si="68"/>
        <v>0</v>
      </c>
      <c r="AE581" s="94" t="e">
        <f>+VLOOKUP(G581,'Código Licitaciones'!$L$7:$L$50,1,0)</f>
        <v>#N/A</v>
      </c>
      <c r="AF581" s="90" t="e">
        <f t="shared" si="69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2"/>
        <v>0</v>
      </c>
      <c r="AJ581" s="94">
        <f t="shared" si="72"/>
        <v>0</v>
      </c>
      <c r="AK581" s="95" t="e">
        <f>+VLOOKUP(M581,'Código Barras'!$C$3:$C$1694,1,0)</f>
        <v>#N/A</v>
      </c>
      <c r="AL581" s="90">
        <f t="shared" si="71"/>
        <v>0</v>
      </c>
      <c r="AM581" s="90">
        <f t="shared" si="71"/>
        <v>0</v>
      </c>
      <c r="AN581" s="90">
        <f t="shared" si="71"/>
        <v>0</v>
      </c>
      <c r="AO581" s="90">
        <f t="shared" si="70"/>
        <v>0</v>
      </c>
      <c r="AP581" s="90">
        <f t="shared" si="70"/>
        <v>0</v>
      </c>
      <c r="AQ581" s="90">
        <f t="shared" si="70"/>
        <v>0</v>
      </c>
      <c r="AR581" s="90" t="e">
        <f>VLOOKUP(C581&amp;E581&amp;G581&amp;I581&amp;J581,'Código Licitaciones'!$I$8:$I$4158,1,0)</f>
        <v>#N/A</v>
      </c>
    </row>
    <row r="582" spans="2:44" ht="18.75" x14ac:dyDescent="0.3">
      <c r="B582" s="85"/>
      <c r="M582" s="98"/>
      <c r="X582" s="83">
        <f t="shared" si="65"/>
        <v>9</v>
      </c>
      <c r="Z582" s="90" t="e">
        <f t="shared" si="66"/>
        <v>#DIV/0!</v>
      </c>
      <c r="AA582" s="94" t="e">
        <f>+VLOOKUP(C582,'Código Licitaciones'!$J$7:$J$31,1,0)</f>
        <v>#N/A</v>
      </c>
      <c r="AB582" s="94">
        <f t="shared" si="67"/>
        <v>0</v>
      </c>
      <c r="AC582" s="94" t="e">
        <f>+VLOOKUP(E582,'Código Licitaciones'!$K$7:$K$50,1,0)</f>
        <v>#N/A</v>
      </c>
      <c r="AD582" s="94">
        <f t="shared" si="68"/>
        <v>0</v>
      </c>
      <c r="AE582" s="94" t="e">
        <f>+VLOOKUP(G582,'Código Licitaciones'!$L$7:$L$50,1,0)</f>
        <v>#N/A</v>
      </c>
      <c r="AF582" s="90" t="e">
        <f t="shared" si="69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2"/>
        <v>0</v>
      </c>
      <c r="AJ582" s="94">
        <f t="shared" si="72"/>
        <v>0</v>
      </c>
      <c r="AK582" s="95" t="e">
        <f>+VLOOKUP(M582,'Código Barras'!$C$3:$C$1694,1,0)</f>
        <v>#N/A</v>
      </c>
      <c r="AL582" s="90">
        <f t="shared" si="71"/>
        <v>0</v>
      </c>
      <c r="AM582" s="90">
        <f t="shared" si="71"/>
        <v>0</v>
      </c>
      <c r="AN582" s="90">
        <f t="shared" si="71"/>
        <v>0</v>
      </c>
      <c r="AO582" s="90">
        <f t="shared" si="70"/>
        <v>0</v>
      </c>
      <c r="AP582" s="90">
        <f t="shared" si="70"/>
        <v>0</v>
      </c>
      <c r="AQ582" s="90">
        <f t="shared" si="70"/>
        <v>0</v>
      </c>
      <c r="AR582" s="90" t="e">
        <f>VLOOKUP(C582&amp;E582&amp;G582&amp;I582&amp;J582,'Código Licitaciones'!$I$8:$I$4158,1,0)</f>
        <v>#N/A</v>
      </c>
    </row>
    <row r="583" spans="2:44" ht="18.75" x14ac:dyDescent="0.3">
      <c r="B583" s="85"/>
      <c r="M583" s="98"/>
      <c r="X583" s="83">
        <f t="shared" si="65"/>
        <v>9</v>
      </c>
      <c r="Z583" s="90" t="e">
        <f t="shared" si="66"/>
        <v>#DIV/0!</v>
      </c>
      <c r="AA583" s="94" t="e">
        <f>+VLOOKUP(C583,'Código Licitaciones'!$J$7:$J$31,1,0)</f>
        <v>#N/A</v>
      </c>
      <c r="AB583" s="94">
        <f t="shared" si="67"/>
        <v>0</v>
      </c>
      <c r="AC583" s="94" t="e">
        <f>+VLOOKUP(E583,'Código Licitaciones'!$K$7:$K$50,1,0)</f>
        <v>#N/A</v>
      </c>
      <c r="AD583" s="94">
        <f t="shared" si="68"/>
        <v>0</v>
      </c>
      <c r="AE583" s="94" t="e">
        <f>+VLOOKUP(G583,'Código Licitaciones'!$L$7:$L$50,1,0)</f>
        <v>#N/A</v>
      </c>
      <c r="AF583" s="90" t="e">
        <f t="shared" si="69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2"/>
        <v>0</v>
      </c>
      <c r="AJ583" s="94">
        <f t="shared" si="72"/>
        <v>0</v>
      </c>
      <c r="AK583" s="95" t="e">
        <f>+VLOOKUP(M583,'Código Barras'!$C$3:$C$1694,1,0)</f>
        <v>#N/A</v>
      </c>
      <c r="AL583" s="90">
        <f t="shared" si="71"/>
        <v>0</v>
      </c>
      <c r="AM583" s="90">
        <f t="shared" si="71"/>
        <v>0</v>
      </c>
      <c r="AN583" s="90">
        <f t="shared" si="71"/>
        <v>0</v>
      </c>
      <c r="AO583" s="90">
        <f t="shared" si="70"/>
        <v>0</v>
      </c>
      <c r="AP583" s="90">
        <f t="shared" si="70"/>
        <v>0</v>
      </c>
      <c r="AQ583" s="90">
        <f t="shared" si="70"/>
        <v>0</v>
      </c>
      <c r="AR583" s="90" t="e">
        <f>VLOOKUP(C583&amp;E583&amp;G583&amp;I583&amp;J583,'Código Licitaciones'!$I$8:$I$4158,1,0)</f>
        <v>#N/A</v>
      </c>
    </row>
    <row r="584" spans="2:44" ht="18.75" x14ac:dyDescent="0.3">
      <c r="B584" s="85"/>
      <c r="M584" s="98"/>
      <c r="X584" s="83">
        <f t="shared" si="65"/>
        <v>9</v>
      </c>
      <c r="Z584" s="90" t="e">
        <f t="shared" si="66"/>
        <v>#DIV/0!</v>
      </c>
      <c r="AA584" s="94" t="e">
        <f>+VLOOKUP(C584,'Código Licitaciones'!$J$7:$J$31,1,0)</f>
        <v>#N/A</v>
      </c>
      <c r="AB584" s="94">
        <f t="shared" si="67"/>
        <v>0</v>
      </c>
      <c r="AC584" s="94" t="e">
        <f>+VLOOKUP(E584,'Código Licitaciones'!$K$7:$K$50,1,0)</f>
        <v>#N/A</v>
      </c>
      <c r="AD584" s="94">
        <f t="shared" si="68"/>
        <v>0</v>
      </c>
      <c r="AE584" s="94" t="e">
        <f>+VLOOKUP(G584,'Código Licitaciones'!$L$7:$L$50,1,0)</f>
        <v>#N/A</v>
      </c>
      <c r="AF584" s="90" t="e">
        <f t="shared" si="69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2"/>
        <v>0</v>
      </c>
      <c r="AJ584" s="94">
        <f t="shared" si="72"/>
        <v>0</v>
      </c>
      <c r="AK584" s="95" t="e">
        <f>+VLOOKUP(M584,'Código Barras'!$C$3:$C$1694,1,0)</f>
        <v>#N/A</v>
      </c>
      <c r="AL584" s="90">
        <f t="shared" si="71"/>
        <v>0</v>
      </c>
      <c r="AM584" s="90">
        <f t="shared" si="71"/>
        <v>0</v>
      </c>
      <c r="AN584" s="90">
        <f t="shared" si="71"/>
        <v>0</v>
      </c>
      <c r="AO584" s="90">
        <f t="shared" si="70"/>
        <v>0</v>
      </c>
      <c r="AP584" s="90">
        <f t="shared" si="70"/>
        <v>0</v>
      </c>
      <c r="AQ584" s="90">
        <f t="shared" si="70"/>
        <v>0</v>
      </c>
      <c r="AR584" s="90" t="e">
        <f>VLOOKUP(C584&amp;E584&amp;G584&amp;I584&amp;J584,'Código Licitaciones'!$I$8:$I$4158,1,0)</f>
        <v>#N/A</v>
      </c>
    </row>
    <row r="585" spans="2:44" ht="18.75" x14ac:dyDescent="0.3">
      <c r="B585" s="85"/>
      <c r="M585" s="98"/>
      <c r="X585" s="83">
        <f t="shared" si="65"/>
        <v>9</v>
      </c>
      <c r="Z585" s="90" t="e">
        <f t="shared" si="66"/>
        <v>#DIV/0!</v>
      </c>
      <c r="AA585" s="94" t="e">
        <f>+VLOOKUP(C585,'Código Licitaciones'!$J$7:$J$31,1,0)</f>
        <v>#N/A</v>
      </c>
      <c r="AB585" s="94">
        <f t="shared" si="67"/>
        <v>0</v>
      </c>
      <c r="AC585" s="94" t="e">
        <f>+VLOOKUP(E585,'Código Licitaciones'!$K$7:$K$50,1,0)</f>
        <v>#N/A</v>
      </c>
      <c r="AD585" s="94">
        <f t="shared" si="68"/>
        <v>0</v>
      </c>
      <c r="AE585" s="94" t="e">
        <f>+VLOOKUP(G585,'Código Licitaciones'!$L$7:$L$50,1,0)</f>
        <v>#N/A</v>
      </c>
      <c r="AF585" s="90" t="e">
        <f t="shared" si="69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2"/>
        <v>0</v>
      </c>
      <c r="AJ585" s="94">
        <f t="shared" si="72"/>
        <v>0</v>
      </c>
      <c r="AK585" s="95" t="e">
        <f>+VLOOKUP(M585,'Código Barras'!$C$3:$C$1694,1,0)</f>
        <v>#N/A</v>
      </c>
      <c r="AL585" s="90">
        <f t="shared" si="71"/>
        <v>0</v>
      </c>
      <c r="AM585" s="90">
        <f t="shared" si="71"/>
        <v>0</v>
      </c>
      <c r="AN585" s="90">
        <f t="shared" si="71"/>
        <v>0</v>
      </c>
      <c r="AO585" s="90">
        <f t="shared" si="70"/>
        <v>0</v>
      </c>
      <c r="AP585" s="90">
        <f t="shared" si="70"/>
        <v>0</v>
      </c>
      <c r="AQ585" s="90">
        <f t="shared" si="70"/>
        <v>0</v>
      </c>
      <c r="AR585" s="90" t="e">
        <f>VLOOKUP(C585&amp;E585&amp;G585&amp;I585&amp;J585,'Código Licitaciones'!$I$8:$I$4158,1,0)</f>
        <v>#N/A</v>
      </c>
    </row>
    <row r="586" spans="2:44" ht="18.75" x14ac:dyDescent="0.3">
      <c r="B586" s="85"/>
      <c r="M586" s="98"/>
      <c r="X586" s="83">
        <f t="shared" ref="X586:X649" si="73">SUMPRODUCT(--(ISERROR(Z586:BN586)))</f>
        <v>9</v>
      </c>
      <c r="Z586" s="90" t="e">
        <f t="shared" ref="Z586:Z649" si="74">IF(ISNUMBER(B586),B586,1/0)</f>
        <v>#DIV/0!</v>
      </c>
      <c r="AA586" s="94" t="e">
        <f>+VLOOKUP(C586,'Código Licitaciones'!$J$7:$J$31,1,0)</f>
        <v>#N/A</v>
      </c>
      <c r="AB586" s="94">
        <f t="shared" ref="AB586:AB649" si="75">+D586</f>
        <v>0</v>
      </c>
      <c r="AC586" s="94" t="e">
        <f>+VLOOKUP(E586,'Código Licitaciones'!$K$7:$K$50,1,0)</f>
        <v>#N/A</v>
      </c>
      <c r="AD586" s="94">
        <f t="shared" ref="AD586:AD649" si="76">+F586</f>
        <v>0</v>
      </c>
      <c r="AE586" s="94" t="e">
        <f>+VLOOKUP(G586,'Código Licitaciones'!$L$7:$L$50,1,0)</f>
        <v>#N/A</v>
      </c>
      <c r="AF586" s="90" t="e">
        <f t="shared" ref="AF586:AF649" si="77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2"/>
        <v>0</v>
      </c>
      <c r="AJ586" s="94">
        <f t="shared" si="72"/>
        <v>0</v>
      </c>
      <c r="AK586" s="95" t="e">
        <f>+VLOOKUP(M586,'Código Barras'!$C$3:$C$1694,1,0)</f>
        <v>#N/A</v>
      </c>
      <c r="AL586" s="90">
        <f t="shared" si="71"/>
        <v>0</v>
      </c>
      <c r="AM586" s="90">
        <f t="shared" si="71"/>
        <v>0</v>
      </c>
      <c r="AN586" s="90">
        <f t="shared" si="71"/>
        <v>0</v>
      </c>
      <c r="AO586" s="90">
        <f t="shared" si="70"/>
        <v>0</v>
      </c>
      <c r="AP586" s="90">
        <f t="shared" si="70"/>
        <v>0</v>
      </c>
      <c r="AQ586" s="90">
        <f t="shared" si="70"/>
        <v>0</v>
      </c>
      <c r="AR586" s="90" t="e">
        <f>VLOOKUP(C586&amp;E586&amp;G586&amp;I586&amp;J586,'Código Licitaciones'!$I$8:$I$4158,1,0)</f>
        <v>#N/A</v>
      </c>
    </row>
    <row r="587" spans="2:44" ht="18.75" x14ac:dyDescent="0.3">
      <c r="B587" s="85"/>
      <c r="M587" s="98"/>
      <c r="X587" s="83">
        <f t="shared" si="73"/>
        <v>9</v>
      </c>
      <c r="Z587" s="90" t="e">
        <f t="shared" si="74"/>
        <v>#DIV/0!</v>
      </c>
      <c r="AA587" s="94" t="e">
        <f>+VLOOKUP(C587,'Código Licitaciones'!$J$7:$J$31,1,0)</f>
        <v>#N/A</v>
      </c>
      <c r="AB587" s="94">
        <f t="shared" si="75"/>
        <v>0</v>
      </c>
      <c r="AC587" s="94" t="e">
        <f>+VLOOKUP(E587,'Código Licitaciones'!$K$7:$K$50,1,0)</f>
        <v>#N/A</v>
      </c>
      <c r="AD587" s="94">
        <f t="shared" si="76"/>
        <v>0</v>
      </c>
      <c r="AE587" s="94" t="e">
        <f>+VLOOKUP(G587,'Código Licitaciones'!$L$7:$L$50,1,0)</f>
        <v>#N/A</v>
      </c>
      <c r="AF587" s="90" t="e">
        <f t="shared" si="77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2"/>
        <v>0</v>
      </c>
      <c r="AJ587" s="94">
        <f t="shared" si="72"/>
        <v>0</v>
      </c>
      <c r="AK587" s="95" t="e">
        <f>+VLOOKUP(M587,'Código Barras'!$C$3:$C$1694,1,0)</f>
        <v>#N/A</v>
      </c>
      <c r="AL587" s="90">
        <f t="shared" si="71"/>
        <v>0</v>
      </c>
      <c r="AM587" s="90">
        <f t="shared" si="71"/>
        <v>0</v>
      </c>
      <c r="AN587" s="90">
        <f t="shared" si="71"/>
        <v>0</v>
      </c>
      <c r="AO587" s="90">
        <f t="shared" si="70"/>
        <v>0</v>
      </c>
      <c r="AP587" s="90">
        <f t="shared" si="70"/>
        <v>0</v>
      </c>
      <c r="AQ587" s="90">
        <f t="shared" si="70"/>
        <v>0</v>
      </c>
      <c r="AR587" s="90" t="e">
        <f>VLOOKUP(C587&amp;E587&amp;G587&amp;I587&amp;J587,'Código Licitaciones'!$I$8:$I$4158,1,0)</f>
        <v>#N/A</v>
      </c>
    </row>
    <row r="588" spans="2:44" ht="18.75" x14ac:dyDescent="0.3">
      <c r="B588" s="85"/>
      <c r="M588" s="98"/>
      <c r="X588" s="83">
        <f t="shared" si="73"/>
        <v>9</v>
      </c>
      <c r="Z588" s="90" t="e">
        <f t="shared" si="74"/>
        <v>#DIV/0!</v>
      </c>
      <c r="AA588" s="94" t="e">
        <f>+VLOOKUP(C588,'Código Licitaciones'!$J$7:$J$31,1,0)</f>
        <v>#N/A</v>
      </c>
      <c r="AB588" s="94">
        <f t="shared" si="75"/>
        <v>0</v>
      </c>
      <c r="AC588" s="94" t="e">
        <f>+VLOOKUP(E588,'Código Licitaciones'!$K$7:$K$50,1,0)</f>
        <v>#N/A</v>
      </c>
      <c r="AD588" s="94">
        <f t="shared" si="76"/>
        <v>0</v>
      </c>
      <c r="AE588" s="94" t="e">
        <f>+VLOOKUP(G588,'Código Licitaciones'!$L$7:$L$50,1,0)</f>
        <v>#N/A</v>
      </c>
      <c r="AF588" s="90" t="e">
        <f t="shared" si="77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2"/>
        <v>0</v>
      </c>
      <c r="AJ588" s="94">
        <f t="shared" si="72"/>
        <v>0</v>
      </c>
      <c r="AK588" s="95" t="e">
        <f>+VLOOKUP(M588,'Código Barras'!$C$3:$C$1694,1,0)</f>
        <v>#N/A</v>
      </c>
      <c r="AL588" s="90">
        <f t="shared" si="71"/>
        <v>0</v>
      </c>
      <c r="AM588" s="90">
        <f t="shared" si="71"/>
        <v>0</v>
      </c>
      <c r="AN588" s="90">
        <f t="shared" si="71"/>
        <v>0</v>
      </c>
      <c r="AO588" s="90">
        <f t="shared" si="70"/>
        <v>0</v>
      </c>
      <c r="AP588" s="90">
        <f t="shared" si="70"/>
        <v>0</v>
      </c>
      <c r="AQ588" s="90">
        <f t="shared" si="70"/>
        <v>0</v>
      </c>
      <c r="AR588" s="90" t="e">
        <f>VLOOKUP(C588&amp;E588&amp;G588&amp;I588&amp;J588,'Código Licitaciones'!$I$8:$I$4158,1,0)</f>
        <v>#N/A</v>
      </c>
    </row>
    <row r="589" spans="2:44" ht="18.75" x14ac:dyDescent="0.3">
      <c r="B589" s="85"/>
      <c r="M589" s="98"/>
      <c r="X589" s="83">
        <f t="shared" si="73"/>
        <v>9</v>
      </c>
      <c r="Z589" s="90" t="e">
        <f t="shared" si="74"/>
        <v>#DIV/0!</v>
      </c>
      <c r="AA589" s="94" t="e">
        <f>+VLOOKUP(C589,'Código Licitaciones'!$J$7:$J$31,1,0)</f>
        <v>#N/A</v>
      </c>
      <c r="AB589" s="94">
        <f t="shared" si="75"/>
        <v>0</v>
      </c>
      <c r="AC589" s="94" t="e">
        <f>+VLOOKUP(E589,'Código Licitaciones'!$K$7:$K$50,1,0)</f>
        <v>#N/A</v>
      </c>
      <c r="AD589" s="94">
        <f t="shared" si="76"/>
        <v>0</v>
      </c>
      <c r="AE589" s="94" t="e">
        <f>+VLOOKUP(G589,'Código Licitaciones'!$L$7:$L$50,1,0)</f>
        <v>#N/A</v>
      </c>
      <c r="AF589" s="90" t="e">
        <f t="shared" si="77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2"/>
        <v>0</v>
      </c>
      <c r="AJ589" s="94">
        <f t="shared" si="72"/>
        <v>0</v>
      </c>
      <c r="AK589" s="95" t="e">
        <f>+VLOOKUP(M589,'Código Barras'!$C$3:$C$1694,1,0)</f>
        <v>#N/A</v>
      </c>
      <c r="AL589" s="90">
        <f t="shared" si="71"/>
        <v>0</v>
      </c>
      <c r="AM589" s="90">
        <f t="shared" si="71"/>
        <v>0</v>
      </c>
      <c r="AN589" s="90">
        <f t="shared" si="71"/>
        <v>0</v>
      </c>
      <c r="AO589" s="90">
        <f t="shared" si="70"/>
        <v>0</v>
      </c>
      <c r="AP589" s="90">
        <f t="shared" si="70"/>
        <v>0</v>
      </c>
      <c r="AQ589" s="90">
        <f t="shared" si="70"/>
        <v>0</v>
      </c>
      <c r="AR589" s="90" t="e">
        <f>VLOOKUP(C589&amp;E589&amp;G589&amp;I589&amp;J589,'Código Licitaciones'!$I$8:$I$4158,1,0)</f>
        <v>#N/A</v>
      </c>
    </row>
    <row r="590" spans="2:44" ht="18.75" x14ac:dyDescent="0.3">
      <c r="B590" s="85"/>
      <c r="M590" s="98"/>
      <c r="X590" s="83">
        <f t="shared" si="73"/>
        <v>9</v>
      </c>
      <c r="Z590" s="90" t="e">
        <f t="shared" si="74"/>
        <v>#DIV/0!</v>
      </c>
      <c r="AA590" s="94" t="e">
        <f>+VLOOKUP(C590,'Código Licitaciones'!$J$7:$J$31,1,0)</f>
        <v>#N/A</v>
      </c>
      <c r="AB590" s="94">
        <f t="shared" si="75"/>
        <v>0</v>
      </c>
      <c r="AC590" s="94" t="e">
        <f>+VLOOKUP(E590,'Código Licitaciones'!$K$7:$K$50,1,0)</f>
        <v>#N/A</v>
      </c>
      <c r="AD590" s="94">
        <f t="shared" si="76"/>
        <v>0</v>
      </c>
      <c r="AE590" s="94" t="e">
        <f>+VLOOKUP(G590,'Código Licitaciones'!$L$7:$L$50,1,0)</f>
        <v>#N/A</v>
      </c>
      <c r="AF590" s="90" t="e">
        <f t="shared" si="77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2"/>
        <v>0</v>
      </c>
      <c r="AJ590" s="94">
        <f t="shared" si="72"/>
        <v>0</v>
      </c>
      <c r="AK590" s="95" t="e">
        <f>+VLOOKUP(M590,'Código Barras'!$C$3:$C$1694,1,0)</f>
        <v>#N/A</v>
      </c>
      <c r="AL590" s="90">
        <f t="shared" si="71"/>
        <v>0</v>
      </c>
      <c r="AM590" s="90">
        <f t="shared" si="71"/>
        <v>0</v>
      </c>
      <c r="AN590" s="90">
        <f t="shared" si="71"/>
        <v>0</v>
      </c>
      <c r="AO590" s="90">
        <f t="shared" si="70"/>
        <v>0</v>
      </c>
      <c r="AP590" s="90">
        <f t="shared" si="70"/>
        <v>0</v>
      </c>
      <c r="AQ590" s="90">
        <f t="shared" si="70"/>
        <v>0</v>
      </c>
      <c r="AR590" s="90" t="e">
        <f>VLOOKUP(C590&amp;E590&amp;G590&amp;I590&amp;J590,'Código Licitaciones'!$I$8:$I$4158,1,0)</f>
        <v>#N/A</v>
      </c>
    </row>
    <row r="591" spans="2:44" ht="18.75" x14ac:dyDescent="0.3">
      <c r="B591" s="85"/>
      <c r="M591" s="98"/>
      <c r="X591" s="83">
        <f t="shared" si="73"/>
        <v>9</v>
      </c>
      <c r="Z591" s="90" t="e">
        <f t="shared" si="74"/>
        <v>#DIV/0!</v>
      </c>
      <c r="AA591" s="94" t="e">
        <f>+VLOOKUP(C591,'Código Licitaciones'!$J$7:$J$31,1,0)</f>
        <v>#N/A</v>
      </c>
      <c r="AB591" s="94">
        <f t="shared" si="75"/>
        <v>0</v>
      </c>
      <c r="AC591" s="94" t="e">
        <f>+VLOOKUP(E591,'Código Licitaciones'!$K$7:$K$50,1,0)</f>
        <v>#N/A</v>
      </c>
      <c r="AD591" s="94">
        <f t="shared" si="76"/>
        <v>0</v>
      </c>
      <c r="AE591" s="94" t="e">
        <f>+VLOOKUP(G591,'Código Licitaciones'!$L$7:$L$50,1,0)</f>
        <v>#N/A</v>
      </c>
      <c r="AF591" s="90" t="e">
        <f t="shared" si="77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2"/>
        <v>0</v>
      </c>
      <c r="AJ591" s="94">
        <f t="shared" si="72"/>
        <v>0</v>
      </c>
      <c r="AK591" s="95" t="e">
        <f>+VLOOKUP(M591,'Código Barras'!$C$3:$C$1694,1,0)</f>
        <v>#N/A</v>
      </c>
      <c r="AL591" s="90">
        <f t="shared" si="71"/>
        <v>0</v>
      </c>
      <c r="AM591" s="90">
        <f t="shared" si="71"/>
        <v>0</v>
      </c>
      <c r="AN591" s="90">
        <f t="shared" si="71"/>
        <v>0</v>
      </c>
      <c r="AO591" s="90">
        <f t="shared" si="70"/>
        <v>0</v>
      </c>
      <c r="AP591" s="90">
        <f t="shared" si="70"/>
        <v>0</v>
      </c>
      <c r="AQ591" s="90">
        <f t="shared" si="70"/>
        <v>0</v>
      </c>
      <c r="AR591" s="90" t="e">
        <f>VLOOKUP(C591&amp;E591&amp;G591&amp;I591&amp;J591,'Código Licitaciones'!$I$8:$I$4158,1,0)</f>
        <v>#N/A</v>
      </c>
    </row>
    <row r="592" spans="2:44" ht="18.75" x14ac:dyDescent="0.3">
      <c r="B592" s="85"/>
      <c r="M592" s="98"/>
      <c r="X592" s="83">
        <f t="shared" si="73"/>
        <v>9</v>
      </c>
      <c r="Z592" s="90" t="e">
        <f t="shared" si="74"/>
        <v>#DIV/0!</v>
      </c>
      <c r="AA592" s="94" t="e">
        <f>+VLOOKUP(C592,'Código Licitaciones'!$J$7:$J$31,1,0)</f>
        <v>#N/A</v>
      </c>
      <c r="AB592" s="94">
        <f t="shared" si="75"/>
        <v>0</v>
      </c>
      <c r="AC592" s="94" t="e">
        <f>+VLOOKUP(E592,'Código Licitaciones'!$K$7:$K$50,1,0)</f>
        <v>#N/A</v>
      </c>
      <c r="AD592" s="94">
        <f t="shared" si="76"/>
        <v>0</v>
      </c>
      <c r="AE592" s="94" t="e">
        <f>+VLOOKUP(G592,'Código Licitaciones'!$L$7:$L$50,1,0)</f>
        <v>#N/A</v>
      </c>
      <c r="AF592" s="90" t="e">
        <f t="shared" si="77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2"/>
        <v>0</v>
      </c>
      <c r="AJ592" s="94">
        <f t="shared" si="72"/>
        <v>0</v>
      </c>
      <c r="AK592" s="95" t="e">
        <f>+VLOOKUP(M592,'Código Barras'!$C$3:$C$1694,1,0)</f>
        <v>#N/A</v>
      </c>
      <c r="AL592" s="90">
        <f t="shared" si="71"/>
        <v>0</v>
      </c>
      <c r="AM592" s="90">
        <f t="shared" si="71"/>
        <v>0</v>
      </c>
      <c r="AN592" s="90">
        <f t="shared" si="71"/>
        <v>0</v>
      </c>
      <c r="AO592" s="90">
        <f t="shared" si="70"/>
        <v>0</v>
      </c>
      <c r="AP592" s="90">
        <f t="shared" si="70"/>
        <v>0</v>
      </c>
      <c r="AQ592" s="90">
        <f t="shared" si="70"/>
        <v>0</v>
      </c>
      <c r="AR592" s="90" t="e">
        <f>VLOOKUP(C592&amp;E592&amp;G592&amp;I592&amp;J592,'Código Licitaciones'!$I$8:$I$4158,1,0)</f>
        <v>#N/A</v>
      </c>
    </row>
    <row r="593" spans="2:44" ht="18.75" x14ac:dyDescent="0.3">
      <c r="B593" s="85"/>
      <c r="M593" s="98"/>
      <c r="X593" s="83">
        <f t="shared" si="73"/>
        <v>9</v>
      </c>
      <c r="Z593" s="90" t="e">
        <f t="shared" si="74"/>
        <v>#DIV/0!</v>
      </c>
      <c r="AA593" s="94" t="e">
        <f>+VLOOKUP(C593,'Código Licitaciones'!$J$7:$J$31,1,0)</f>
        <v>#N/A</v>
      </c>
      <c r="AB593" s="94">
        <f t="shared" si="75"/>
        <v>0</v>
      </c>
      <c r="AC593" s="94" t="e">
        <f>+VLOOKUP(E593,'Código Licitaciones'!$K$7:$K$50,1,0)</f>
        <v>#N/A</v>
      </c>
      <c r="AD593" s="94">
        <f t="shared" si="76"/>
        <v>0</v>
      </c>
      <c r="AE593" s="94" t="e">
        <f>+VLOOKUP(G593,'Código Licitaciones'!$L$7:$L$50,1,0)</f>
        <v>#N/A</v>
      </c>
      <c r="AF593" s="90" t="e">
        <f t="shared" si="77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2"/>
        <v>0</v>
      </c>
      <c r="AJ593" s="94">
        <f t="shared" si="72"/>
        <v>0</v>
      </c>
      <c r="AK593" s="95" t="e">
        <f>+VLOOKUP(M593,'Código Barras'!$C$3:$C$1694,1,0)</f>
        <v>#N/A</v>
      </c>
      <c r="AL593" s="90">
        <f t="shared" si="71"/>
        <v>0</v>
      </c>
      <c r="AM593" s="90">
        <f t="shared" si="71"/>
        <v>0</v>
      </c>
      <c r="AN593" s="90">
        <f t="shared" si="71"/>
        <v>0</v>
      </c>
      <c r="AO593" s="90">
        <f t="shared" si="70"/>
        <v>0</v>
      </c>
      <c r="AP593" s="90">
        <f t="shared" si="70"/>
        <v>0</v>
      </c>
      <c r="AQ593" s="90">
        <f t="shared" si="70"/>
        <v>0</v>
      </c>
      <c r="AR593" s="90" t="e">
        <f>VLOOKUP(C593&amp;E593&amp;G593&amp;I593&amp;J593,'Código Licitaciones'!$I$8:$I$4158,1,0)</f>
        <v>#N/A</v>
      </c>
    </row>
    <row r="594" spans="2:44" ht="18.75" x14ac:dyDescent="0.3">
      <c r="B594" s="85"/>
      <c r="M594" s="98"/>
      <c r="X594" s="83">
        <f t="shared" si="73"/>
        <v>9</v>
      </c>
      <c r="Z594" s="90" t="e">
        <f t="shared" si="74"/>
        <v>#DIV/0!</v>
      </c>
      <c r="AA594" s="94" t="e">
        <f>+VLOOKUP(C594,'Código Licitaciones'!$J$7:$J$31,1,0)</f>
        <v>#N/A</v>
      </c>
      <c r="AB594" s="94">
        <f t="shared" si="75"/>
        <v>0</v>
      </c>
      <c r="AC594" s="94" t="e">
        <f>+VLOOKUP(E594,'Código Licitaciones'!$K$7:$K$50,1,0)</f>
        <v>#N/A</v>
      </c>
      <c r="AD594" s="94">
        <f t="shared" si="76"/>
        <v>0</v>
      </c>
      <c r="AE594" s="94" t="e">
        <f>+VLOOKUP(G594,'Código Licitaciones'!$L$7:$L$50,1,0)</f>
        <v>#N/A</v>
      </c>
      <c r="AF594" s="90" t="e">
        <f t="shared" si="77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2"/>
        <v>0</v>
      </c>
      <c r="AJ594" s="94">
        <f t="shared" si="72"/>
        <v>0</v>
      </c>
      <c r="AK594" s="95" t="e">
        <f>+VLOOKUP(M594,'Código Barras'!$C$3:$C$1694,1,0)</f>
        <v>#N/A</v>
      </c>
      <c r="AL594" s="90">
        <f t="shared" si="71"/>
        <v>0</v>
      </c>
      <c r="AM594" s="90">
        <f t="shared" si="71"/>
        <v>0</v>
      </c>
      <c r="AN594" s="90">
        <f t="shared" si="71"/>
        <v>0</v>
      </c>
      <c r="AO594" s="90">
        <f t="shared" si="70"/>
        <v>0</v>
      </c>
      <c r="AP594" s="90">
        <f t="shared" si="70"/>
        <v>0</v>
      </c>
      <c r="AQ594" s="90">
        <f t="shared" si="70"/>
        <v>0</v>
      </c>
      <c r="AR594" s="90" t="e">
        <f>VLOOKUP(C594&amp;E594&amp;G594&amp;I594&amp;J594,'Código Licitaciones'!$I$8:$I$4158,1,0)</f>
        <v>#N/A</v>
      </c>
    </row>
    <row r="595" spans="2:44" ht="18.75" x14ac:dyDescent="0.3">
      <c r="B595" s="85"/>
      <c r="M595" s="98"/>
      <c r="X595" s="83">
        <f t="shared" si="73"/>
        <v>9</v>
      </c>
      <c r="Z595" s="90" t="e">
        <f t="shared" si="74"/>
        <v>#DIV/0!</v>
      </c>
      <c r="AA595" s="94" t="e">
        <f>+VLOOKUP(C595,'Código Licitaciones'!$J$7:$J$31,1,0)</f>
        <v>#N/A</v>
      </c>
      <c r="AB595" s="94">
        <f t="shared" si="75"/>
        <v>0</v>
      </c>
      <c r="AC595" s="94" t="e">
        <f>+VLOOKUP(E595,'Código Licitaciones'!$K$7:$K$50,1,0)</f>
        <v>#N/A</v>
      </c>
      <c r="AD595" s="94">
        <f t="shared" si="76"/>
        <v>0</v>
      </c>
      <c r="AE595" s="94" t="e">
        <f>+VLOOKUP(G595,'Código Licitaciones'!$L$7:$L$50,1,0)</f>
        <v>#N/A</v>
      </c>
      <c r="AF595" s="90" t="e">
        <f t="shared" si="77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2"/>
        <v>0</v>
      </c>
      <c r="AJ595" s="94">
        <f t="shared" si="72"/>
        <v>0</v>
      </c>
      <c r="AK595" s="95" t="e">
        <f>+VLOOKUP(M595,'Código Barras'!$C$3:$C$1694,1,0)</f>
        <v>#N/A</v>
      </c>
      <c r="AL595" s="90">
        <f t="shared" si="71"/>
        <v>0</v>
      </c>
      <c r="AM595" s="90">
        <f t="shared" si="71"/>
        <v>0</v>
      </c>
      <c r="AN595" s="90">
        <f t="shared" si="71"/>
        <v>0</v>
      </c>
      <c r="AO595" s="90">
        <f t="shared" si="70"/>
        <v>0</v>
      </c>
      <c r="AP595" s="90">
        <f t="shared" si="70"/>
        <v>0</v>
      </c>
      <c r="AQ595" s="90">
        <f t="shared" si="70"/>
        <v>0</v>
      </c>
      <c r="AR595" s="90" t="e">
        <f>VLOOKUP(C595&amp;E595&amp;G595&amp;I595&amp;J595,'Código Licitaciones'!$I$8:$I$4158,1,0)</f>
        <v>#N/A</v>
      </c>
    </row>
    <row r="596" spans="2:44" ht="18.75" x14ac:dyDescent="0.3">
      <c r="B596" s="85"/>
      <c r="M596" s="98"/>
      <c r="X596" s="83">
        <f t="shared" si="73"/>
        <v>9</v>
      </c>
      <c r="Z596" s="90" t="e">
        <f t="shared" si="74"/>
        <v>#DIV/0!</v>
      </c>
      <c r="AA596" s="94" t="e">
        <f>+VLOOKUP(C596,'Código Licitaciones'!$J$7:$J$31,1,0)</f>
        <v>#N/A</v>
      </c>
      <c r="AB596" s="94">
        <f t="shared" si="75"/>
        <v>0</v>
      </c>
      <c r="AC596" s="94" t="e">
        <f>+VLOOKUP(E596,'Código Licitaciones'!$K$7:$K$50,1,0)</f>
        <v>#N/A</v>
      </c>
      <c r="AD596" s="94">
        <f t="shared" si="76"/>
        <v>0</v>
      </c>
      <c r="AE596" s="94" t="e">
        <f>+VLOOKUP(G596,'Código Licitaciones'!$L$7:$L$50,1,0)</f>
        <v>#N/A</v>
      </c>
      <c r="AF596" s="90" t="e">
        <f t="shared" si="77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2"/>
        <v>0</v>
      </c>
      <c r="AJ596" s="94">
        <f t="shared" si="72"/>
        <v>0</v>
      </c>
      <c r="AK596" s="95" t="e">
        <f>+VLOOKUP(M596,'Código Barras'!$C$3:$C$1694,1,0)</f>
        <v>#N/A</v>
      </c>
      <c r="AL596" s="90">
        <f t="shared" si="71"/>
        <v>0</v>
      </c>
      <c r="AM596" s="90">
        <f t="shared" si="71"/>
        <v>0</v>
      </c>
      <c r="AN596" s="90">
        <f t="shared" si="71"/>
        <v>0</v>
      </c>
      <c r="AO596" s="90">
        <f t="shared" si="70"/>
        <v>0</v>
      </c>
      <c r="AP596" s="90">
        <f t="shared" si="70"/>
        <v>0</v>
      </c>
      <c r="AQ596" s="90">
        <f t="shared" si="70"/>
        <v>0</v>
      </c>
      <c r="AR596" s="90" t="e">
        <f>VLOOKUP(C596&amp;E596&amp;G596&amp;I596&amp;J596,'Código Licitaciones'!$I$8:$I$4158,1,0)</f>
        <v>#N/A</v>
      </c>
    </row>
    <row r="597" spans="2:44" ht="18.75" x14ac:dyDescent="0.3">
      <c r="B597" s="85"/>
      <c r="M597" s="98"/>
      <c r="X597" s="83">
        <f t="shared" si="73"/>
        <v>9</v>
      </c>
      <c r="Z597" s="90" t="e">
        <f t="shared" si="74"/>
        <v>#DIV/0!</v>
      </c>
      <c r="AA597" s="94" t="e">
        <f>+VLOOKUP(C597,'Código Licitaciones'!$J$7:$J$31,1,0)</f>
        <v>#N/A</v>
      </c>
      <c r="AB597" s="94">
        <f t="shared" si="75"/>
        <v>0</v>
      </c>
      <c r="AC597" s="94" t="e">
        <f>+VLOOKUP(E597,'Código Licitaciones'!$K$7:$K$50,1,0)</f>
        <v>#N/A</v>
      </c>
      <c r="AD597" s="94">
        <f t="shared" si="76"/>
        <v>0</v>
      </c>
      <c r="AE597" s="94" t="e">
        <f>+VLOOKUP(G597,'Código Licitaciones'!$L$7:$L$50,1,0)</f>
        <v>#N/A</v>
      </c>
      <c r="AF597" s="90" t="e">
        <f t="shared" si="77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2"/>
        <v>0</v>
      </c>
      <c r="AJ597" s="94">
        <f t="shared" si="72"/>
        <v>0</v>
      </c>
      <c r="AK597" s="95" t="e">
        <f>+VLOOKUP(M597,'Código Barras'!$C$3:$C$1694,1,0)</f>
        <v>#N/A</v>
      </c>
      <c r="AL597" s="90">
        <f t="shared" si="71"/>
        <v>0</v>
      </c>
      <c r="AM597" s="90">
        <f t="shared" si="71"/>
        <v>0</v>
      </c>
      <c r="AN597" s="90">
        <f t="shared" si="71"/>
        <v>0</v>
      </c>
      <c r="AO597" s="90">
        <f t="shared" si="70"/>
        <v>0</v>
      </c>
      <c r="AP597" s="90">
        <f t="shared" si="70"/>
        <v>0</v>
      </c>
      <c r="AQ597" s="90">
        <f t="shared" si="70"/>
        <v>0</v>
      </c>
      <c r="AR597" s="90" t="e">
        <f>VLOOKUP(C597&amp;E597&amp;G597&amp;I597&amp;J597,'Código Licitaciones'!$I$8:$I$4158,1,0)</f>
        <v>#N/A</v>
      </c>
    </row>
    <row r="598" spans="2:44" ht="18.75" x14ac:dyDescent="0.3">
      <c r="B598" s="85"/>
      <c r="M598" s="98"/>
      <c r="X598" s="83">
        <f t="shared" si="73"/>
        <v>9</v>
      </c>
      <c r="Z598" s="90" t="e">
        <f t="shared" si="74"/>
        <v>#DIV/0!</v>
      </c>
      <c r="AA598" s="94" t="e">
        <f>+VLOOKUP(C598,'Código Licitaciones'!$J$7:$J$31,1,0)</f>
        <v>#N/A</v>
      </c>
      <c r="AB598" s="94">
        <f t="shared" si="75"/>
        <v>0</v>
      </c>
      <c r="AC598" s="94" t="e">
        <f>+VLOOKUP(E598,'Código Licitaciones'!$K$7:$K$50,1,0)</f>
        <v>#N/A</v>
      </c>
      <c r="AD598" s="94">
        <f t="shared" si="76"/>
        <v>0</v>
      </c>
      <c r="AE598" s="94" t="e">
        <f>+VLOOKUP(G598,'Código Licitaciones'!$L$7:$L$50,1,0)</f>
        <v>#N/A</v>
      </c>
      <c r="AF598" s="90" t="e">
        <f t="shared" si="77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2"/>
        <v>0</v>
      </c>
      <c r="AJ598" s="94">
        <f t="shared" si="72"/>
        <v>0</v>
      </c>
      <c r="AK598" s="95" t="e">
        <f>+VLOOKUP(M598,'Código Barras'!$C$3:$C$1694,1,0)</f>
        <v>#N/A</v>
      </c>
      <c r="AL598" s="90">
        <f t="shared" si="71"/>
        <v>0</v>
      </c>
      <c r="AM598" s="90">
        <f t="shared" si="71"/>
        <v>0</v>
      </c>
      <c r="AN598" s="90">
        <f t="shared" si="71"/>
        <v>0</v>
      </c>
      <c r="AO598" s="90">
        <f t="shared" si="70"/>
        <v>0</v>
      </c>
      <c r="AP598" s="90">
        <f t="shared" si="70"/>
        <v>0</v>
      </c>
      <c r="AQ598" s="90">
        <f t="shared" si="70"/>
        <v>0</v>
      </c>
      <c r="AR598" s="90" t="e">
        <f>VLOOKUP(C598&amp;E598&amp;G598&amp;I598&amp;J598,'Código Licitaciones'!$I$8:$I$4158,1,0)</f>
        <v>#N/A</v>
      </c>
    </row>
    <row r="599" spans="2:44" ht="18.75" x14ac:dyDescent="0.3">
      <c r="B599" s="85"/>
      <c r="M599" s="98"/>
      <c r="X599" s="83">
        <f t="shared" si="73"/>
        <v>9</v>
      </c>
      <c r="Z599" s="90" t="e">
        <f t="shared" si="74"/>
        <v>#DIV/0!</v>
      </c>
      <c r="AA599" s="94" t="e">
        <f>+VLOOKUP(C599,'Código Licitaciones'!$J$7:$J$31,1,0)</f>
        <v>#N/A</v>
      </c>
      <c r="AB599" s="94">
        <f t="shared" si="75"/>
        <v>0</v>
      </c>
      <c r="AC599" s="94" t="e">
        <f>+VLOOKUP(E599,'Código Licitaciones'!$K$7:$K$50,1,0)</f>
        <v>#N/A</v>
      </c>
      <c r="AD599" s="94">
        <f t="shared" si="76"/>
        <v>0</v>
      </c>
      <c r="AE599" s="94" t="e">
        <f>+VLOOKUP(G599,'Código Licitaciones'!$L$7:$L$50,1,0)</f>
        <v>#N/A</v>
      </c>
      <c r="AF599" s="90" t="e">
        <f t="shared" si="77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2"/>
        <v>0</v>
      </c>
      <c r="AJ599" s="94">
        <f t="shared" si="72"/>
        <v>0</v>
      </c>
      <c r="AK599" s="95" t="e">
        <f>+VLOOKUP(M599,'Código Barras'!$C$3:$C$1694,1,0)</f>
        <v>#N/A</v>
      </c>
      <c r="AL599" s="90">
        <f t="shared" si="71"/>
        <v>0</v>
      </c>
      <c r="AM599" s="90">
        <f t="shared" si="71"/>
        <v>0</v>
      </c>
      <c r="AN599" s="90">
        <f t="shared" si="71"/>
        <v>0</v>
      </c>
      <c r="AO599" s="90">
        <f t="shared" si="71"/>
        <v>0</v>
      </c>
      <c r="AP599" s="90">
        <f t="shared" si="71"/>
        <v>0</v>
      </c>
      <c r="AQ599" s="90">
        <f t="shared" si="71"/>
        <v>0</v>
      </c>
      <c r="AR599" s="90" t="e">
        <f>VLOOKUP(C599&amp;E599&amp;G599&amp;I599&amp;J599,'Código Licitaciones'!$I$8:$I$4158,1,0)</f>
        <v>#N/A</v>
      </c>
    </row>
    <row r="600" spans="2:44" ht="18.75" x14ac:dyDescent="0.3">
      <c r="B600" s="85"/>
      <c r="M600" s="98"/>
      <c r="X600" s="83">
        <f t="shared" si="73"/>
        <v>9</v>
      </c>
      <c r="Z600" s="90" t="e">
        <f t="shared" si="74"/>
        <v>#DIV/0!</v>
      </c>
      <c r="AA600" s="94" t="e">
        <f>+VLOOKUP(C600,'Código Licitaciones'!$J$7:$J$31,1,0)</f>
        <v>#N/A</v>
      </c>
      <c r="AB600" s="94">
        <f t="shared" si="75"/>
        <v>0</v>
      </c>
      <c r="AC600" s="94" t="e">
        <f>+VLOOKUP(E600,'Código Licitaciones'!$K$7:$K$50,1,0)</f>
        <v>#N/A</v>
      </c>
      <c r="AD600" s="94">
        <f t="shared" si="76"/>
        <v>0</v>
      </c>
      <c r="AE600" s="94" t="e">
        <f>+VLOOKUP(G600,'Código Licitaciones'!$L$7:$L$50,1,0)</f>
        <v>#N/A</v>
      </c>
      <c r="AF600" s="90" t="e">
        <f t="shared" si="77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2"/>
        <v>0</v>
      </c>
      <c r="AJ600" s="94">
        <f t="shared" si="72"/>
        <v>0</v>
      </c>
      <c r="AK600" s="95" t="e">
        <f>+VLOOKUP(M600,'Código Barras'!$C$3:$C$1694,1,0)</f>
        <v>#N/A</v>
      </c>
      <c r="AL600" s="90">
        <f t="shared" ref="AL600:AQ642" si="78">IF(OR(ISNUMBER(N600),N600=0),N600,1/0)</f>
        <v>0</v>
      </c>
      <c r="AM600" s="90">
        <f t="shared" si="78"/>
        <v>0</v>
      </c>
      <c r="AN600" s="90">
        <f t="shared" si="78"/>
        <v>0</v>
      </c>
      <c r="AO600" s="90">
        <f t="shared" si="78"/>
        <v>0</v>
      </c>
      <c r="AP600" s="90">
        <f t="shared" si="78"/>
        <v>0</v>
      </c>
      <c r="AQ600" s="90">
        <f t="shared" si="78"/>
        <v>0</v>
      </c>
      <c r="AR600" s="90" t="e">
        <f>VLOOKUP(C600&amp;E600&amp;G600&amp;I600&amp;J600,'Código Licitaciones'!$I$8:$I$4158,1,0)</f>
        <v>#N/A</v>
      </c>
    </row>
    <row r="601" spans="2:44" ht="18.75" x14ac:dyDescent="0.3">
      <c r="B601" s="85"/>
      <c r="M601" s="98"/>
      <c r="X601" s="83">
        <f t="shared" si="73"/>
        <v>9</v>
      </c>
      <c r="Z601" s="90" t="e">
        <f t="shared" si="74"/>
        <v>#DIV/0!</v>
      </c>
      <c r="AA601" s="94" t="e">
        <f>+VLOOKUP(C601,'Código Licitaciones'!$J$7:$J$31,1,0)</f>
        <v>#N/A</v>
      </c>
      <c r="AB601" s="94">
        <f t="shared" si="75"/>
        <v>0</v>
      </c>
      <c r="AC601" s="94" t="e">
        <f>+VLOOKUP(E601,'Código Licitaciones'!$K$7:$K$50,1,0)</f>
        <v>#N/A</v>
      </c>
      <c r="AD601" s="94">
        <f t="shared" si="76"/>
        <v>0</v>
      </c>
      <c r="AE601" s="94" t="e">
        <f>+VLOOKUP(G601,'Código Licitaciones'!$L$7:$L$50,1,0)</f>
        <v>#N/A</v>
      </c>
      <c r="AF601" s="90" t="e">
        <f t="shared" si="77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2"/>
        <v>0</v>
      </c>
      <c r="AJ601" s="94">
        <f t="shared" si="72"/>
        <v>0</v>
      </c>
      <c r="AK601" s="95" t="e">
        <f>+VLOOKUP(M601,'Código Barras'!$C$3:$C$1694,1,0)</f>
        <v>#N/A</v>
      </c>
      <c r="AL601" s="90">
        <f t="shared" si="78"/>
        <v>0</v>
      </c>
      <c r="AM601" s="90">
        <f t="shared" si="78"/>
        <v>0</v>
      </c>
      <c r="AN601" s="90">
        <f t="shared" si="78"/>
        <v>0</v>
      </c>
      <c r="AO601" s="90">
        <f t="shared" si="78"/>
        <v>0</v>
      </c>
      <c r="AP601" s="90">
        <f t="shared" si="78"/>
        <v>0</v>
      </c>
      <c r="AQ601" s="90">
        <f t="shared" si="78"/>
        <v>0</v>
      </c>
      <c r="AR601" s="90" t="e">
        <f>VLOOKUP(C601&amp;E601&amp;G601&amp;I601&amp;J601,'Código Licitaciones'!$I$8:$I$4158,1,0)</f>
        <v>#N/A</v>
      </c>
    </row>
    <row r="602" spans="2:44" ht="18.75" x14ac:dyDescent="0.3">
      <c r="B602" s="85"/>
      <c r="M602" s="98"/>
      <c r="X602" s="83">
        <f t="shared" si="73"/>
        <v>9</v>
      </c>
      <c r="Z602" s="90" t="e">
        <f t="shared" si="74"/>
        <v>#DIV/0!</v>
      </c>
      <c r="AA602" s="94" t="e">
        <f>+VLOOKUP(C602,'Código Licitaciones'!$J$7:$J$31,1,0)</f>
        <v>#N/A</v>
      </c>
      <c r="AB602" s="94">
        <f t="shared" si="75"/>
        <v>0</v>
      </c>
      <c r="AC602" s="94" t="e">
        <f>+VLOOKUP(E602,'Código Licitaciones'!$K$7:$K$50,1,0)</f>
        <v>#N/A</v>
      </c>
      <c r="AD602" s="94">
        <f t="shared" si="76"/>
        <v>0</v>
      </c>
      <c r="AE602" s="94" t="e">
        <f>+VLOOKUP(G602,'Código Licitaciones'!$L$7:$L$50,1,0)</f>
        <v>#N/A</v>
      </c>
      <c r="AF602" s="90" t="e">
        <f t="shared" si="77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2"/>
        <v>0</v>
      </c>
      <c r="AJ602" s="94">
        <f t="shared" si="72"/>
        <v>0</v>
      </c>
      <c r="AK602" s="95" t="e">
        <f>+VLOOKUP(M602,'Código Barras'!$C$3:$C$1694,1,0)</f>
        <v>#N/A</v>
      </c>
      <c r="AL602" s="90">
        <f t="shared" si="78"/>
        <v>0</v>
      </c>
      <c r="AM602" s="90">
        <f t="shared" si="78"/>
        <v>0</v>
      </c>
      <c r="AN602" s="90">
        <f t="shared" si="78"/>
        <v>0</v>
      </c>
      <c r="AO602" s="90">
        <f t="shared" si="78"/>
        <v>0</v>
      </c>
      <c r="AP602" s="90">
        <f t="shared" si="78"/>
        <v>0</v>
      </c>
      <c r="AQ602" s="90">
        <f t="shared" si="78"/>
        <v>0</v>
      </c>
      <c r="AR602" s="90" t="e">
        <f>VLOOKUP(C602&amp;E602&amp;G602&amp;I602&amp;J602,'Código Licitaciones'!$I$8:$I$4158,1,0)</f>
        <v>#N/A</v>
      </c>
    </row>
    <row r="603" spans="2:44" ht="18.75" x14ac:dyDescent="0.3">
      <c r="B603" s="85"/>
      <c r="M603" s="98"/>
      <c r="X603" s="83">
        <f t="shared" si="73"/>
        <v>9</v>
      </c>
      <c r="Z603" s="90" t="e">
        <f t="shared" si="74"/>
        <v>#DIV/0!</v>
      </c>
      <c r="AA603" s="94" t="e">
        <f>+VLOOKUP(C603,'Código Licitaciones'!$J$7:$J$31,1,0)</f>
        <v>#N/A</v>
      </c>
      <c r="AB603" s="94">
        <f t="shared" si="75"/>
        <v>0</v>
      </c>
      <c r="AC603" s="94" t="e">
        <f>+VLOOKUP(E603,'Código Licitaciones'!$K$7:$K$50,1,0)</f>
        <v>#N/A</v>
      </c>
      <c r="AD603" s="94">
        <f t="shared" si="76"/>
        <v>0</v>
      </c>
      <c r="AE603" s="94" t="e">
        <f>+VLOOKUP(G603,'Código Licitaciones'!$L$7:$L$50,1,0)</f>
        <v>#N/A</v>
      </c>
      <c r="AF603" s="90" t="e">
        <f t="shared" si="77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2"/>
        <v>0</v>
      </c>
      <c r="AJ603" s="94">
        <f t="shared" si="72"/>
        <v>0</v>
      </c>
      <c r="AK603" s="95" t="e">
        <f>+VLOOKUP(M603,'Código Barras'!$C$3:$C$1694,1,0)</f>
        <v>#N/A</v>
      </c>
      <c r="AL603" s="90">
        <f t="shared" si="78"/>
        <v>0</v>
      </c>
      <c r="AM603" s="90">
        <f t="shared" si="78"/>
        <v>0</v>
      </c>
      <c r="AN603" s="90">
        <f t="shared" si="78"/>
        <v>0</v>
      </c>
      <c r="AO603" s="90">
        <f t="shared" si="78"/>
        <v>0</v>
      </c>
      <c r="AP603" s="90">
        <f t="shared" si="78"/>
        <v>0</v>
      </c>
      <c r="AQ603" s="90">
        <f t="shared" si="78"/>
        <v>0</v>
      </c>
      <c r="AR603" s="90" t="e">
        <f>VLOOKUP(C603&amp;E603&amp;G603&amp;I603&amp;J603,'Código Licitaciones'!$I$8:$I$4158,1,0)</f>
        <v>#N/A</v>
      </c>
    </row>
    <row r="604" spans="2:44" ht="18.75" x14ac:dyDescent="0.3">
      <c r="B604" s="85"/>
      <c r="M604" s="98"/>
      <c r="X604" s="83">
        <f t="shared" si="73"/>
        <v>9</v>
      </c>
      <c r="Z604" s="90" t="e">
        <f t="shared" si="74"/>
        <v>#DIV/0!</v>
      </c>
      <c r="AA604" s="94" t="e">
        <f>+VLOOKUP(C604,'Código Licitaciones'!$J$7:$J$31,1,0)</f>
        <v>#N/A</v>
      </c>
      <c r="AB604" s="94">
        <f t="shared" si="75"/>
        <v>0</v>
      </c>
      <c r="AC604" s="94" t="e">
        <f>+VLOOKUP(E604,'Código Licitaciones'!$K$7:$K$50,1,0)</f>
        <v>#N/A</v>
      </c>
      <c r="AD604" s="94">
        <f t="shared" si="76"/>
        <v>0</v>
      </c>
      <c r="AE604" s="94" t="e">
        <f>+VLOOKUP(G604,'Código Licitaciones'!$L$7:$L$50,1,0)</f>
        <v>#N/A</v>
      </c>
      <c r="AF604" s="90" t="e">
        <f t="shared" si="77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2"/>
        <v>0</v>
      </c>
      <c r="AJ604" s="94">
        <f t="shared" si="72"/>
        <v>0</v>
      </c>
      <c r="AK604" s="95" t="e">
        <f>+VLOOKUP(M604,'Código Barras'!$C$3:$C$1694,1,0)</f>
        <v>#N/A</v>
      </c>
      <c r="AL604" s="90">
        <f t="shared" si="78"/>
        <v>0</v>
      </c>
      <c r="AM604" s="90">
        <f t="shared" si="78"/>
        <v>0</v>
      </c>
      <c r="AN604" s="90">
        <f t="shared" si="78"/>
        <v>0</v>
      </c>
      <c r="AO604" s="90">
        <f t="shared" si="78"/>
        <v>0</v>
      </c>
      <c r="AP604" s="90">
        <f t="shared" si="78"/>
        <v>0</v>
      </c>
      <c r="AQ604" s="90">
        <f t="shared" si="78"/>
        <v>0</v>
      </c>
      <c r="AR604" s="90" t="e">
        <f>VLOOKUP(C604&amp;E604&amp;G604&amp;I604&amp;J604,'Código Licitaciones'!$I$8:$I$4158,1,0)</f>
        <v>#N/A</v>
      </c>
    </row>
    <row r="605" spans="2:44" ht="18.75" x14ac:dyDescent="0.3">
      <c r="M605" s="98"/>
      <c r="X605" s="83">
        <f t="shared" si="73"/>
        <v>9</v>
      </c>
      <c r="Z605" s="90" t="e">
        <f t="shared" si="74"/>
        <v>#DIV/0!</v>
      </c>
      <c r="AA605" s="94" t="e">
        <f>+VLOOKUP(C605,'Código Licitaciones'!$J$7:$J$31,1,0)</f>
        <v>#N/A</v>
      </c>
      <c r="AB605" s="94">
        <f t="shared" si="75"/>
        <v>0</v>
      </c>
      <c r="AC605" s="94" t="e">
        <f>+VLOOKUP(E605,'Código Licitaciones'!$K$7:$K$50,1,0)</f>
        <v>#N/A</v>
      </c>
      <c r="AD605" s="94">
        <f t="shared" si="76"/>
        <v>0</v>
      </c>
      <c r="AE605" s="94" t="e">
        <f>+VLOOKUP(G605,'Código Licitaciones'!$L$7:$L$50,1,0)</f>
        <v>#N/A</v>
      </c>
      <c r="AF605" s="90" t="e">
        <f t="shared" si="77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2"/>
        <v>0</v>
      </c>
      <c r="AJ605" s="94">
        <f t="shared" si="72"/>
        <v>0</v>
      </c>
      <c r="AK605" s="95" t="e">
        <f>+VLOOKUP(M605,'Código Barras'!$C$3:$C$1694,1,0)</f>
        <v>#N/A</v>
      </c>
      <c r="AL605" s="90">
        <f t="shared" si="78"/>
        <v>0</v>
      </c>
      <c r="AM605" s="90">
        <f t="shared" si="78"/>
        <v>0</v>
      </c>
      <c r="AN605" s="90">
        <f t="shared" si="78"/>
        <v>0</v>
      </c>
      <c r="AO605" s="90">
        <f t="shared" si="78"/>
        <v>0</v>
      </c>
      <c r="AP605" s="90">
        <f t="shared" si="78"/>
        <v>0</v>
      </c>
      <c r="AQ605" s="90">
        <f t="shared" si="78"/>
        <v>0</v>
      </c>
      <c r="AR605" s="90" t="e">
        <f>VLOOKUP(C605&amp;E605&amp;G605&amp;I605&amp;J605,'Código Licitaciones'!$I$8:$I$4158,1,0)</f>
        <v>#N/A</v>
      </c>
    </row>
    <row r="606" spans="2:44" ht="18.75" x14ac:dyDescent="0.3">
      <c r="M606" s="98"/>
      <c r="X606" s="83">
        <f t="shared" si="73"/>
        <v>9</v>
      </c>
      <c r="Z606" s="90" t="e">
        <f t="shared" si="74"/>
        <v>#DIV/0!</v>
      </c>
      <c r="AA606" s="94" t="e">
        <f>+VLOOKUP(C606,'Código Licitaciones'!$J$7:$J$31,1,0)</f>
        <v>#N/A</v>
      </c>
      <c r="AB606" s="94">
        <f t="shared" si="75"/>
        <v>0</v>
      </c>
      <c r="AC606" s="94" t="e">
        <f>+VLOOKUP(E606,'Código Licitaciones'!$K$7:$K$50,1,0)</f>
        <v>#N/A</v>
      </c>
      <c r="AD606" s="94">
        <f t="shared" si="76"/>
        <v>0</v>
      </c>
      <c r="AE606" s="94" t="e">
        <f>+VLOOKUP(G606,'Código Licitaciones'!$L$7:$L$50,1,0)</f>
        <v>#N/A</v>
      </c>
      <c r="AF606" s="90" t="e">
        <f t="shared" si="77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2"/>
        <v>0</v>
      </c>
      <c r="AJ606" s="94">
        <f t="shared" si="72"/>
        <v>0</v>
      </c>
      <c r="AK606" s="95" t="e">
        <f>+VLOOKUP(M606,'Código Barras'!$C$3:$C$1694,1,0)</f>
        <v>#N/A</v>
      </c>
      <c r="AL606" s="90">
        <f t="shared" si="78"/>
        <v>0</v>
      </c>
      <c r="AM606" s="90">
        <f t="shared" si="78"/>
        <v>0</v>
      </c>
      <c r="AN606" s="90">
        <f t="shared" si="78"/>
        <v>0</v>
      </c>
      <c r="AO606" s="90">
        <f t="shared" si="78"/>
        <v>0</v>
      </c>
      <c r="AP606" s="90">
        <f t="shared" si="78"/>
        <v>0</v>
      </c>
      <c r="AQ606" s="90">
        <f t="shared" si="78"/>
        <v>0</v>
      </c>
      <c r="AR606" s="90" t="e">
        <f>VLOOKUP(C606&amp;E606&amp;G606&amp;I606&amp;J606,'Código Licitaciones'!$I$8:$I$4158,1,0)</f>
        <v>#N/A</v>
      </c>
    </row>
    <row r="607" spans="2:44" ht="18.75" x14ac:dyDescent="0.3">
      <c r="M607" s="98"/>
      <c r="X607" s="83">
        <f t="shared" si="73"/>
        <v>9</v>
      </c>
      <c r="Z607" s="90" t="e">
        <f t="shared" si="74"/>
        <v>#DIV/0!</v>
      </c>
      <c r="AA607" s="94" t="e">
        <f>+VLOOKUP(C607,'Código Licitaciones'!$J$7:$J$31,1,0)</f>
        <v>#N/A</v>
      </c>
      <c r="AB607" s="94">
        <f t="shared" si="75"/>
        <v>0</v>
      </c>
      <c r="AC607" s="94" t="e">
        <f>+VLOOKUP(E607,'Código Licitaciones'!$K$7:$K$50,1,0)</f>
        <v>#N/A</v>
      </c>
      <c r="AD607" s="94">
        <f t="shared" si="76"/>
        <v>0</v>
      </c>
      <c r="AE607" s="94" t="e">
        <f>+VLOOKUP(G607,'Código Licitaciones'!$L$7:$L$50,1,0)</f>
        <v>#N/A</v>
      </c>
      <c r="AF607" s="90" t="e">
        <f t="shared" si="77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2"/>
        <v>0</v>
      </c>
      <c r="AJ607" s="94">
        <f t="shared" si="72"/>
        <v>0</v>
      </c>
      <c r="AK607" s="95" t="e">
        <f>+VLOOKUP(M607,'Código Barras'!$C$3:$C$1694,1,0)</f>
        <v>#N/A</v>
      </c>
      <c r="AL607" s="90">
        <f t="shared" si="78"/>
        <v>0</v>
      </c>
      <c r="AM607" s="90">
        <f t="shared" si="78"/>
        <v>0</v>
      </c>
      <c r="AN607" s="90">
        <f t="shared" si="78"/>
        <v>0</v>
      </c>
      <c r="AO607" s="90">
        <f t="shared" si="78"/>
        <v>0</v>
      </c>
      <c r="AP607" s="90">
        <f t="shared" si="78"/>
        <v>0</v>
      </c>
      <c r="AQ607" s="90">
        <f t="shared" si="78"/>
        <v>0</v>
      </c>
      <c r="AR607" s="90" t="e">
        <f>VLOOKUP(C607&amp;E607&amp;G607&amp;I607&amp;J607,'Código Licitaciones'!$I$8:$I$4158,1,0)</f>
        <v>#N/A</v>
      </c>
    </row>
    <row r="608" spans="2:44" ht="18.75" x14ac:dyDescent="0.3">
      <c r="M608" s="98"/>
      <c r="X608" s="83">
        <f t="shared" si="73"/>
        <v>9</v>
      </c>
      <c r="Z608" s="90" t="e">
        <f t="shared" si="74"/>
        <v>#DIV/0!</v>
      </c>
      <c r="AA608" s="94" t="e">
        <f>+VLOOKUP(C608,'Código Licitaciones'!$J$7:$J$31,1,0)</f>
        <v>#N/A</v>
      </c>
      <c r="AB608" s="94">
        <f t="shared" si="75"/>
        <v>0</v>
      </c>
      <c r="AC608" s="94" t="e">
        <f>+VLOOKUP(E608,'Código Licitaciones'!$K$7:$K$50,1,0)</f>
        <v>#N/A</v>
      </c>
      <c r="AD608" s="94">
        <f t="shared" si="76"/>
        <v>0</v>
      </c>
      <c r="AE608" s="94" t="e">
        <f>+VLOOKUP(G608,'Código Licitaciones'!$L$7:$L$50,1,0)</f>
        <v>#N/A</v>
      </c>
      <c r="AF608" s="90" t="e">
        <f t="shared" si="77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2"/>
        <v>0</v>
      </c>
      <c r="AJ608" s="94">
        <f t="shared" si="72"/>
        <v>0</v>
      </c>
      <c r="AK608" s="95" t="e">
        <f>+VLOOKUP(M608,'Código Barras'!$C$3:$C$1694,1,0)</f>
        <v>#N/A</v>
      </c>
      <c r="AL608" s="90">
        <f t="shared" si="78"/>
        <v>0</v>
      </c>
      <c r="AM608" s="90">
        <f t="shared" si="78"/>
        <v>0</v>
      </c>
      <c r="AN608" s="90">
        <f t="shared" si="78"/>
        <v>0</v>
      </c>
      <c r="AO608" s="90">
        <f t="shared" si="78"/>
        <v>0</v>
      </c>
      <c r="AP608" s="90">
        <f t="shared" si="78"/>
        <v>0</v>
      </c>
      <c r="AQ608" s="90">
        <f t="shared" si="78"/>
        <v>0</v>
      </c>
      <c r="AR608" s="90" t="e">
        <f>VLOOKUP(C608&amp;E608&amp;G608&amp;I608&amp;J608,'Código Licitaciones'!$I$8:$I$4158,1,0)</f>
        <v>#N/A</v>
      </c>
    </row>
    <row r="609" spans="13:44" ht="18.75" x14ac:dyDescent="0.3">
      <c r="M609" s="98"/>
      <c r="X609" s="83">
        <f t="shared" si="73"/>
        <v>9</v>
      </c>
      <c r="Z609" s="90" t="e">
        <f t="shared" si="74"/>
        <v>#DIV/0!</v>
      </c>
      <c r="AA609" s="94" t="e">
        <f>+VLOOKUP(C609,'Código Licitaciones'!$J$7:$J$31,1,0)</f>
        <v>#N/A</v>
      </c>
      <c r="AB609" s="94">
        <f t="shared" si="75"/>
        <v>0</v>
      </c>
      <c r="AC609" s="94" t="e">
        <f>+VLOOKUP(E609,'Código Licitaciones'!$K$7:$K$50,1,0)</f>
        <v>#N/A</v>
      </c>
      <c r="AD609" s="94">
        <f t="shared" si="76"/>
        <v>0</v>
      </c>
      <c r="AE609" s="94" t="e">
        <f>+VLOOKUP(G609,'Código Licitaciones'!$L$7:$L$50,1,0)</f>
        <v>#N/A</v>
      </c>
      <c r="AF609" s="90" t="e">
        <f t="shared" si="77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2"/>
        <v>0</v>
      </c>
      <c r="AJ609" s="94">
        <f t="shared" si="72"/>
        <v>0</v>
      </c>
      <c r="AK609" s="95" t="e">
        <f>+VLOOKUP(M609,'Código Barras'!$C$3:$C$1694,1,0)</f>
        <v>#N/A</v>
      </c>
      <c r="AL609" s="90">
        <f t="shared" si="78"/>
        <v>0</v>
      </c>
      <c r="AM609" s="90">
        <f t="shared" si="78"/>
        <v>0</v>
      </c>
      <c r="AN609" s="90">
        <f t="shared" si="78"/>
        <v>0</v>
      </c>
      <c r="AO609" s="90">
        <f t="shared" si="78"/>
        <v>0</v>
      </c>
      <c r="AP609" s="90">
        <f t="shared" si="78"/>
        <v>0</v>
      </c>
      <c r="AQ609" s="90">
        <f t="shared" si="78"/>
        <v>0</v>
      </c>
      <c r="AR609" s="90" t="e">
        <f>VLOOKUP(C609&amp;E609&amp;G609&amp;I609&amp;J609,'Código Licitaciones'!$I$8:$I$4158,1,0)</f>
        <v>#N/A</v>
      </c>
    </row>
    <row r="610" spans="13:44" ht="18.75" x14ac:dyDescent="0.3">
      <c r="M610" s="98"/>
      <c r="X610" s="83">
        <f t="shared" si="73"/>
        <v>9</v>
      </c>
      <c r="Z610" s="90" t="e">
        <f t="shared" si="74"/>
        <v>#DIV/0!</v>
      </c>
      <c r="AA610" s="94" t="e">
        <f>+VLOOKUP(C610,'Código Licitaciones'!$J$7:$J$31,1,0)</f>
        <v>#N/A</v>
      </c>
      <c r="AB610" s="94">
        <f t="shared" si="75"/>
        <v>0</v>
      </c>
      <c r="AC610" s="94" t="e">
        <f>+VLOOKUP(E610,'Código Licitaciones'!$K$7:$K$50,1,0)</f>
        <v>#N/A</v>
      </c>
      <c r="AD610" s="94">
        <f t="shared" si="76"/>
        <v>0</v>
      </c>
      <c r="AE610" s="94" t="e">
        <f>+VLOOKUP(G610,'Código Licitaciones'!$L$7:$L$50,1,0)</f>
        <v>#N/A</v>
      </c>
      <c r="AF610" s="90" t="e">
        <f t="shared" si="77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2"/>
        <v>0</v>
      </c>
      <c r="AJ610" s="94">
        <f t="shared" si="72"/>
        <v>0</v>
      </c>
      <c r="AK610" s="95" t="e">
        <f>+VLOOKUP(M610,'Código Barras'!$C$3:$C$1694,1,0)</f>
        <v>#N/A</v>
      </c>
      <c r="AL610" s="90">
        <f t="shared" si="78"/>
        <v>0</v>
      </c>
      <c r="AM610" s="90">
        <f t="shared" si="78"/>
        <v>0</v>
      </c>
      <c r="AN610" s="90">
        <f t="shared" si="78"/>
        <v>0</v>
      </c>
      <c r="AO610" s="90">
        <f t="shared" si="78"/>
        <v>0</v>
      </c>
      <c r="AP610" s="90">
        <f t="shared" si="78"/>
        <v>0</v>
      </c>
      <c r="AQ610" s="90">
        <f t="shared" si="78"/>
        <v>0</v>
      </c>
      <c r="AR610" s="90" t="e">
        <f>VLOOKUP(C610&amp;E610&amp;G610&amp;I610&amp;J610,'Código Licitaciones'!$I$8:$I$4158,1,0)</f>
        <v>#N/A</v>
      </c>
    </row>
    <row r="611" spans="13:44" ht="18.75" x14ac:dyDescent="0.3">
      <c r="M611" s="98"/>
      <c r="X611" s="83">
        <f t="shared" si="73"/>
        <v>9</v>
      </c>
      <c r="Z611" s="90" t="e">
        <f t="shared" si="74"/>
        <v>#DIV/0!</v>
      </c>
      <c r="AA611" s="94" t="e">
        <f>+VLOOKUP(C611,'Código Licitaciones'!$J$7:$J$31,1,0)</f>
        <v>#N/A</v>
      </c>
      <c r="AB611" s="94">
        <f t="shared" si="75"/>
        <v>0</v>
      </c>
      <c r="AC611" s="94" t="e">
        <f>+VLOOKUP(E611,'Código Licitaciones'!$K$7:$K$50,1,0)</f>
        <v>#N/A</v>
      </c>
      <c r="AD611" s="94">
        <f t="shared" si="76"/>
        <v>0</v>
      </c>
      <c r="AE611" s="94" t="e">
        <f>+VLOOKUP(G611,'Código Licitaciones'!$L$7:$L$50,1,0)</f>
        <v>#N/A</v>
      </c>
      <c r="AF611" s="90" t="e">
        <f t="shared" si="77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2"/>
        <v>0</v>
      </c>
      <c r="AJ611" s="94">
        <f t="shared" si="72"/>
        <v>0</v>
      </c>
      <c r="AK611" s="95" t="e">
        <f>+VLOOKUP(M611,'Código Barras'!$C$3:$C$1694,1,0)</f>
        <v>#N/A</v>
      </c>
      <c r="AL611" s="90">
        <f t="shared" si="78"/>
        <v>0</v>
      </c>
      <c r="AM611" s="90">
        <f t="shared" si="78"/>
        <v>0</v>
      </c>
      <c r="AN611" s="90">
        <f t="shared" si="78"/>
        <v>0</v>
      </c>
      <c r="AO611" s="90">
        <f t="shared" si="78"/>
        <v>0</v>
      </c>
      <c r="AP611" s="90">
        <f t="shared" si="78"/>
        <v>0</v>
      </c>
      <c r="AQ611" s="90">
        <f t="shared" si="78"/>
        <v>0</v>
      </c>
      <c r="AR611" s="90" t="e">
        <f>VLOOKUP(C611&amp;E611&amp;G611&amp;I611&amp;J611,'Código Licitaciones'!$I$8:$I$4158,1,0)</f>
        <v>#N/A</v>
      </c>
    </row>
    <row r="612" spans="13:44" ht="18.75" x14ac:dyDescent="0.3">
      <c r="M612" s="98"/>
      <c r="X612" s="83">
        <f t="shared" si="73"/>
        <v>9</v>
      </c>
      <c r="Z612" s="90" t="e">
        <f t="shared" si="74"/>
        <v>#DIV/0!</v>
      </c>
      <c r="AA612" s="94" t="e">
        <f>+VLOOKUP(C612,'Código Licitaciones'!$J$7:$J$31,1,0)</f>
        <v>#N/A</v>
      </c>
      <c r="AB612" s="94">
        <f t="shared" si="75"/>
        <v>0</v>
      </c>
      <c r="AC612" s="94" t="e">
        <f>+VLOOKUP(E612,'Código Licitaciones'!$K$7:$K$50,1,0)</f>
        <v>#N/A</v>
      </c>
      <c r="AD612" s="94">
        <f t="shared" si="76"/>
        <v>0</v>
      </c>
      <c r="AE612" s="94" t="e">
        <f>+VLOOKUP(G612,'Código Licitaciones'!$L$7:$L$50,1,0)</f>
        <v>#N/A</v>
      </c>
      <c r="AF612" s="90" t="e">
        <f t="shared" si="77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2"/>
        <v>0</v>
      </c>
      <c r="AJ612" s="94">
        <f t="shared" si="72"/>
        <v>0</v>
      </c>
      <c r="AK612" s="95" t="e">
        <f>+VLOOKUP(M612,'Código Barras'!$C$3:$C$1694,1,0)</f>
        <v>#N/A</v>
      </c>
      <c r="AL612" s="90">
        <f t="shared" si="78"/>
        <v>0</v>
      </c>
      <c r="AM612" s="90">
        <f t="shared" si="78"/>
        <v>0</v>
      </c>
      <c r="AN612" s="90">
        <f t="shared" si="78"/>
        <v>0</v>
      </c>
      <c r="AO612" s="90">
        <f t="shared" si="78"/>
        <v>0</v>
      </c>
      <c r="AP612" s="90">
        <f t="shared" si="78"/>
        <v>0</v>
      </c>
      <c r="AQ612" s="90">
        <f t="shared" si="78"/>
        <v>0</v>
      </c>
      <c r="AR612" s="90" t="e">
        <f>VLOOKUP(C612&amp;E612&amp;G612&amp;I612&amp;J612,'Código Licitaciones'!$I$8:$I$4158,1,0)</f>
        <v>#N/A</v>
      </c>
    </row>
    <row r="613" spans="13:44" ht="18.75" x14ac:dyDescent="0.3">
      <c r="M613" s="98"/>
      <c r="X613" s="83">
        <f t="shared" si="73"/>
        <v>9</v>
      </c>
      <c r="Z613" s="90" t="e">
        <f t="shared" si="74"/>
        <v>#DIV/0!</v>
      </c>
      <c r="AA613" s="94" t="e">
        <f>+VLOOKUP(C613,'Código Licitaciones'!$J$7:$J$31,1,0)</f>
        <v>#N/A</v>
      </c>
      <c r="AB613" s="94">
        <f t="shared" si="75"/>
        <v>0</v>
      </c>
      <c r="AC613" s="94" t="e">
        <f>+VLOOKUP(E613,'Código Licitaciones'!$K$7:$K$50,1,0)</f>
        <v>#N/A</v>
      </c>
      <c r="AD613" s="94">
        <f t="shared" si="76"/>
        <v>0</v>
      </c>
      <c r="AE613" s="94" t="e">
        <f>+VLOOKUP(G613,'Código Licitaciones'!$L$7:$L$50,1,0)</f>
        <v>#N/A</v>
      </c>
      <c r="AF613" s="90" t="e">
        <f t="shared" si="77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2"/>
        <v>0</v>
      </c>
      <c r="AJ613" s="94">
        <f t="shared" si="72"/>
        <v>0</v>
      </c>
      <c r="AK613" s="95" t="e">
        <f>+VLOOKUP(M613,'Código Barras'!$C$3:$C$1694,1,0)</f>
        <v>#N/A</v>
      </c>
      <c r="AL613" s="90">
        <f t="shared" si="78"/>
        <v>0</v>
      </c>
      <c r="AM613" s="90">
        <f t="shared" si="78"/>
        <v>0</v>
      </c>
      <c r="AN613" s="90">
        <f t="shared" si="78"/>
        <v>0</v>
      </c>
      <c r="AO613" s="90">
        <f t="shared" si="78"/>
        <v>0</v>
      </c>
      <c r="AP613" s="90">
        <f t="shared" si="78"/>
        <v>0</v>
      </c>
      <c r="AQ613" s="90">
        <f t="shared" si="78"/>
        <v>0</v>
      </c>
      <c r="AR613" s="90" t="e">
        <f>VLOOKUP(C613&amp;E613&amp;G613&amp;I613&amp;J613,'Código Licitaciones'!$I$8:$I$4158,1,0)</f>
        <v>#N/A</v>
      </c>
    </row>
    <row r="614" spans="13:44" ht="18.75" x14ac:dyDescent="0.3">
      <c r="M614" s="98"/>
      <c r="X614" s="83">
        <f t="shared" si="73"/>
        <v>9</v>
      </c>
      <c r="Z614" s="90" t="e">
        <f t="shared" si="74"/>
        <v>#DIV/0!</v>
      </c>
      <c r="AA614" s="94" t="e">
        <f>+VLOOKUP(C614,'Código Licitaciones'!$J$7:$J$31,1,0)</f>
        <v>#N/A</v>
      </c>
      <c r="AB614" s="94">
        <f t="shared" si="75"/>
        <v>0</v>
      </c>
      <c r="AC614" s="94" t="e">
        <f>+VLOOKUP(E614,'Código Licitaciones'!$K$7:$K$50,1,0)</f>
        <v>#N/A</v>
      </c>
      <c r="AD614" s="94">
        <f t="shared" si="76"/>
        <v>0</v>
      </c>
      <c r="AE614" s="94" t="e">
        <f>+VLOOKUP(G614,'Código Licitaciones'!$L$7:$L$50,1,0)</f>
        <v>#N/A</v>
      </c>
      <c r="AF614" s="90" t="e">
        <f t="shared" si="77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2"/>
        <v>0</v>
      </c>
      <c r="AJ614" s="94">
        <f t="shared" si="72"/>
        <v>0</v>
      </c>
      <c r="AK614" s="95" t="e">
        <f>+VLOOKUP(M614,'Código Barras'!$C$3:$C$1694,1,0)</f>
        <v>#N/A</v>
      </c>
      <c r="AL614" s="90">
        <f t="shared" si="78"/>
        <v>0</v>
      </c>
      <c r="AM614" s="90">
        <f t="shared" si="78"/>
        <v>0</v>
      </c>
      <c r="AN614" s="90">
        <f t="shared" si="78"/>
        <v>0</v>
      </c>
      <c r="AO614" s="90">
        <f t="shared" si="78"/>
        <v>0</v>
      </c>
      <c r="AP614" s="90">
        <f t="shared" si="78"/>
        <v>0</v>
      </c>
      <c r="AQ614" s="90">
        <f t="shared" si="78"/>
        <v>0</v>
      </c>
      <c r="AR614" s="90" t="e">
        <f>VLOOKUP(C614&amp;E614&amp;G614&amp;I614&amp;J614,'Código Licitaciones'!$I$8:$I$4158,1,0)</f>
        <v>#N/A</v>
      </c>
    </row>
    <row r="615" spans="13:44" ht="18.75" x14ac:dyDescent="0.3">
      <c r="M615" s="98"/>
      <c r="X615" s="83">
        <f t="shared" si="73"/>
        <v>9</v>
      </c>
      <c r="Z615" s="90" t="e">
        <f t="shared" si="74"/>
        <v>#DIV/0!</v>
      </c>
      <c r="AA615" s="94" t="e">
        <f>+VLOOKUP(C615,'Código Licitaciones'!$J$7:$J$31,1,0)</f>
        <v>#N/A</v>
      </c>
      <c r="AB615" s="94">
        <f t="shared" si="75"/>
        <v>0</v>
      </c>
      <c r="AC615" s="94" t="e">
        <f>+VLOOKUP(E615,'Código Licitaciones'!$K$7:$K$50,1,0)</f>
        <v>#N/A</v>
      </c>
      <c r="AD615" s="94">
        <f t="shared" si="76"/>
        <v>0</v>
      </c>
      <c r="AE615" s="94" t="e">
        <f>+VLOOKUP(G615,'Código Licitaciones'!$L$7:$L$50,1,0)</f>
        <v>#N/A</v>
      </c>
      <c r="AF615" s="90" t="e">
        <f t="shared" si="77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2"/>
        <v>0</v>
      </c>
      <c r="AJ615" s="94">
        <f t="shared" si="72"/>
        <v>0</v>
      </c>
      <c r="AK615" s="95" t="e">
        <f>+VLOOKUP(M615,'Código Barras'!$C$3:$C$1694,1,0)</f>
        <v>#N/A</v>
      </c>
      <c r="AL615" s="90">
        <f t="shared" si="78"/>
        <v>0</v>
      </c>
      <c r="AM615" s="90">
        <f t="shared" si="78"/>
        <v>0</v>
      </c>
      <c r="AN615" s="90">
        <f t="shared" si="78"/>
        <v>0</v>
      </c>
      <c r="AO615" s="90">
        <f t="shared" si="78"/>
        <v>0</v>
      </c>
      <c r="AP615" s="90">
        <f t="shared" si="78"/>
        <v>0</v>
      </c>
      <c r="AQ615" s="90">
        <f t="shared" si="78"/>
        <v>0</v>
      </c>
      <c r="AR615" s="90" t="e">
        <f>VLOOKUP(C615&amp;E615&amp;G615&amp;I615&amp;J615,'Código Licitaciones'!$I$8:$I$4158,1,0)</f>
        <v>#N/A</v>
      </c>
    </row>
    <row r="616" spans="13:44" ht="18.75" x14ac:dyDescent="0.3">
      <c r="M616" s="98"/>
      <c r="X616" s="83">
        <f t="shared" si="73"/>
        <v>9</v>
      </c>
      <c r="Z616" s="90" t="e">
        <f t="shared" si="74"/>
        <v>#DIV/0!</v>
      </c>
      <c r="AA616" s="94" t="e">
        <f>+VLOOKUP(C616,'Código Licitaciones'!$J$7:$J$31,1,0)</f>
        <v>#N/A</v>
      </c>
      <c r="AB616" s="94">
        <f t="shared" si="75"/>
        <v>0</v>
      </c>
      <c r="AC616" s="94" t="e">
        <f>+VLOOKUP(E616,'Código Licitaciones'!$K$7:$K$50,1,0)</f>
        <v>#N/A</v>
      </c>
      <c r="AD616" s="94">
        <f t="shared" si="76"/>
        <v>0</v>
      </c>
      <c r="AE616" s="94" t="e">
        <f>+VLOOKUP(G616,'Código Licitaciones'!$L$7:$L$50,1,0)</f>
        <v>#N/A</v>
      </c>
      <c r="AF616" s="90" t="e">
        <f t="shared" si="77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2"/>
        <v>0</v>
      </c>
      <c r="AJ616" s="94">
        <f t="shared" si="72"/>
        <v>0</v>
      </c>
      <c r="AK616" s="95" t="e">
        <f>+VLOOKUP(M616,'Código Barras'!$C$3:$C$1694,1,0)</f>
        <v>#N/A</v>
      </c>
      <c r="AL616" s="90">
        <f t="shared" si="78"/>
        <v>0</v>
      </c>
      <c r="AM616" s="90">
        <f t="shared" si="78"/>
        <v>0</v>
      </c>
      <c r="AN616" s="90">
        <f t="shared" si="78"/>
        <v>0</v>
      </c>
      <c r="AO616" s="90">
        <f t="shared" si="78"/>
        <v>0</v>
      </c>
      <c r="AP616" s="90">
        <f t="shared" si="78"/>
        <v>0</v>
      </c>
      <c r="AQ616" s="90">
        <f t="shared" si="78"/>
        <v>0</v>
      </c>
      <c r="AR616" s="90" t="e">
        <f>VLOOKUP(C616&amp;E616&amp;G616&amp;I616&amp;J616,'Código Licitaciones'!$I$8:$I$4158,1,0)</f>
        <v>#N/A</v>
      </c>
    </row>
    <row r="617" spans="13:44" ht="18.75" x14ac:dyDescent="0.3">
      <c r="M617" s="98"/>
      <c r="X617" s="83">
        <f t="shared" si="73"/>
        <v>9</v>
      </c>
      <c r="Z617" s="90" t="e">
        <f t="shared" si="74"/>
        <v>#DIV/0!</v>
      </c>
      <c r="AA617" s="94" t="e">
        <f>+VLOOKUP(C617,'Código Licitaciones'!$J$7:$J$31,1,0)</f>
        <v>#N/A</v>
      </c>
      <c r="AB617" s="94">
        <f t="shared" si="75"/>
        <v>0</v>
      </c>
      <c r="AC617" s="94" t="e">
        <f>+VLOOKUP(E617,'Código Licitaciones'!$K$7:$K$50,1,0)</f>
        <v>#N/A</v>
      </c>
      <c r="AD617" s="94">
        <f t="shared" si="76"/>
        <v>0</v>
      </c>
      <c r="AE617" s="94" t="e">
        <f>+VLOOKUP(G617,'Código Licitaciones'!$L$7:$L$50,1,0)</f>
        <v>#N/A</v>
      </c>
      <c r="AF617" s="90" t="e">
        <f t="shared" si="77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9">+K617</f>
        <v>0</v>
      </c>
      <c r="AJ617" s="94">
        <f t="shared" si="79"/>
        <v>0</v>
      </c>
      <c r="AK617" s="95" t="e">
        <f>+VLOOKUP(M617,'Código Barras'!$C$3:$C$1694,1,0)</f>
        <v>#N/A</v>
      </c>
      <c r="AL617" s="90">
        <f t="shared" si="78"/>
        <v>0</v>
      </c>
      <c r="AM617" s="90">
        <f t="shared" si="78"/>
        <v>0</v>
      </c>
      <c r="AN617" s="90">
        <f t="shared" si="78"/>
        <v>0</v>
      </c>
      <c r="AO617" s="90">
        <f t="shared" si="78"/>
        <v>0</v>
      </c>
      <c r="AP617" s="90">
        <f t="shared" si="78"/>
        <v>0</v>
      </c>
      <c r="AQ617" s="90">
        <f t="shared" si="78"/>
        <v>0</v>
      </c>
      <c r="AR617" s="90" t="e">
        <f>VLOOKUP(C617&amp;E617&amp;G617&amp;I617&amp;J617,'Código Licitaciones'!$I$8:$I$4158,1,0)</f>
        <v>#N/A</v>
      </c>
    </row>
    <row r="618" spans="13:44" ht="18.75" x14ac:dyDescent="0.3">
      <c r="M618" s="98"/>
      <c r="X618" s="83">
        <f t="shared" si="73"/>
        <v>9</v>
      </c>
      <c r="Z618" s="90" t="e">
        <f t="shared" si="74"/>
        <v>#DIV/0!</v>
      </c>
      <c r="AA618" s="94" t="e">
        <f>+VLOOKUP(C618,'Código Licitaciones'!$J$7:$J$31,1,0)</f>
        <v>#N/A</v>
      </c>
      <c r="AB618" s="94">
        <f t="shared" si="75"/>
        <v>0</v>
      </c>
      <c r="AC618" s="94" t="e">
        <f>+VLOOKUP(E618,'Código Licitaciones'!$K$7:$K$50,1,0)</f>
        <v>#N/A</v>
      </c>
      <c r="AD618" s="94">
        <f t="shared" si="76"/>
        <v>0</v>
      </c>
      <c r="AE618" s="94" t="e">
        <f>+VLOOKUP(G618,'Código Licitaciones'!$L$7:$L$50,1,0)</f>
        <v>#N/A</v>
      </c>
      <c r="AF618" s="90" t="e">
        <f t="shared" si="77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9"/>
        <v>0</v>
      </c>
      <c r="AJ618" s="94">
        <f t="shared" si="79"/>
        <v>0</v>
      </c>
      <c r="AK618" s="95" t="e">
        <f>+VLOOKUP(M618,'Código Barras'!$C$3:$C$1694,1,0)</f>
        <v>#N/A</v>
      </c>
      <c r="AL618" s="90">
        <f t="shared" si="78"/>
        <v>0</v>
      </c>
      <c r="AM618" s="90">
        <f t="shared" si="78"/>
        <v>0</v>
      </c>
      <c r="AN618" s="90">
        <f t="shared" si="78"/>
        <v>0</v>
      </c>
      <c r="AO618" s="90">
        <f t="shared" si="78"/>
        <v>0</v>
      </c>
      <c r="AP618" s="90">
        <f t="shared" si="78"/>
        <v>0</v>
      </c>
      <c r="AQ618" s="90">
        <f t="shared" si="78"/>
        <v>0</v>
      </c>
      <c r="AR618" s="90" t="e">
        <f>VLOOKUP(C618&amp;E618&amp;G618&amp;I618&amp;J618,'Código Licitaciones'!$I$8:$I$4158,1,0)</f>
        <v>#N/A</v>
      </c>
    </row>
    <row r="619" spans="13:44" ht="18.75" x14ac:dyDescent="0.3">
      <c r="M619" s="98"/>
      <c r="X619" s="83">
        <f t="shared" si="73"/>
        <v>9</v>
      </c>
      <c r="Z619" s="90" t="e">
        <f t="shared" si="74"/>
        <v>#DIV/0!</v>
      </c>
      <c r="AA619" s="94" t="e">
        <f>+VLOOKUP(C619,'Código Licitaciones'!$J$7:$J$31,1,0)</f>
        <v>#N/A</v>
      </c>
      <c r="AB619" s="94">
        <f t="shared" si="75"/>
        <v>0</v>
      </c>
      <c r="AC619" s="94" t="e">
        <f>+VLOOKUP(E619,'Código Licitaciones'!$K$7:$K$50,1,0)</f>
        <v>#N/A</v>
      </c>
      <c r="AD619" s="94">
        <f t="shared" si="76"/>
        <v>0</v>
      </c>
      <c r="AE619" s="94" t="e">
        <f>+VLOOKUP(G619,'Código Licitaciones'!$L$7:$L$50,1,0)</f>
        <v>#N/A</v>
      </c>
      <c r="AF619" s="90" t="e">
        <f t="shared" si="77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9"/>
        <v>0</v>
      </c>
      <c r="AJ619" s="94">
        <f t="shared" si="79"/>
        <v>0</v>
      </c>
      <c r="AK619" s="95" t="e">
        <f>+VLOOKUP(M619,'Código Barras'!$C$3:$C$1694,1,0)</f>
        <v>#N/A</v>
      </c>
      <c r="AL619" s="90">
        <f t="shared" si="78"/>
        <v>0</v>
      </c>
      <c r="AM619" s="90">
        <f t="shared" si="78"/>
        <v>0</v>
      </c>
      <c r="AN619" s="90">
        <f t="shared" si="78"/>
        <v>0</v>
      </c>
      <c r="AO619" s="90">
        <f t="shared" si="78"/>
        <v>0</v>
      </c>
      <c r="AP619" s="90">
        <f t="shared" si="78"/>
        <v>0</v>
      </c>
      <c r="AQ619" s="90">
        <f t="shared" si="78"/>
        <v>0</v>
      </c>
      <c r="AR619" s="90" t="e">
        <f>VLOOKUP(C619&amp;E619&amp;G619&amp;I619&amp;J619,'Código Licitaciones'!$I$8:$I$4158,1,0)</f>
        <v>#N/A</v>
      </c>
    </row>
    <row r="620" spans="13:44" ht="18.75" x14ac:dyDescent="0.3">
      <c r="M620" s="98"/>
      <c r="X620" s="83">
        <f t="shared" si="73"/>
        <v>9</v>
      </c>
      <c r="Z620" s="90" t="e">
        <f t="shared" si="74"/>
        <v>#DIV/0!</v>
      </c>
      <c r="AA620" s="94" t="e">
        <f>+VLOOKUP(C620,'Código Licitaciones'!$J$7:$J$31,1,0)</f>
        <v>#N/A</v>
      </c>
      <c r="AB620" s="94">
        <f t="shared" si="75"/>
        <v>0</v>
      </c>
      <c r="AC620" s="94" t="e">
        <f>+VLOOKUP(E620,'Código Licitaciones'!$K$7:$K$50,1,0)</f>
        <v>#N/A</v>
      </c>
      <c r="AD620" s="94">
        <f t="shared" si="76"/>
        <v>0</v>
      </c>
      <c r="AE620" s="94" t="e">
        <f>+VLOOKUP(G620,'Código Licitaciones'!$L$7:$L$50,1,0)</f>
        <v>#N/A</v>
      </c>
      <c r="AF620" s="90" t="e">
        <f t="shared" si="77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9"/>
        <v>0</v>
      </c>
      <c r="AJ620" s="94">
        <f t="shared" si="79"/>
        <v>0</v>
      </c>
      <c r="AK620" s="95" t="e">
        <f>+VLOOKUP(M620,'Código Barras'!$C$3:$C$1694,1,0)</f>
        <v>#N/A</v>
      </c>
      <c r="AL620" s="90">
        <f t="shared" si="78"/>
        <v>0</v>
      </c>
      <c r="AM620" s="90">
        <f t="shared" si="78"/>
        <v>0</v>
      </c>
      <c r="AN620" s="90">
        <f t="shared" si="78"/>
        <v>0</v>
      </c>
      <c r="AO620" s="90">
        <f t="shared" si="78"/>
        <v>0</v>
      </c>
      <c r="AP620" s="90">
        <f t="shared" si="78"/>
        <v>0</v>
      </c>
      <c r="AQ620" s="90">
        <f t="shared" si="78"/>
        <v>0</v>
      </c>
      <c r="AR620" s="90" t="e">
        <f>VLOOKUP(C620&amp;E620&amp;G620&amp;I620&amp;J620,'Código Licitaciones'!$I$8:$I$4158,1,0)</f>
        <v>#N/A</v>
      </c>
    </row>
    <row r="621" spans="13:44" ht="18.75" x14ac:dyDescent="0.3">
      <c r="M621" s="98"/>
      <c r="X621" s="83">
        <f t="shared" si="73"/>
        <v>9</v>
      </c>
      <c r="Z621" s="90" t="e">
        <f t="shared" si="74"/>
        <v>#DIV/0!</v>
      </c>
      <c r="AA621" s="94" t="e">
        <f>+VLOOKUP(C621,'Código Licitaciones'!$J$7:$J$31,1,0)</f>
        <v>#N/A</v>
      </c>
      <c r="AB621" s="94">
        <f t="shared" si="75"/>
        <v>0</v>
      </c>
      <c r="AC621" s="94" t="e">
        <f>+VLOOKUP(E621,'Código Licitaciones'!$K$7:$K$50,1,0)</f>
        <v>#N/A</v>
      </c>
      <c r="AD621" s="94">
        <f t="shared" si="76"/>
        <v>0</v>
      </c>
      <c r="AE621" s="94" t="e">
        <f>+VLOOKUP(G621,'Código Licitaciones'!$L$7:$L$50,1,0)</f>
        <v>#N/A</v>
      </c>
      <c r="AF621" s="90" t="e">
        <f t="shared" si="77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9"/>
        <v>0</v>
      </c>
      <c r="AJ621" s="94">
        <f t="shared" si="79"/>
        <v>0</v>
      </c>
      <c r="AK621" s="95" t="e">
        <f>+VLOOKUP(M621,'Código Barras'!$C$3:$C$1694,1,0)</f>
        <v>#N/A</v>
      </c>
      <c r="AL621" s="90">
        <f t="shared" si="78"/>
        <v>0</v>
      </c>
      <c r="AM621" s="90">
        <f t="shared" si="78"/>
        <v>0</v>
      </c>
      <c r="AN621" s="90">
        <f t="shared" si="78"/>
        <v>0</v>
      </c>
      <c r="AO621" s="90">
        <f t="shared" si="78"/>
        <v>0</v>
      </c>
      <c r="AP621" s="90">
        <f t="shared" si="78"/>
        <v>0</v>
      </c>
      <c r="AQ621" s="90">
        <f t="shared" si="78"/>
        <v>0</v>
      </c>
      <c r="AR621" s="90" t="e">
        <f>VLOOKUP(C621&amp;E621&amp;G621&amp;I621&amp;J621,'Código Licitaciones'!$I$8:$I$4158,1,0)</f>
        <v>#N/A</v>
      </c>
    </row>
    <row r="622" spans="13:44" ht="18.75" x14ac:dyDescent="0.3">
      <c r="M622" s="98"/>
      <c r="X622" s="83">
        <f t="shared" si="73"/>
        <v>9</v>
      </c>
      <c r="Z622" s="90" t="e">
        <f t="shared" si="74"/>
        <v>#DIV/0!</v>
      </c>
      <c r="AA622" s="94" t="e">
        <f>+VLOOKUP(C622,'Código Licitaciones'!$J$7:$J$31,1,0)</f>
        <v>#N/A</v>
      </c>
      <c r="AB622" s="94">
        <f t="shared" si="75"/>
        <v>0</v>
      </c>
      <c r="AC622" s="94" t="e">
        <f>+VLOOKUP(E622,'Código Licitaciones'!$K$7:$K$50,1,0)</f>
        <v>#N/A</v>
      </c>
      <c r="AD622" s="94">
        <f t="shared" si="76"/>
        <v>0</v>
      </c>
      <c r="AE622" s="94" t="e">
        <f>+VLOOKUP(G622,'Código Licitaciones'!$L$7:$L$50,1,0)</f>
        <v>#N/A</v>
      </c>
      <c r="AF622" s="90" t="e">
        <f t="shared" si="77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9"/>
        <v>0</v>
      </c>
      <c r="AJ622" s="94">
        <f t="shared" si="79"/>
        <v>0</v>
      </c>
      <c r="AK622" s="95" t="e">
        <f>+VLOOKUP(M622,'Código Barras'!$C$3:$C$1694,1,0)</f>
        <v>#N/A</v>
      </c>
      <c r="AL622" s="90">
        <f t="shared" si="78"/>
        <v>0</v>
      </c>
      <c r="AM622" s="90">
        <f t="shared" si="78"/>
        <v>0</v>
      </c>
      <c r="AN622" s="90">
        <f t="shared" si="78"/>
        <v>0</v>
      </c>
      <c r="AO622" s="90">
        <f t="shared" si="78"/>
        <v>0</v>
      </c>
      <c r="AP622" s="90">
        <f t="shared" si="78"/>
        <v>0</v>
      </c>
      <c r="AQ622" s="90">
        <f t="shared" si="78"/>
        <v>0</v>
      </c>
      <c r="AR622" s="90" t="e">
        <f>VLOOKUP(C622&amp;E622&amp;G622&amp;I622&amp;J622,'Código Licitaciones'!$I$8:$I$4158,1,0)</f>
        <v>#N/A</v>
      </c>
    </row>
    <row r="623" spans="13:44" ht="18.75" x14ac:dyDescent="0.3">
      <c r="M623" s="98"/>
      <c r="X623" s="83">
        <f t="shared" si="73"/>
        <v>9</v>
      </c>
      <c r="Z623" s="90" t="e">
        <f t="shared" si="74"/>
        <v>#DIV/0!</v>
      </c>
      <c r="AA623" s="94" t="e">
        <f>+VLOOKUP(C623,'Código Licitaciones'!$J$7:$J$31,1,0)</f>
        <v>#N/A</v>
      </c>
      <c r="AB623" s="94">
        <f t="shared" si="75"/>
        <v>0</v>
      </c>
      <c r="AC623" s="94" t="e">
        <f>+VLOOKUP(E623,'Código Licitaciones'!$K$7:$K$50,1,0)</f>
        <v>#N/A</v>
      </c>
      <c r="AD623" s="94">
        <f t="shared" si="76"/>
        <v>0</v>
      </c>
      <c r="AE623" s="94" t="e">
        <f>+VLOOKUP(G623,'Código Licitaciones'!$L$7:$L$50,1,0)</f>
        <v>#N/A</v>
      </c>
      <c r="AF623" s="90" t="e">
        <f t="shared" si="77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9"/>
        <v>0</v>
      </c>
      <c r="AJ623" s="94">
        <f t="shared" si="79"/>
        <v>0</v>
      </c>
      <c r="AK623" s="95" t="e">
        <f>+VLOOKUP(M623,'Código Barras'!$C$3:$C$1694,1,0)</f>
        <v>#N/A</v>
      </c>
      <c r="AL623" s="90">
        <f t="shared" si="78"/>
        <v>0</v>
      </c>
      <c r="AM623" s="90">
        <f t="shared" si="78"/>
        <v>0</v>
      </c>
      <c r="AN623" s="90">
        <f t="shared" si="78"/>
        <v>0</v>
      </c>
      <c r="AO623" s="90">
        <f t="shared" si="78"/>
        <v>0</v>
      </c>
      <c r="AP623" s="90">
        <f t="shared" si="78"/>
        <v>0</v>
      </c>
      <c r="AQ623" s="90">
        <f t="shared" si="78"/>
        <v>0</v>
      </c>
      <c r="AR623" s="90" t="e">
        <f>VLOOKUP(C623&amp;E623&amp;G623&amp;I623&amp;J623,'Código Licitaciones'!$I$8:$I$4158,1,0)</f>
        <v>#N/A</v>
      </c>
    </row>
    <row r="624" spans="13:44" ht="18.75" x14ac:dyDescent="0.3">
      <c r="M624" s="98"/>
      <c r="X624" s="83">
        <f t="shared" si="73"/>
        <v>9</v>
      </c>
      <c r="Z624" s="90" t="e">
        <f t="shared" si="74"/>
        <v>#DIV/0!</v>
      </c>
      <c r="AA624" s="94" t="e">
        <f>+VLOOKUP(C624,'Código Licitaciones'!$J$7:$J$31,1,0)</f>
        <v>#N/A</v>
      </c>
      <c r="AB624" s="94">
        <f t="shared" si="75"/>
        <v>0</v>
      </c>
      <c r="AC624" s="94" t="e">
        <f>+VLOOKUP(E624,'Código Licitaciones'!$K$7:$K$50,1,0)</f>
        <v>#N/A</v>
      </c>
      <c r="AD624" s="94">
        <f t="shared" si="76"/>
        <v>0</v>
      </c>
      <c r="AE624" s="94" t="e">
        <f>+VLOOKUP(G624,'Código Licitaciones'!$L$7:$L$50,1,0)</f>
        <v>#N/A</v>
      </c>
      <c r="AF624" s="90" t="e">
        <f t="shared" si="77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9"/>
        <v>0</v>
      </c>
      <c r="AJ624" s="94">
        <f t="shared" si="79"/>
        <v>0</v>
      </c>
      <c r="AK624" s="95" t="e">
        <f>+VLOOKUP(M624,'Código Barras'!$C$3:$C$1694,1,0)</f>
        <v>#N/A</v>
      </c>
      <c r="AL624" s="90">
        <f t="shared" si="78"/>
        <v>0</v>
      </c>
      <c r="AM624" s="90">
        <f t="shared" si="78"/>
        <v>0</v>
      </c>
      <c r="AN624" s="90">
        <f t="shared" si="78"/>
        <v>0</v>
      </c>
      <c r="AO624" s="90">
        <f t="shared" si="78"/>
        <v>0</v>
      </c>
      <c r="AP624" s="90">
        <f t="shared" si="78"/>
        <v>0</v>
      </c>
      <c r="AQ624" s="90">
        <f t="shared" si="78"/>
        <v>0</v>
      </c>
      <c r="AR624" s="90" t="e">
        <f>VLOOKUP(C624&amp;E624&amp;G624&amp;I624&amp;J624,'Código Licitaciones'!$I$8:$I$4158,1,0)</f>
        <v>#N/A</v>
      </c>
    </row>
    <row r="625" spans="13:44" ht="18.75" x14ac:dyDescent="0.3">
      <c r="M625" s="98"/>
      <c r="X625" s="83">
        <f t="shared" si="73"/>
        <v>9</v>
      </c>
      <c r="Z625" s="90" t="e">
        <f t="shared" si="74"/>
        <v>#DIV/0!</v>
      </c>
      <c r="AA625" s="94" t="e">
        <f>+VLOOKUP(C625,'Código Licitaciones'!$J$7:$J$31,1,0)</f>
        <v>#N/A</v>
      </c>
      <c r="AB625" s="94">
        <f t="shared" si="75"/>
        <v>0</v>
      </c>
      <c r="AC625" s="94" t="e">
        <f>+VLOOKUP(E625,'Código Licitaciones'!$K$7:$K$50,1,0)</f>
        <v>#N/A</v>
      </c>
      <c r="AD625" s="94">
        <f t="shared" si="76"/>
        <v>0</v>
      </c>
      <c r="AE625" s="94" t="e">
        <f>+VLOOKUP(G625,'Código Licitaciones'!$L$7:$L$50,1,0)</f>
        <v>#N/A</v>
      </c>
      <c r="AF625" s="90" t="e">
        <f t="shared" si="77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9"/>
        <v>0</v>
      </c>
      <c r="AJ625" s="94">
        <f t="shared" si="79"/>
        <v>0</v>
      </c>
      <c r="AK625" s="95" t="e">
        <f>+VLOOKUP(M625,'Código Barras'!$C$3:$C$1694,1,0)</f>
        <v>#N/A</v>
      </c>
      <c r="AL625" s="90">
        <f t="shared" si="78"/>
        <v>0</v>
      </c>
      <c r="AM625" s="90">
        <f t="shared" si="78"/>
        <v>0</v>
      </c>
      <c r="AN625" s="90">
        <f t="shared" si="78"/>
        <v>0</v>
      </c>
      <c r="AO625" s="90">
        <f t="shared" si="78"/>
        <v>0</v>
      </c>
      <c r="AP625" s="90">
        <f t="shared" si="78"/>
        <v>0</v>
      </c>
      <c r="AQ625" s="90">
        <f t="shared" si="78"/>
        <v>0</v>
      </c>
      <c r="AR625" s="90" t="e">
        <f>VLOOKUP(C625&amp;E625&amp;G625&amp;I625&amp;J625,'Código Licitaciones'!$I$8:$I$4158,1,0)</f>
        <v>#N/A</v>
      </c>
    </row>
    <row r="626" spans="13:44" ht="18.75" x14ac:dyDescent="0.3">
      <c r="M626" s="98"/>
      <c r="X626" s="83">
        <f t="shared" si="73"/>
        <v>9</v>
      </c>
      <c r="Z626" s="90" t="e">
        <f t="shared" si="74"/>
        <v>#DIV/0!</v>
      </c>
      <c r="AA626" s="94" t="e">
        <f>+VLOOKUP(C626,'Código Licitaciones'!$J$7:$J$31,1,0)</f>
        <v>#N/A</v>
      </c>
      <c r="AB626" s="94">
        <f t="shared" si="75"/>
        <v>0</v>
      </c>
      <c r="AC626" s="94" t="e">
        <f>+VLOOKUP(E626,'Código Licitaciones'!$K$7:$K$50,1,0)</f>
        <v>#N/A</v>
      </c>
      <c r="AD626" s="94">
        <f t="shared" si="76"/>
        <v>0</v>
      </c>
      <c r="AE626" s="94" t="e">
        <f>+VLOOKUP(G626,'Código Licitaciones'!$L$7:$L$50,1,0)</f>
        <v>#N/A</v>
      </c>
      <c r="AF626" s="90" t="e">
        <f t="shared" si="77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9"/>
        <v>0</v>
      </c>
      <c r="AJ626" s="94">
        <f t="shared" si="79"/>
        <v>0</v>
      </c>
      <c r="AK626" s="95" t="e">
        <f>+VLOOKUP(M626,'Código Barras'!$C$3:$C$1694,1,0)</f>
        <v>#N/A</v>
      </c>
      <c r="AL626" s="90">
        <f t="shared" si="78"/>
        <v>0</v>
      </c>
      <c r="AM626" s="90">
        <f t="shared" si="78"/>
        <v>0</v>
      </c>
      <c r="AN626" s="90">
        <f t="shared" si="78"/>
        <v>0</v>
      </c>
      <c r="AO626" s="90">
        <f t="shared" si="78"/>
        <v>0</v>
      </c>
      <c r="AP626" s="90">
        <f t="shared" si="78"/>
        <v>0</v>
      </c>
      <c r="AQ626" s="90">
        <f t="shared" si="78"/>
        <v>0</v>
      </c>
      <c r="AR626" s="90" t="e">
        <f>VLOOKUP(C626&amp;E626&amp;G626&amp;I626&amp;J626,'Código Licitaciones'!$I$8:$I$4158,1,0)</f>
        <v>#N/A</v>
      </c>
    </row>
    <row r="627" spans="13:44" ht="18.75" x14ac:dyDescent="0.3">
      <c r="M627" s="98"/>
      <c r="X627" s="83">
        <f t="shared" si="73"/>
        <v>9</v>
      </c>
      <c r="Z627" s="90" t="e">
        <f t="shared" si="74"/>
        <v>#DIV/0!</v>
      </c>
      <c r="AA627" s="94" t="e">
        <f>+VLOOKUP(C627,'Código Licitaciones'!$J$7:$J$31,1,0)</f>
        <v>#N/A</v>
      </c>
      <c r="AB627" s="94">
        <f t="shared" si="75"/>
        <v>0</v>
      </c>
      <c r="AC627" s="94" t="e">
        <f>+VLOOKUP(E627,'Código Licitaciones'!$K$7:$K$50,1,0)</f>
        <v>#N/A</v>
      </c>
      <c r="AD627" s="94">
        <f t="shared" si="76"/>
        <v>0</v>
      </c>
      <c r="AE627" s="94" t="e">
        <f>+VLOOKUP(G627,'Código Licitaciones'!$L$7:$L$50,1,0)</f>
        <v>#N/A</v>
      </c>
      <c r="AF627" s="90" t="e">
        <f t="shared" si="77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9"/>
        <v>0</v>
      </c>
      <c r="AJ627" s="94">
        <f t="shared" si="79"/>
        <v>0</v>
      </c>
      <c r="AK627" s="95" t="e">
        <f>+VLOOKUP(M627,'Código Barras'!$C$3:$C$1694,1,0)</f>
        <v>#N/A</v>
      </c>
      <c r="AL627" s="90">
        <f t="shared" si="78"/>
        <v>0</v>
      </c>
      <c r="AM627" s="90">
        <f t="shared" si="78"/>
        <v>0</v>
      </c>
      <c r="AN627" s="90">
        <f t="shared" si="78"/>
        <v>0</v>
      </c>
      <c r="AO627" s="90">
        <f t="shared" si="78"/>
        <v>0</v>
      </c>
      <c r="AP627" s="90">
        <f t="shared" si="78"/>
        <v>0</v>
      </c>
      <c r="AQ627" s="90">
        <f t="shared" si="78"/>
        <v>0</v>
      </c>
      <c r="AR627" s="90" t="e">
        <f>VLOOKUP(C627&amp;E627&amp;G627&amp;I627&amp;J627,'Código Licitaciones'!$I$8:$I$4158,1,0)</f>
        <v>#N/A</v>
      </c>
    </row>
    <row r="628" spans="13:44" ht="18.75" x14ac:dyDescent="0.3">
      <c r="M628" s="98"/>
      <c r="X628" s="83">
        <f t="shared" si="73"/>
        <v>9</v>
      </c>
      <c r="Z628" s="90" t="e">
        <f t="shared" si="74"/>
        <v>#DIV/0!</v>
      </c>
      <c r="AA628" s="94" t="e">
        <f>+VLOOKUP(C628,'Código Licitaciones'!$J$7:$J$31,1,0)</f>
        <v>#N/A</v>
      </c>
      <c r="AB628" s="94">
        <f t="shared" si="75"/>
        <v>0</v>
      </c>
      <c r="AC628" s="94" t="e">
        <f>+VLOOKUP(E628,'Código Licitaciones'!$K$7:$K$50,1,0)</f>
        <v>#N/A</v>
      </c>
      <c r="AD628" s="94">
        <f t="shared" si="76"/>
        <v>0</v>
      </c>
      <c r="AE628" s="94" t="e">
        <f>+VLOOKUP(G628,'Código Licitaciones'!$L$7:$L$50,1,0)</f>
        <v>#N/A</v>
      </c>
      <c r="AF628" s="90" t="e">
        <f t="shared" si="77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9"/>
        <v>0</v>
      </c>
      <c r="AJ628" s="94">
        <f t="shared" si="79"/>
        <v>0</v>
      </c>
      <c r="AK628" s="95" t="e">
        <f>+VLOOKUP(M628,'Código Barras'!$C$3:$C$1694,1,0)</f>
        <v>#N/A</v>
      </c>
      <c r="AL628" s="90">
        <f t="shared" si="78"/>
        <v>0</v>
      </c>
      <c r="AM628" s="90">
        <f t="shared" si="78"/>
        <v>0</v>
      </c>
      <c r="AN628" s="90">
        <f t="shared" si="78"/>
        <v>0</v>
      </c>
      <c r="AO628" s="90">
        <f t="shared" si="78"/>
        <v>0</v>
      </c>
      <c r="AP628" s="90">
        <f t="shared" si="78"/>
        <v>0</v>
      </c>
      <c r="AQ628" s="90">
        <f t="shared" si="78"/>
        <v>0</v>
      </c>
      <c r="AR628" s="90" t="e">
        <f>VLOOKUP(C628&amp;E628&amp;G628&amp;I628&amp;J628,'Código Licitaciones'!$I$8:$I$4158,1,0)</f>
        <v>#N/A</v>
      </c>
    </row>
    <row r="629" spans="13:44" ht="18.75" x14ac:dyDescent="0.3">
      <c r="M629" s="98"/>
      <c r="X629" s="83">
        <f t="shared" si="73"/>
        <v>9</v>
      </c>
      <c r="Z629" s="90" t="e">
        <f t="shared" si="74"/>
        <v>#DIV/0!</v>
      </c>
      <c r="AA629" s="94" t="e">
        <f>+VLOOKUP(C629,'Código Licitaciones'!$J$7:$J$31,1,0)</f>
        <v>#N/A</v>
      </c>
      <c r="AB629" s="94">
        <f t="shared" si="75"/>
        <v>0</v>
      </c>
      <c r="AC629" s="94" t="e">
        <f>+VLOOKUP(E629,'Código Licitaciones'!$K$7:$K$50,1,0)</f>
        <v>#N/A</v>
      </c>
      <c r="AD629" s="94">
        <f t="shared" si="76"/>
        <v>0</v>
      </c>
      <c r="AE629" s="94" t="e">
        <f>+VLOOKUP(G629,'Código Licitaciones'!$L$7:$L$50,1,0)</f>
        <v>#N/A</v>
      </c>
      <c r="AF629" s="90" t="e">
        <f t="shared" si="77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9"/>
        <v>0</v>
      </c>
      <c r="AJ629" s="94">
        <f t="shared" si="79"/>
        <v>0</v>
      </c>
      <c r="AK629" s="95" t="e">
        <f>+VLOOKUP(M629,'Código Barras'!$C$3:$C$1694,1,0)</f>
        <v>#N/A</v>
      </c>
      <c r="AL629" s="90">
        <f t="shared" si="78"/>
        <v>0</v>
      </c>
      <c r="AM629" s="90">
        <f t="shared" si="78"/>
        <v>0</v>
      </c>
      <c r="AN629" s="90">
        <f t="shared" si="78"/>
        <v>0</v>
      </c>
      <c r="AO629" s="90">
        <f t="shared" si="78"/>
        <v>0</v>
      </c>
      <c r="AP629" s="90">
        <f t="shared" si="78"/>
        <v>0</v>
      </c>
      <c r="AQ629" s="90">
        <f t="shared" si="78"/>
        <v>0</v>
      </c>
      <c r="AR629" s="90" t="e">
        <f>VLOOKUP(C629&amp;E629&amp;G629&amp;I629&amp;J629,'Código Licitaciones'!$I$8:$I$4158,1,0)</f>
        <v>#N/A</v>
      </c>
    </row>
    <row r="630" spans="13:44" ht="18.75" x14ac:dyDescent="0.3">
      <c r="M630" s="98"/>
      <c r="X630" s="83">
        <f t="shared" si="73"/>
        <v>9</v>
      </c>
      <c r="Z630" s="90" t="e">
        <f t="shared" si="74"/>
        <v>#DIV/0!</v>
      </c>
      <c r="AA630" s="94" t="e">
        <f>+VLOOKUP(C630,'Código Licitaciones'!$J$7:$J$31,1,0)</f>
        <v>#N/A</v>
      </c>
      <c r="AB630" s="94">
        <f t="shared" si="75"/>
        <v>0</v>
      </c>
      <c r="AC630" s="94" t="e">
        <f>+VLOOKUP(E630,'Código Licitaciones'!$K$7:$K$50,1,0)</f>
        <v>#N/A</v>
      </c>
      <c r="AD630" s="94">
        <f t="shared" si="76"/>
        <v>0</v>
      </c>
      <c r="AE630" s="94" t="e">
        <f>+VLOOKUP(G630,'Código Licitaciones'!$L$7:$L$50,1,0)</f>
        <v>#N/A</v>
      </c>
      <c r="AF630" s="90" t="e">
        <f t="shared" si="77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9"/>
        <v>0</v>
      </c>
      <c r="AJ630" s="94">
        <f t="shared" si="79"/>
        <v>0</v>
      </c>
      <c r="AK630" s="95" t="e">
        <f>+VLOOKUP(M630,'Código Barras'!$C$3:$C$1694,1,0)</f>
        <v>#N/A</v>
      </c>
      <c r="AL630" s="90">
        <f t="shared" si="78"/>
        <v>0</v>
      </c>
      <c r="AM630" s="90">
        <f t="shared" si="78"/>
        <v>0</v>
      </c>
      <c r="AN630" s="90">
        <f t="shared" si="78"/>
        <v>0</v>
      </c>
      <c r="AO630" s="90">
        <f t="shared" si="78"/>
        <v>0</v>
      </c>
      <c r="AP630" s="90">
        <f t="shared" si="78"/>
        <v>0</v>
      </c>
      <c r="AQ630" s="90">
        <f t="shared" si="78"/>
        <v>0</v>
      </c>
      <c r="AR630" s="90" t="e">
        <f>VLOOKUP(C630&amp;E630&amp;G630&amp;I630&amp;J630,'Código Licitaciones'!$I$8:$I$4158,1,0)</f>
        <v>#N/A</v>
      </c>
    </row>
    <row r="631" spans="13:44" ht="18.75" x14ac:dyDescent="0.3">
      <c r="M631" s="98"/>
      <c r="X631" s="83">
        <f t="shared" si="73"/>
        <v>9</v>
      </c>
      <c r="Z631" s="90" t="e">
        <f t="shared" si="74"/>
        <v>#DIV/0!</v>
      </c>
      <c r="AA631" s="94" t="e">
        <f>+VLOOKUP(C631,'Código Licitaciones'!$J$7:$J$31,1,0)</f>
        <v>#N/A</v>
      </c>
      <c r="AB631" s="94">
        <f t="shared" si="75"/>
        <v>0</v>
      </c>
      <c r="AC631" s="94" t="e">
        <f>+VLOOKUP(E631,'Código Licitaciones'!$K$7:$K$50,1,0)</f>
        <v>#N/A</v>
      </c>
      <c r="AD631" s="94">
        <f t="shared" si="76"/>
        <v>0</v>
      </c>
      <c r="AE631" s="94" t="e">
        <f>+VLOOKUP(G631,'Código Licitaciones'!$L$7:$L$50,1,0)</f>
        <v>#N/A</v>
      </c>
      <c r="AF631" s="90" t="e">
        <f t="shared" si="77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9"/>
        <v>0</v>
      </c>
      <c r="AJ631" s="94">
        <f t="shared" si="79"/>
        <v>0</v>
      </c>
      <c r="AK631" s="95" t="e">
        <f>+VLOOKUP(M631,'Código Barras'!$C$3:$C$1694,1,0)</f>
        <v>#N/A</v>
      </c>
      <c r="AL631" s="90">
        <f t="shared" si="78"/>
        <v>0</v>
      </c>
      <c r="AM631" s="90">
        <f t="shared" si="78"/>
        <v>0</v>
      </c>
      <c r="AN631" s="90">
        <f t="shared" si="78"/>
        <v>0</v>
      </c>
      <c r="AO631" s="90">
        <f t="shared" si="78"/>
        <v>0</v>
      </c>
      <c r="AP631" s="90">
        <f t="shared" si="78"/>
        <v>0</v>
      </c>
      <c r="AQ631" s="90">
        <f t="shared" si="78"/>
        <v>0</v>
      </c>
      <c r="AR631" s="90" t="e">
        <f>VLOOKUP(C631&amp;E631&amp;G631&amp;I631&amp;J631,'Código Licitaciones'!$I$8:$I$4158,1,0)</f>
        <v>#N/A</v>
      </c>
    </row>
    <row r="632" spans="13:44" ht="18.75" x14ac:dyDescent="0.3">
      <c r="M632" s="98"/>
      <c r="X632" s="83">
        <f t="shared" si="73"/>
        <v>9</v>
      </c>
      <c r="Z632" s="90" t="e">
        <f t="shared" si="74"/>
        <v>#DIV/0!</v>
      </c>
      <c r="AA632" s="94" t="e">
        <f>+VLOOKUP(C632,'Código Licitaciones'!$J$7:$J$31,1,0)</f>
        <v>#N/A</v>
      </c>
      <c r="AB632" s="94">
        <f t="shared" si="75"/>
        <v>0</v>
      </c>
      <c r="AC632" s="94" t="e">
        <f>+VLOOKUP(E632,'Código Licitaciones'!$K$7:$K$50,1,0)</f>
        <v>#N/A</v>
      </c>
      <c r="AD632" s="94">
        <f t="shared" si="76"/>
        <v>0</v>
      </c>
      <c r="AE632" s="94" t="e">
        <f>+VLOOKUP(G632,'Código Licitaciones'!$L$7:$L$50,1,0)</f>
        <v>#N/A</v>
      </c>
      <c r="AF632" s="90" t="e">
        <f t="shared" si="77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9"/>
        <v>0</v>
      </c>
      <c r="AJ632" s="94">
        <f t="shared" si="79"/>
        <v>0</v>
      </c>
      <c r="AK632" s="95" t="e">
        <f>+VLOOKUP(M632,'Código Barras'!$C$3:$C$1694,1,0)</f>
        <v>#N/A</v>
      </c>
      <c r="AL632" s="90">
        <f t="shared" si="78"/>
        <v>0</v>
      </c>
      <c r="AM632" s="90">
        <f t="shared" si="78"/>
        <v>0</v>
      </c>
      <c r="AN632" s="90">
        <f t="shared" si="78"/>
        <v>0</v>
      </c>
      <c r="AO632" s="90">
        <f t="shared" si="78"/>
        <v>0</v>
      </c>
      <c r="AP632" s="90">
        <f t="shared" si="78"/>
        <v>0</v>
      </c>
      <c r="AQ632" s="90">
        <f t="shared" si="78"/>
        <v>0</v>
      </c>
      <c r="AR632" s="90" t="e">
        <f>VLOOKUP(C632&amp;E632&amp;G632&amp;I632&amp;J632,'Código Licitaciones'!$I$8:$I$4158,1,0)</f>
        <v>#N/A</v>
      </c>
    </row>
    <row r="633" spans="13:44" ht="18.75" x14ac:dyDescent="0.3">
      <c r="M633" s="98"/>
      <c r="X633" s="83">
        <f t="shared" si="73"/>
        <v>9</v>
      </c>
      <c r="Z633" s="90" t="e">
        <f t="shared" si="74"/>
        <v>#DIV/0!</v>
      </c>
      <c r="AA633" s="94" t="e">
        <f>+VLOOKUP(C633,'Código Licitaciones'!$J$7:$J$31,1,0)</f>
        <v>#N/A</v>
      </c>
      <c r="AB633" s="94">
        <f t="shared" si="75"/>
        <v>0</v>
      </c>
      <c r="AC633" s="94" t="e">
        <f>+VLOOKUP(E633,'Código Licitaciones'!$K$7:$K$50,1,0)</f>
        <v>#N/A</v>
      </c>
      <c r="AD633" s="94">
        <f t="shared" si="76"/>
        <v>0</v>
      </c>
      <c r="AE633" s="94" t="e">
        <f>+VLOOKUP(G633,'Código Licitaciones'!$L$7:$L$50,1,0)</f>
        <v>#N/A</v>
      </c>
      <c r="AF633" s="90" t="e">
        <f t="shared" si="77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9"/>
        <v>0</v>
      </c>
      <c r="AJ633" s="94">
        <f t="shared" si="79"/>
        <v>0</v>
      </c>
      <c r="AK633" s="95" t="e">
        <f>+VLOOKUP(M633,'Código Barras'!$C$3:$C$1694,1,0)</f>
        <v>#N/A</v>
      </c>
      <c r="AL633" s="90">
        <f t="shared" si="78"/>
        <v>0</v>
      </c>
      <c r="AM633" s="90">
        <f t="shared" si="78"/>
        <v>0</v>
      </c>
      <c r="AN633" s="90">
        <f t="shared" si="78"/>
        <v>0</v>
      </c>
      <c r="AO633" s="90">
        <f t="shared" si="78"/>
        <v>0</v>
      </c>
      <c r="AP633" s="90">
        <f t="shared" si="78"/>
        <v>0</v>
      </c>
      <c r="AQ633" s="90">
        <f t="shared" si="78"/>
        <v>0</v>
      </c>
      <c r="AR633" s="90" t="e">
        <f>VLOOKUP(C633&amp;E633&amp;G633&amp;I633&amp;J633,'Código Licitaciones'!$I$8:$I$4158,1,0)</f>
        <v>#N/A</v>
      </c>
    </row>
    <row r="634" spans="13:44" ht="18.75" x14ac:dyDescent="0.3">
      <c r="M634" s="98"/>
      <c r="X634" s="83">
        <f t="shared" si="73"/>
        <v>9</v>
      </c>
      <c r="Z634" s="90" t="e">
        <f t="shared" si="74"/>
        <v>#DIV/0!</v>
      </c>
      <c r="AA634" s="94" t="e">
        <f>+VLOOKUP(C634,'Código Licitaciones'!$J$7:$J$31,1,0)</f>
        <v>#N/A</v>
      </c>
      <c r="AB634" s="94">
        <f t="shared" si="75"/>
        <v>0</v>
      </c>
      <c r="AC634" s="94" t="e">
        <f>+VLOOKUP(E634,'Código Licitaciones'!$K$7:$K$50,1,0)</f>
        <v>#N/A</v>
      </c>
      <c r="AD634" s="94">
        <f t="shared" si="76"/>
        <v>0</v>
      </c>
      <c r="AE634" s="94" t="e">
        <f>+VLOOKUP(G634,'Código Licitaciones'!$L$7:$L$50,1,0)</f>
        <v>#N/A</v>
      </c>
      <c r="AF634" s="90" t="e">
        <f t="shared" si="77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9"/>
        <v>0</v>
      </c>
      <c r="AJ634" s="94">
        <f t="shared" si="79"/>
        <v>0</v>
      </c>
      <c r="AK634" s="95" t="e">
        <f>+VLOOKUP(M634,'Código Barras'!$C$3:$C$1694,1,0)</f>
        <v>#N/A</v>
      </c>
      <c r="AL634" s="90">
        <f t="shared" si="78"/>
        <v>0</v>
      </c>
      <c r="AM634" s="90">
        <f t="shared" si="78"/>
        <v>0</v>
      </c>
      <c r="AN634" s="90">
        <f t="shared" si="78"/>
        <v>0</v>
      </c>
      <c r="AO634" s="90">
        <f t="shared" si="78"/>
        <v>0</v>
      </c>
      <c r="AP634" s="90">
        <f t="shared" si="78"/>
        <v>0</v>
      </c>
      <c r="AQ634" s="90">
        <f t="shared" si="78"/>
        <v>0</v>
      </c>
      <c r="AR634" s="90" t="e">
        <f>VLOOKUP(C634&amp;E634&amp;G634&amp;I634&amp;J634,'Código Licitaciones'!$I$8:$I$4158,1,0)</f>
        <v>#N/A</v>
      </c>
    </row>
    <row r="635" spans="13:44" ht="18.75" x14ac:dyDescent="0.3">
      <c r="M635" s="98"/>
      <c r="X635" s="83">
        <f t="shared" si="73"/>
        <v>9</v>
      </c>
      <c r="Z635" s="90" t="e">
        <f t="shared" si="74"/>
        <v>#DIV/0!</v>
      </c>
      <c r="AA635" s="94" t="e">
        <f>+VLOOKUP(C635,'Código Licitaciones'!$J$7:$J$31,1,0)</f>
        <v>#N/A</v>
      </c>
      <c r="AB635" s="94">
        <f t="shared" si="75"/>
        <v>0</v>
      </c>
      <c r="AC635" s="94" t="e">
        <f>+VLOOKUP(E635,'Código Licitaciones'!$K$7:$K$50,1,0)</f>
        <v>#N/A</v>
      </c>
      <c r="AD635" s="94">
        <f t="shared" si="76"/>
        <v>0</v>
      </c>
      <c r="AE635" s="94" t="e">
        <f>+VLOOKUP(G635,'Código Licitaciones'!$L$7:$L$50,1,0)</f>
        <v>#N/A</v>
      </c>
      <c r="AF635" s="90" t="e">
        <f t="shared" si="77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9"/>
        <v>0</v>
      </c>
      <c r="AJ635" s="94">
        <f t="shared" si="79"/>
        <v>0</v>
      </c>
      <c r="AK635" s="95" t="e">
        <f>+VLOOKUP(M635,'Código Barras'!$C$3:$C$1694,1,0)</f>
        <v>#N/A</v>
      </c>
      <c r="AL635" s="90">
        <f t="shared" si="78"/>
        <v>0</v>
      </c>
      <c r="AM635" s="90">
        <f t="shared" si="78"/>
        <v>0</v>
      </c>
      <c r="AN635" s="90">
        <f t="shared" si="78"/>
        <v>0</v>
      </c>
      <c r="AO635" s="90">
        <f t="shared" si="78"/>
        <v>0</v>
      </c>
      <c r="AP635" s="90">
        <f t="shared" si="78"/>
        <v>0</v>
      </c>
      <c r="AQ635" s="90">
        <f t="shared" si="78"/>
        <v>0</v>
      </c>
      <c r="AR635" s="90" t="e">
        <f>VLOOKUP(C635&amp;E635&amp;G635&amp;I635&amp;J635,'Código Licitaciones'!$I$8:$I$4158,1,0)</f>
        <v>#N/A</v>
      </c>
    </row>
    <row r="636" spans="13:44" ht="18.75" x14ac:dyDescent="0.3">
      <c r="M636" s="98"/>
      <c r="X636" s="83">
        <f t="shared" si="73"/>
        <v>9</v>
      </c>
      <c r="Z636" s="90" t="e">
        <f t="shared" si="74"/>
        <v>#DIV/0!</v>
      </c>
      <c r="AA636" s="94" t="e">
        <f>+VLOOKUP(C636,'Código Licitaciones'!$J$7:$J$31,1,0)</f>
        <v>#N/A</v>
      </c>
      <c r="AB636" s="94">
        <f t="shared" si="75"/>
        <v>0</v>
      </c>
      <c r="AC636" s="94" t="e">
        <f>+VLOOKUP(E636,'Código Licitaciones'!$K$7:$K$50,1,0)</f>
        <v>#N/A</v>
      </c>
      <c r="AD636" s="94">
        <f t="shared" si="76"/>
        <v>0</v>
      </c>
      <c r="AE636" s="94" t="e">
        <f>+VLOOKUP(G636,'Código Licitaciones'!$L$7:$L$50,1,0)</f>
        <v>#N/A</v>
      </c>
      <c r="AF636" s="90" t="e">
        <f t="shared" si="77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9"/>
        <v>0</v>
      </c>
      <c r="AJ636" s="94">
        <f t="shared" si="79"/>
        <v>0</v>
      </c>
      <c r="AK636" s="95" t="e">
        <f>+VLOOKUP(M636,'Código Barras'!$C$3:$C$1694,1,0)</f>
        <v>#N/A</v>
      </c>
      <c r="AL636" s="90">
        <f t="shared" si="78"/>
        <v>0</v>
      </c>
      <c r="AM636" s="90">
        <f t="shared" si="78"/>
        <v>0</v>
      </c>
      <c r="AN636" s="90">
        <f t="shared" si="78"/>
        <v>0</v>
      </c>
      <c r="AO636" s="90">
        <f t="shared" si="78"/>
        <v>0</v>
      </c>
      <c r="AP636" s="90">
        <f t="shared" si="78"/>
        <v>0</v>
      </c>
      <c r="AQ636" s="90">
        <f t="shared" si="78"/>
        <v>0</v>
      </c>
      <c r="AR636" s="90" t="e">
        <f>VLOOKUP(C636&amp;E636&amp;G636&amp;I636&amp;J636,'Código Licitaciones'!$I$8:$I$4158,1,0)</f>
        <v>#N/A</v>
      </c>
    </row>
    <row r="637" spans="13:44" ht="18.75" x14ac:dyDescent="0.3">
      <c r="M637" s="98"/>
      <c r="X637" s="83">
        <f t="shared" si="73"/>
        <v>9</v>
      </c>
      <c r="Z637" s="90" t="e">
        <f t="shared" si="74"/>
        <v>#DIV/0!</v>
      </c>
      <c r="AA637" s="94" t="e">
        <f>+VLOOKUP(C637,'Código Licitaciones'!$J$7:$J$31,1,0)</f>
        <v>#N/A</v>
      </c>
      <c r="AB637" s="94">
        <f t="shared" si="75"/>
        <v>0</v>
      </c>
      <c r="AC637" s="94" t="e">
        <f>+VLOOKUP(E637,'Código Licitaciones'!$K$7:$K$50,1,0)</f>
        <v>#N/A</v>
      </c>
      <c r="AD637" s="94">
        <f t="shared" si="76"/>
        <v>0</v>
      </c>
      <c r="AE637" s="94" t="e">
        <f>+VLOOKUP(G637,'Código Licitaciones'!$L$7:$L$50,1,0)</f>
        <v>#N/A</v>
      </c>
      <c r="AF637" s="90" t="e">
        <f t="shared" si="77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9"/>
        <v>0</v>
      </c>
      <c r="AJ637" s="94">
        <f t="shared" si="79"/>
        <v>0</v>
      </c>
      <c r="AK637" s="95" t="e">
        <f>+VLOOKUP(M637,'Código Barras'!$C$3:$C$1694,1,0)</f>
        <v>#N/A</v>
      </c>
      <c r="AL637" s="90">
        <f t="shared" si="78"/>
        <v>0</v>
      </c>
      <c r="AM637" s="90">
        <f t="shared" si="78"/>
        <v>0</v>
      </c>
      <c r="AN637" s="90">
        <f t="shared" si="78"/>
        <v>0</v>
      </c>
      <c r="AO637" s="90">
        <f t="shared" si="78"/>
        <v>0</v>
      </c>
      <c r="AP637" s="90">
        <f t="shared" si="78"/>
        <v>0</v>
      </c>
      <c r="AQ637" s="90">
        <f t="shared" si="78"/>
        <v>0</v>
      </c>
      <c r="AR637" s="90" t="e">
        <f>VLOOKUP(C637&amp;E637&amp;G637&amp;I637&amp;J637,'Código Licitaciones'!$I$8:$I$4158,1,0)</f>
        <v>#N/A</v>
      </c>
    </row>
    <row r="638" spans="13:44" ht="18.75" x14ac:dyDescent="0.3">
      <c r="M638" s="98"/>
      <c r="X638" s="83">
        <f t="shared" si="73"/>
        <v>9</v>
      </c>
      <c r="Z638" s="90" t="e">
        <f t="shared" si="74"/>
        <v>#DIV/0!</v>
      </c>
      <c r="AA638" s="94" t="e">
        <f>+VLOOKUP(C638,'Código Licitaciones'!$J$7:$J$31,1,0)</f>
        <v>#N/A</v>
      </c>
      <c r="AB638" s="94">
        <f t="shared" si="75"/>
        <v>0</v>
      </c>
      <c r="AC638" s="94" t="e">
        <f>+VLOOKUP(E638,'Código Licitaciones'!$K$7:$K$50,1,0)</f>
        <v>#N/A</v>
      </c>
      <c r="AD638" s="94">
        <f t="shared" si="76"/>
        <v>0</v>
      </c>
      <c r="AE638" s="94" t="e">
        <f>+VLOOKUP(G638,'Código Licitaciones'!$L$7:$L$50,1,0)</f>
        <v>#N/A</v>
      </c>
      <c r="AF638" s="90" t="e">
        <f t="shared" si="77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9"/>
        <v>0</v>
      </c>
      <c r="AJ638" s="94">
        <f t="shared" si="79"/>
        <v>0</v>
      </c>
      <c r="AK638" s="95" t="e">
        <f>+VLOOKUP(M638,'Código Barras'!$C$3:$C$1694,1,0)</f>
        <v>#N/A</v>
      </c>
      <c r="AL638" s="90">
        <f t="shared" si="78"/>
        <v>0</v>
      </c>
      <c r="AM638" s="90">
        <f t="shared" si="78"/>
        <v>0</v>
      </c>
      <c r="AN638" s="90">
        <f t="shared" si="78"/>
        <v>0</v>
      </c>
      <c r="AO638" s="90">
        <f t="shared" si="78"/>
        <v>0</v>
      </c>
      <c r="AP638" s="90">
        <f t="shared" si="78"/>
        <v>0</v>
      </c>
      <c r="AQ638" s="90">
        <f t="shared" si="78"/>
        <v>0</v>
      </c>
      <c r="AR638" s="90" t="e">
        <f>VLOOKUP(C638&amp;E638&amp;G638&amp;I638&amp;J638,'Código Licitaciones'!$I$8:$I$4158,1,0)</f>
        <v>#N/A</v>
      </c>
    </row>
    <row r="639" spans="13:44" ht="18.75" x14ac:dyDescent="0.3">
      <c r="M639" s="98"/>
      <c r="X639" s="83">
        <f t="shared" si="73"/>
        <v>9</v>
      </c>
      <c r="Z639" s="90" t="e">
        <f t="shared" si="74"/>
        <v>#DIV/0!</v>
      </c>
      <c r="AA639" s="94" t="e">
        <f>+VLOOKUP(C639,'Código Licitaciones'!$J$7:$J$31,1,0)</f>
        <v>#N/A</v>
      </c>
      <c r="AB639" s="94">
        <f t="shared" si="75"/>
        <v>0</v>
      </c>
      <c r="AC639" s="94" t="e">
        <f>+VLOOKUP(E639,'Código Licitaciones'!$K$7:$K$50,1,0)</f>
        <v>#N/A</v>
      </c>
      <c r="AD639" s="94">
        <f t="shared" si="76"/>
        <v>0</v>
      </c>
      <c r="AE639" s="94" t="e">
        <f>+VLOOKUP(G639,'Código Licitaciones'!$L$7:$L$50,1,0)</f>
        <v>#N/A</v>
      </c>
      <c r="AF639" s="90" t="e">
        <f t="shared" si="77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9"/>
        <v>0</v>
      </c>
      <c r="AJ639" s="94">
        <f t="shared" si="79"/>
        <v>0</v>
      </c>
      <c r="AK639" s="95" t="e">
        <f>+VLOOKUP(M639,'Código Barras'!$C$3:$C$1694,1,0)</f>
        <v>#N/A</v>
      </c>
      <c r="AL639" s="90">
        <f t="shared" si="78"/>
        <v>0</v>
      </c>
      <c r="AM639" s="90">
        <f t="shared" si="78"/>
        <v>0</v>
      </c>
      <c r="AN639" s="90">
        <f t="shared" si="78"/>
        <v>0</v>
      </c>
      <c r="AO639" s="90">
        <f t="shared" si="78"/>
        <v>0</v>
      </c>
      <c r="AP639" s="90">
        <f t="shared" si="78"/>
        <v>0</v>
      </c>
      <c r="AQ639" s="90">
        <f t="shared" si="78"/>
        <v>0</v>
      </c>
      <c r="AR639" s="90" t="e">
        <f>VLOOKUP(C639&amp;E639&amp;G639&amp;I639&amp;J639,'Código Licitaciones'!$I$8:$I$4158,1,0)</f>
        <v>#N/A</v>
      </c>
    </row>
    <row r="640" spans="13:44" ht="18.75" x14ac:dyDescent="0.3">
      <c r="M640" s="98"/>
      <c r="X640" s="83">
        <f t="shared" si="73"/>
        <v>9</v>
      </c>
      <c r="Z640" s="90" t="e">
        <f t="shared" si="74"/>
        <v>#DIV/0!</v>
      </c>
      <c r="AA640" s="94" t="e">
        <f>+VLOOKUP(C640,'Código Licitaciones'!$J$7:$J$31,1,0)</f>
        <v>#N/A</v>
      </c>
      <c r="AB640" s="94">
        <f t="shared" si="75"/>
        <v>0</v>
      </c>
      <c r="AC640" s="94" t="e">
        <f>+VLOOKUP(E640,'Código Licitaciones'!$K$7:$K$50,1,0)</f>
        <v>#N/A</v>
      </c>
      <c r="AD640" s="94">
        <f t="shared" si="76"/>
        <v>0</v>
      </c>
      <c r="AE640" s="94" t="e">
        <f>+VLOOKUP(G640,'Código Licitaciones'!$L$7:$L$50,1,0)</f>
        <v>#N/A</v>
      </c>
      <c r="AF640" s="90" t="e">
        <f t="shared" si="77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9"/>
        <v>0</v>
      </c>
      <c r="AJ640" s="94">
        <f t="shared" si="79"/>
        <v>0</v>
      </c>
      <c r="AK640" s="95" t="e">
        <f>+VLOOKUP(M640,'Código Barras'!$C$3:$C$1694,1,0)</f>
        <v>#N/A</v>
      </c>
      <c r="AL640" s="90">
        <f t="shared" si="78"/>
        <v>0</v>
      </c>
      <c r="AM640" s="90">
        <f t="shared" si="78"/>
        <v>0</v>
      </c>
      <c r="AN640" s="90">
        <f t="shared" si="78"/>
        <v>0</v>
      </c>
      <c r="AO640" s="90">
        <f t="shared" si="78"/>
        <v>0</v>
      </c>
      <c r="AP640" s="90">
        <f t="shared" si="78"/>
        <v>0</v>
      </c>
      <c r="AQ640" s="90">
        <f t="shared" si="78"/>
        <v>0</v>
      </c>
      <c r="AR640" s="90" t="e">
        <f>VLOOKUP(C640&amp;E640&amp;G640&amp;I640&amp;J640,'Código Licitaciones'!$I$8:$I$4158,1,0)</f>
        <v>#N/A</v>
      </c>
    </row>
    <row r="641" spans="13:44" ht="18.75" x14ac:dyDescent="0.3">
      <c r="M641" s="98"/>
      <c r="X641" s="83">
        <f t="shared" si="73"/>
        <v>9</v>
      </c>
      <c r="Z641" s="90" t="e">
        <f t="shared" si="74"/>
        <v>#DIV/0!</v>
      </c>
      <c r="AA641" s="94" t="e">
        <f>+VLOOKUP(C641,'Código Licitaciones'!$J$7:$J$31,1,0)</f>
        <v>#N/A</v>
      </c>
      <c r="AB641" s="94">
        <f t="shared" si="75"/>
        <v>0</v>
      </c>
      <c r="AC641" s="94" t="e">
        <f>+VLOOKUP(E641,'Código Licitaciones'!$K$7:$K$50,1,0)</f>
        <v>#N/A</v>
      </c>
      <c r="AD641" s="94">
        <f t="shared" si="76"/>
        <v>0</v>
      </c>
      <c r="AE641" s="94" t="e">
        <f>+VLOOKUP(G641,'Código Licitaciones'!$L$7:$L$50,1,0)</f>
        <v>#N/A</v>
      </c>
      <c r="AF641" s="90" t="e">
        <f t="shared" si="77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9"/>
        <v>0</v>
      </c>
      <c r="AJ641" s="94">
        <f t="shared" si="79"/>
        <v>0</v>
      </c>
      <c r="AK641" s="95" t="e">
        <f>+VLOOKUP(M641,'Código Barras'!$C$3:$C$1694,1,0)</f>
        <v>#N/A</v>
      </c>
      <c r="AL641" s="90">
        <f t="shared" si="78"/>
        <v>0</v>
      </c>
      <c r="AM641" s="90">
        <f t="shared" si="78"/>
        <v>0</v>
      </c>
      <c r="AN641" s="90">
        <f t="shared" si="78"/>
        <v>0</v>
      </c>
      <c r="AO641" s="90">
        <f t="shared" si="78"/>
        <v>0</v>
      </c>
      <c r="AP641" s="90">
        <f t="shared" si="78"/>
        <v>0</v>
      </c>
      <c r="AQ641" s="90">
        <f t="shared" si="78"/>
        <v>0</v>
      </c>
      <c r="AR641" s="90" t="e">
        <f>VLOOKUP(C641&amp;E641&amp;G641&amp;I641&amp;J641,'Código Licitaciones'!$I$8:$I$4158,1,0)</f>
        <v>#N/A</v>
      </c>
    </row>
    <row r="642" spans="13:44" ht="18.75" x14ac:dyDescent="0.3">
      <c r="M642" s="98"/>
      <c r="X642" s="83">
        <f t="shared" si="73"/>
        <v>9</v>
      </c>
      <c r="Z642" s="90" t="e">
        <f t="shared" si="74"/>
        <v>#DIV/0!</v>
      </c>
      <c r="AA642" s="94" t="e">
        <f>+VLOOKUP(C642,'Código Licitaciones'!$J$7:$J$31,1,0)</f>
        <v>#N/A</v>
      </c>
      <c r="AB642" s="94">
        <f t="shared" si="75"/>
        <v>0</v>
      </c>
      <c r="AC642" s="94" t="e">
        <f>+VLOOKUP(E642,'Código Licitaciones'!$K$7:$K$50,1,0)</f>
        <v>#N/A</v>
      </c>
      <c r="AD642" s="94">
        <f t="shared" si="76"/>
        <v>0</v>
      </c>
      <c r="AE642" s="94" t="e">
        <f>+VLOOKUP(G642,'Código Licitaciones'!$L$7:$L$50,1,0)</f>
        <v>#N/A</v>
      </c>
      <c r="AF642" s="90" t="e">
        <f t="shared" si="77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9"/>
        <v>0</v>
      </c>
      <c r="AJ642" s="94">
        <f t="shared" si="79"/>
        <v>0</v>
      </c>
      <c r="AK642" s="95" t="e">
        <f>+VLOOKUP(M642,'Código Barras'!$C$3:$C$1694,1,0)</f>
        <v>#N/A</v>
      </c>
      <c r="AL642" s="90">
        <f t="shared" si="78"/>
        <v>0</v>
      </c>
      <c r="AM642" s="90">
        <f t="shared" si="78"/>
        <v>0</v>
      </c>
      <c r="AN642" s="90">
        <f t="shared" si="78"/>
        <v>0</v>
      </c>
      <c r="AO642" s="90">
        <f t="shared" ref="AO642:AQ705" si="80">IF(OR(ISNUMBER(Q642),Q642=0),Q642,1/0)</f>
        <v>0</v>
      </c>
      <c r="AP642" s="90">
        <f t="shared" si="80"/>
        <v>0</v>
      </c>
      <c r="AQ642" s="90">
        <f t="shared" si="80"/>
        <v>0</v>
      </c>
      <c r="AR642" s="90" t="e">
        <f>VLOOKUP(C642&amp;E642&amp;G642&amp;I642&amp;J642,'Código Licitaciones'!$I$8:$I$4158,1,0)</f>
        <v>#N/A</v>
      </c>
    </row>
    <row r="643" spans="13:44" ht="18.75" x14ac:dyDescent="0.3">
      <c r="M643" s="98"/>
      <c r="X643" s="83">
        <f t="shared" si="73"/>
        <v>9</v>
      </c>
      <c r="Z643" s="90" t="e">
        <f t="shared" si="74"/>
        <v>#DIV/0!</v>
      </c>
      <c r="AA643" s="94" t="e">
        <f>+VLOOKUP(C643,'Código Licitaciones'!$J$7:$J$31,1,0)</f>
        <v>#N/A</v>
      </c>
      <c r="AB643" s="94">
        <f t="shared" si="75"/>
        <v>0</v>
      </c>
      <c r="AC643" s="94" t="e">
        <f>+VLOOKUP(E643,'Código Licitaciones'!$K$7:$K$50,1,0)</f>
        <v>#N/A</v>
      </c>
      <c r="AD643" s="94">
        <f t="shared" si="76"/>
        <v>0</v>
      </c>
      <c r="AE643" s="94" t="e">
        <f>+VLOOKUP(G643,'Código Licitaciones'!$L$7:$L$50,1,0)</f>
        <v>#N/A</v>
      </c>
      <c r="AF643" s="90" t="e">
        <f t="shared" si="77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9"/>
        <v>0</v>
      </c>
      <c r="AJ643" s="94">
        <f t="shared" si="79"/>
        <v>0</v>
      </c>
      <c r="AK643" s="95" t="e">
        <f>+VLOOKUP(M643,'Código Barras'!$C$3:$C$1694,1,0)</f>
        <v>#N/A</v>
      </c>
      <c r="AL643" s="90">
        <f t="shared" ref="AL643:AQ706" si="81">IF(OR(ISNUMBER(N643),N643=0),N643,1/0)</f>
        <v>0</v>
      </c>
      <c r="AM643" s="90">
        <f t="shared" si="81"/>
        <v>0</v>
      </c>
      <c r="AN643" s="90">
        <f t="shared" si="81"/>
        <v>0</v>
      </c>
      <c r="AO643" s="90">
        <f t="shared" si="80"/>
        <v>0</v>
      </c>
      <c r="AP643" s="90">
        <f t="shared" si="80"/>
        <v>0</v>
      </c>
      <c r="AQ643" s="90">
        <f t="shared" si="80"/>
        <v>0</v>
      </c>
      <c r="AR643" s="90" t="e">
        <f>VLOOKUP(C643&amp;E643&amp;G643&amp;I643&amp;J643,'Código Licitaciones'!$I$8:$I$4158,1,0)</f>
        <v>#N/A</v>
      </c>
    </row>
    <row r="644" spans="13:44" ht="18.75" x14ac:dyDescent="0.3">
      <c r="M644" s="98"/>
      <c r="X644" s="83">
        <f t="shared" si="73"/>
        <v>9</v>
      </c>
      <c r="Z644" s="90" t="e">
        <f t="shared" si="74"/>
        <v>#DIV/0!</v>
      </c>
      <c r="AA644" s="94" t="e">
        <f>+VLOOKUP(C644,'Código Licitaciones'!$J$7:$J$31,1,0)</f>
        <v>#N/A</v>
      </c>
      <c r="AB644" s="94">
        <f t="shared" si="75"/>
        <v>0</v>
      </c>
      <c r="AC644" s="94" t="e">
        <f>+VLOOKUP(E644,'Código Licitaciones'!$K$7:$K$50,1,0)</f>
        <v>#N/A</v>
      </c>
      <c r="AD644" s="94">
        <f t="shared" si="76"/>
        <v>0</v>
      </c>
      <c r="AE644" s="94" t="e">
        <f>+VLOOKUP(G644,'Código Licitaciones'!$L$7:$L$50,1,0)</f>
        <v>#N/A</v>
      </c>
      <c r="AF644" s="90" t="e">
        <f t="shared" si="77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9"/>
        <v>0</v>
      </c>
      <c r="AJ644" s="94">
        <f t="shared" si="79"/>
        <v>0</v>
      </c>
      <c r="AK644" s="95" t="e">
        <f>+VLOOKUP(M644,'Código Barras'!$C$3:$C$1694,1,0)</f>
        <v>#N/A</v>
      </c>
      <c r="AL644" s="90">
        <f t="shared" si="81"/>
        <v>0</v>
      </c>
      <c r="AM644" s="90">
        <f t="shared" si="81"/>
        <v>0</v>
      </c>
      <c r="AN644" s="90">
        <f t="shared" si="81"/>
        <v>0</v>
      </c>
      <c r="AO644" s="90">
        <f t="shared" si="80"/>
        <v>0</v>
      </c>
      <c r="AP644" s="90">
        <f t="shared" si="80"/>
        <v>0</v>
      </c>
      <c r="AQ644" s="90">
        <f t="shared" si="80"/>
        <v>0</v>
      </c>
      <c r="AR644" s="90" t="e">
        <f>VLOOKUP(C644&amp;E644&amp;G644&amp;I644&amp;J644,'Código Licitaciones'!$I$8:$I$4158,1,0)</f>
        <v>#N/A</v>
      </c>
    </row>
    <row r="645" spans="13:44" ht="18.75" x14ac:dyDescent="0.3">
      <c r="M645" s="98"/>
      <c r="X645" s="83">
        <f t="shared" si="73"/>
        <v>9</v>
      </c>
      <c r="Z645" s="90" t="e">
        <f t="shared" si="74"/>
        <v>#DIV/0!</v>
      </c>
      <c r="AA645" s="94" t="e">
        <f>+VLOOKUP(C645,'Código Licitaciones'!$J$7:$J$31,1,0)</f>
        <v>#N/A</v>
      </c>
      <c r="AB645" s="94">
        <f t="shared" si="75"/>
        <v>0</v>
      </c>
      <c r="AC645" s="94" t="e">
        <f>+VLOOKUP(E645,'Código Licitaciones'!$K$7:$K$50,1,0)</f>
        <v>#N/A</v>
      </c>
      <c r="AD645" s="94">
        <f t="shared" si="76"/>
        <v>0</v>
      </c>
      <c r="AE645" s="94" t="e">
        <f>+VLOOKUP(G645,'Código Licitaciones'!$L$7:$L$50,1,0)</f>
        <v>#N/A</v>
      </c>
      <c r="AF645" s="90" t="e">
        <f t="shared" si="77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9"/>
        <v>0</v>
      </c>
      <c r="AJ645" s="94">
        <f t="shared" si="79"/>
        <v>0</v>
      </c>
      <c r="AK645" s="95" t="e">
        <f>+VLOOKUP(M645,'Código Barras'!$C$3:$C$1694,1,0)</f>
        <v>#N/A</v>
      </c>
      <c r="AL645" s="90">
        <f t="shared" si="81"/>
        <v>0</v>
      </c>
      <c r="AM645" s="90">
        <f t="shared" si="81"/>
        <v>0</v>
      </c>
      <c r="AN645" s="90">
        <f t="shared" si="81"/>
        <v>0</v>
      </c>
      <c r="AO645" s="90">
        <f t="shared" si="80"/>
        <v>0</v>
      </c>
      <c r="AP645" s="90">
        <f t="shared" si="80"/>
        <v>0</v>
      </c>
      <c r="AQ645" s="90">
        <f t="shared" si="80"/>
        <v>0</v>
      </c>
      <c r="AR645" s="90" t="e">
        <f>VLOOKUP(C645&amp;E645&amp;G645&amp;I645&amp;J645,'Código Licitaciones'!$I$8:$I$4158,1,0)</f>
        <v>#N/A</v>
      </c>
    </row>
    <row r="646" spans="13:44" ht="18.75" x14ac:dyDescent="0.3">
      <c r="M646" s="98"/>
      <c r="X646" s="83">
        <f t="shared" si="73"/>
        <v>9</v>
      </c>
      <c r="Z646" s="90" t="e">
        <f t="shared" si="74"/>
        <v>#DIV/0!</v>
      </c>
      <c r="AA646" s="94" t="e">
        <f>+VLOOKUP(C646,'Código Licitaciones'!$J$7:$J$31,1,0)</f>
        <v>#N/A</v>
      </c>
      <c r="AB646" s="94">
        <f t="shared" si="75"/>
        <v>0</v>
      </c>
      <c r="AC646" s="94" t="e">
        <f>+VLOOKUP(E646,'Código Licitaciones'!$K$7:$K$50,1,0)</f>
        <v>#N/A</v>
      </c>
      <c r="AD646" s="94">
        <f t="shared" si="76"/>
        <v>0</v>
      </c>
      <c r="AE646" s="94" t="e">
        <f>+VLOOKUP(G646,'Código Licitaciones'!$L$7:$L$50,1,0)</f>
        <v>#N/A</v>
      </c>
      <c r="AF646" s="90" t="e">
        <f t="shared" si="77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9"/>
        <v>0</v>
      </c>
      <c r="AJ646" s="94">
        <f t="shared" si="79"/>
        <v>0</v>
      </c>
      <c r="AK646" s="95" t="e">
        <f>+VLOOKUP(M646,'Código Barras'!$C$3:$C$1694,1,0)</f>
        <v>#N/A</v>
      </c>
      <c r="AL646" s="90">
        <f t="shared" si="81"/>
        <v>0</v>
      </c>
      <c r="AM646" s="90">
        <f t="shared" si="81"/>
        <v>0</v>
      </c>
      <c r="AN646" s="90">
        <f t="shared" si="81"/>
        <v>0</v>
      </c>
      <c r="AO646" s="90">
        <f t="shared" si="80"/>
        <v>0</v>
      </c>
      <c r="AP646" s="90">
        <f t="shared" si="80"/>
        <v>0</v>
      </c>
      <c r="AQ646" s="90">
        <f t="shared" si="80"/>
        <v>0</v>
      </c>
      <c r="AR646" s="90" t="e">
        <f>VLOOKUP(C646&amp;E646&amp;G646&amp;I646&amp;J646,'Código Licitaciones'!$I$8:$I$4158,1,0)</f>
        <v>#N/A</v>
      </c>
    </row>
    <row r="647" spans="13:44" ht="18.75" x14ac:dyDescent="0.3">
      <c r="M647" s="98"/>
      <c r="X647" s="83">
        <f t="shared" si="73"/>
        <v>9</v>
      </c>
      <c r="Z647" s="90" t="e">
        <f t="shared" si="74"/>
        <v>#DIV/0!</v>
      </c>
      <c r="AA647" s="94" t="e">
        <f>+VLOOKUP(C647,'Código Licitaciones'!$J$7:$J$31,1,0)</f>
        <v>#N/A</v>
      </c>
      <c r="AB647" s="94">
        <f t="shared" si="75"/>
        <v>0</v>
      </c>
      <c r="AC647" s="94" t="e">
        <f>+VLOOKUP(E647,'Código Licitaciones'!$K$7:$K$50,1,0)</f>
        <v>#N/A</v>
      </c>
      <c r="AD647" s="94">
        <f t="shared" si="76"/>
        <v>0</v>
      </c>
      <c r="AE647" s="94" t="e">
        <f>+VLOOKUP(G647,'Código Licitaciones'!$L$7:$L$50,1,0)</f>
        <v>#N/A</v>
      </c>
      <c r="AF647" s="90" t="e">
        <f t="shared" si="77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9"/>
        <v>0</v>
      </c>
      <c r="AJ647" s="94">
        <f t="shared" si="79"/>
        <v>0</v>
      </c>
      <c r="AK647" s="95" t="e">
        <f>+VLOOKUP(M647,'Código Barras'!$C$3:$C$1694,1,0)</f>
        <v>#N/A</v>
      </c>
      <c r="AL647" s="90">
        <f t="shared" si="81"/>
        <v>0</v>
      </c>
      <c r="AM647" s="90">
        <f t="shared" si="81"/>
        <v>0</v>
      </c>
      <c r="AN647" s="90">
        <f t="shared" si="81"/>
        <v>0</v>
      </c>
      <c r="AO647" s="90">
        <f t="shared" si="80"/>
        <v>0</v>
      </c>
      <c r="AP647" s="90">
        <f t="shared" si="80"/>
        <v>0</v>
      </c>
      <c r="AQ647" s="90">
        <f t="shared" si="80"/>
        <v>0</v>
      </c>
      <c r="AR647" s="90" t="e">
        <f>VLOOKUP(C647&amp;E647&amp;G647&amp;I647&amp;J647,'Código Licitaciones'!$I$8:$I$4158,1,0)</f>
        <v>#N/A</v>
      </c>
    </row>
    <row r="648" spans="13:44" ht="18.75" x14ac:dyDescent="0.3">
      <c r="M648" s="98"/>
      <c r="X648" s="83">
        <f t="shared" si="73"/>
        <v>9</v>
      </c>
      <c r="Z648" s="90" t="e">
        <f t="shared" si="74"/>
        <v>#DIV/0!</v>
      </c>
      <c r="AA648" s="94" t="e">
        <f>+VLOOKUP(C648,'Código Licitaciones'!$J$7:$J$31,1,0)</f>
        <v>#N/A</v>
      </c>
      <c r="AB648" s="94">
        <f t="shared" si="75"/>
        <v>0</v>
      </c>
      <c r="AC648" s="94" t="e">
        <f>+VLOOKUP(E648,'Código Licitaciones'!$K$7:$K$50,1,0)</f>
        <v>#N/A</v>
      </c>
      <c r="AD648" s="94">
        <f t="shared" si="76"/>
        <v>0</v>
      </c>
      <c r="AE648" s="94" t="e">
        <f>+VLOOKUP(G648,'Código Licitaciones'!$L$7:$L$50,1,0)</f>
        <v>#N/A</v>
      </c>
      <c r="AF648" s="90" t="e">
        <f t="shared" si="77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9"/>
        <v>0</v>
      </c>
      <c r="AJ648" s="94">
        <f t="shared" si="79"/>
        <v>0</v>
      </c>
      <c r="AK648" s="95" t="e">
        <f>+VLOOKUP(M648,'Código Barras'!$C$3:$C$1694,1,0)</f>
        <v>#N/A</v>
      </c>
      <c r="AL648" s="90">
        <f t="shared" si="81"/>
        <v>0</v>
      </c>
      <c r="AM648" s="90">
        <f t="shared" si="81"/>
        <v>0</v>
      </c>
      <c r="AN648" s="90">
        <f t="shared" si="81"/>
        <v>0</v>
      </c>
      <c r="AO648" s="90">
        <f t="shared" si="80"/>
        <v>0</v>
      </c>
      <c r="AP648" s="90">
        <f t="shared" si="80"/>
        <v>0</v>
      </c>
      <c r="AQ648" s="90">
        <f t="shared" si="80"/>
        <v>0</v>
      </c>
      <c r="AR648" s="90" t="e">
        <f>VLOOKUP(C648&amp;E648&amp;G648&amp;I648&amp;J648,'Código Licitaciones'!$I$8:$I$4158,1,0)</f>
        <v>#N/A</v>
      </c>
    </row>
    <row r="649" spans="13:44" ht="18.75" x14ac:dyDescent="0.3">
      <c r="M649" s="98"/>
      <c r="X649" s="83">
        <f t="shared" si="73"/>
        <v>9</v>
      </c>
      <c r="Z649" s="90" t="e">
        <f t="shared" si="74"/>
        <v>#DIV/0!</v>
      </c>
      <c r="AA649" s="94" t="e">
        <f>+VLOOKUP(C649,'Código Licitaciones'!$J$7:$J$31,1,0)</f>
        <v>#N/A</v>
      </c>
      <c r="AB649" s="94">
        <f t="shared" si="75"/>
        <v>0</v>
      </c>
      <c r="AC649" s="94" t="e">
        <f>+VLOOKUP(E649,'Código Licitaciones'!$K$7:$K$50,1,0)</f>
        <v>#N/A</v>
      </c>
      <c r="AD649" s="94">
        <f t="shared" si="76"/>
        <v>0</v>
      </c>
      <c r="AE649" s="94" t="e">
        <f>+VLOOKUP(G649,'Código Licitaciones'!$L$7:$L$50,1,0)</f>
        <v>#N/A</v>
      </c>
      <c r="AF649" s="90" t="e">
        <f t="shared" si="77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9"/>
        <v>0</v>
      </c>
      <c r="AJ649" s="94">
        <f t="shared" si="79"/>
        <v>0</v>
      </c>
      <c r="AK649" s="95" t="e">
        <f>+VLOOKUP(M649,'Código Barras'!$C$3:$C$1694,1,0)</f>
        <v>#N/A</v>
      </c>
      <c r="AL649" s="90">
        <f t="shared" si="81"/>
        <v>0</v>
      </c>
      <c r="AM649" s="90">
        <f t="shared" si="81"/>
        <v>0</v>
      </c>
      <c r="AN649" s="90">
        <f t="shared" si="81"/>
        <v>0</v>
      </c>
      <c r="AO649" s="90">
        <f t="shared" si="80"/>
        <v>0</v>
      </c>
      <c r="AP649" s="90">
        <f t="shared" si="80"/>
        <v>0</v>
      </c>
      <c r="AQ649" s="90">
        <f t="shared" si="80"/>
        <v>0</v>
      </c>
      <c r="AR649" s="90" t="e">
        <f>VLOOKUP(C649&amp;E649&amp;G649&amp;I649&amp;J649,'Código Licitaciones'!$I$8:$I$4158,1,0)</f>
        <v>#N/A</v>
      </c>
    </row>
    <row r="650" spans="13:44" ht="18.75" x14ac:dyDescent="0.3">
      <c r="M650" s="98"/>
      <c r="X650" s="83">
        <f t="shared" ref="X650:X713" si="82">SUMPRODUCT(--(ISERROR(Z650:BN650)))</f>
        <v>9</v>
      </c>
      <c r="Z650" s="90" t="e">
        <f t="shared" ref="Z650:Z713" si="83">IF(ISNUMBER(B650),B650,1/0)</f>
        <v>#DIV/0!</v>
      </c>
      <c r="AA650" s="94" t="e">
        <f>+VLOOKUP(C650,'Código Licitaciones'!$J$7:$J$31,1,0)</f>
        <v>#N/A</v>
      </c>
      <c r="AB650" s="94">
        <f t="shared" ref="AB650:AB713" si="84">+D650</f>
        <v>0</v>
      </c>
      <c r="AC650" s="94" t="e">
        <f>+VLOOKUP(E650,'Código Licitaciones'!$K$7:$K$50,1,0)</f>
        <v>#N/A</v>
      </c>
      <c r="AD650" s="94">
        <f t="shared" ref="AD650:AD713" si="85">+F650</f>
        <v>0</v>
      </c>
      <c r="AE650" s="94" t="e">
        <f>+VLOOKUP(G650,'Código Licitaciones'!$L$7:$L$50,1,0)</f>
        <v>#N/A</v>
      </c>
      <c r="AF650" s="90" t="e">
        <f t="shared" ref="AF650:AF713" si="86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9"/>
        <v>0</v>
      </c>
      <c r="AJ650" s="94">
        <f t="shared" si="79"/>
        <v>0</v>
      </c>
      <c r="AK650" s="95" t="e">
        <f>+VLOOKUP(M650,'Código Barras'!$C$3:$C$1694,1,0)</f>
        <v>#N/A</v>
      </c>
      <c r="AL650" s="90">
        <f t="shared" si="81"/>
        <v>0</v>
      </c>
      <c r="AM650" s="90">
        <f t="shared" si="81"/>
        <v>0</v>
      </c>
      <c r="AN650" s="90">
        <f t="shared" si="81"/>
        <v>0</v>
      </c>
      <c r="AO650" s="90">
        <f t="shared" si="80"/>
        <v>0</v>
      </c>
      <c r="AP650" s="90">
        <f t="shared" si="80"/>
        <v>0</v>
      </c>
      <c r="AQ650" s="90">
        <f t="shared" si="80"/>
        <v>0</v>
      </c>
      <c r="AR650" s="90" t="e">
        <f>VLOOKUP(C650&amp;E650&amp;G650&amp;I650&amp;J650,'Código Licitaciones'!$I$8:$I$4158,1,0)</f>
        <v>#N/A</v>
      </c>
    </row>
    <row r="651" spans="13:44" ht="18.75" x14ac:dyDescent="0.3">
      <c r="M651" s="98"/>
      <c r="X651" s="83">
        <f t="shared" si="82"/>
        <v>9</v>
      </c>
      <c r="Z651" s="90" t="e">
        <f t="shared" si="83"/>
        <v>#DIV/0!</v>
      </c>
      <c r="AA651" s="94" t="e">
        <f>+VLOOKUP(C651,'Código Licitaciones'!$J$7:$J$31,1,0)</f>
        <v>#N/A</v>
      </c>
      <c r="AB651" s="94">
        <f t="shared" si="84"/>
        <v>0</v>
      </c>
      <c r="AC651" s="94" t="e">
        <f>+VLOOKUP(E651,'Código Licitaciones'!$K$7:$K$50,1,0)</f>
        <v>#N/A</v>
      </c>
      <c r="AD651" s="94">
        <f t="shared" si="85"/>
        <v>0</v>
      </c>
      <c r="AE651" s="94" t="e">
        <f>+VLOOKUP(G651,'Código Licitaciones'!$L$7:$L$50,1,0)</f>
        <v>#N/A</v>
      </c>
      <c r="AF651" s="90" t="e">
        <f t="shared" si="86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9"/>
        <v>0</v>
      </c>
      <c r="AJ651" s="94">
        <f t="shared" si="79"/>
        <v>0</v>
      </c>
      <c r="AK651" s="95" t="e">
        <f>+VLOOKUP(M651,'Código Barras'!$C$3:$C$1694,1,0)</f>
        <v>#N/A</v>
      </c>
      <c r="AL651" s="90">
        <f t="shared" si="81"/>
        <v>0</v>
      </c>
      <c r="AM651" s="90">
        <f t="shared" si="81"/>
        <v>0</v>
      </c>
      <c r="AN651" s="90">
        <f t="shared" si="81"/>
        <v>0</v>
      </c>
      <c r="AO651" s="90">
        <f t="shared" si="80"/>
        <v>0</v>
      </c>
      <c r="AP651" s="90">
        <f t="shared" si="80"/>
        <v>0</v>
      </c>
      <c r="AQ651" s="90">
        <f t="shared" si="80"/>
        <v>0</v>
      </c>
      <c r="AR651" s="90" t="e">
        <f>VLOOKUP(C651&amp;E651&amp;G651&amp;I651&amp;J651,'Código Licitaciones'!$I$8:$I$4158,1,0)</f>
        <v>#N/A</v>
      </c>
    </row>
    <row r="652" spans="13:44" ht="18.75" x14ac:dyDescent="0.3">
      <c r="M652" s="98"/>
      <c r="X652" s="83">
        <f t="shared" si="82"/>
        <v>9</v>
      </c>
      <c r="Z652" s="90" t="e">
        <f t="shared" si="83"/>
        <v>#DIV/0!</v>
      </c>
      <c r="AA652" s="94" t="e">
        <f>+VLOOKUP(C652,'Código Licitaciones'!$J$7:$J$31,1,0)</f>
        <v>#N/A</v>
      </c>
      <c r="AB652" s="94">
        <f t="shared" si="84"/>
        <v>0</v>
      </c>
      <c r="AC652" s="94" t="e">
        <f>+VLOOKUP(E652,'Código Licitaciones'!$K$7:$K$50,1,0)</f>
        <v>#N/A</v>
      </c>
      <c r="AD652" s="94">
        <f t="shared" si="85"/>
        <v>0</v>
      </c>
      <c r="AE652" s="94" t="e">
        <f>+VLOOKUP(G652,'Código Licitaciones'!$L$7:$L$50,1,0)</f>
        <v>#N/A</v>
      </c>
      <c r="AF652" s="90" t="e">
        <f t="shared" si="86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9"/>
        <v>0</v>
      </c>
      <c r="AJ652" s="94">
        <f t="shared" si="79"/>
        <v>0</v>
      </c>
      <c r="AK652" s="95" t="e">
        <f>+VLOOKUP(M652,'Código Barras'!$C$3:$C$1694,1,0)</f>
        <v>#N/A</v>
      </c>
      <c r="AL652" s="90">
        <f t="shared" si="81"/>
        <v>0</v>
      </c>
      <c r="AM652" s="90">
        <f t="shared" si="81"/>
        <v>0</v>
      </c>
      <c r="AN652" s="90">
        <f t="shared" si="81"/>
        <v>0</v>
      </c>
      <c r="AO652" s="90">
        <f t="shared" si="80"/>
        <v>0</v>
      </c>
      <c r="AP652" s="90">
        <f t="shared" si="80"/>
        <v>0</v>
      </c>
      <c r="AQ652" s="90">
        <f t="shared" si="80"/>
        <v>0</v>
      </c>
      <c r="AR652" s="90" t="e">
        <f>VLOOKUP(C652&amp;E652&amp;G652&amp;I652&amp;J652,'Código Licitaciones'!$I$8:$I$4158,1,0)</f>
        <v>#N/A</v>
      </c>
    </row>
    <row r="653" spans="13:44" ht="18.75" x14ac:dyDescent="0.3">
      <c r="M653" s="98"/>
      <c r="X653" s="83">
        <f t="shared" si="82"/>
        <v>9</v>
      </c>
      <c r="Z653" s="90" t="e">
        <f t="shared" si="83"/>
        <v>#DIV/0!</v>
      </c>
      <c r="AA653" s="94" t="e">
        <f>+VLOOKUP(C653,'Código Licitaciones'!$J$7:$J$31,1,0)</f>
        <v>#N/A</v>
      </c>
      <c r="AB653" s="94">
        <f t="shared" si="84"/>
        <v>0</v>
      </c>
      <c r="AC653" s="94" t="e">
        <f>+VLOOKUP(E653,'Código Licitaciones'!$K$7:$K$50,1,0)</f>
        <v>#N/A</v>
      </c>
      <c r="AD653" s="94">
        <f t="shared" si="85"/>
        <v>0</v>
      </c>
      <c r="AE653" s="94" t="e">
        <f>+VLOOKUP(G653,'Código Licitaciones'!$L$7:$L$50,1,0)</f>
        <v>#N/A</v>
      </c>
      <c r="AF653" s="90" t="e">
        <f t="shared" si="86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9"/>
        <v>0</v>
      </c>
      <c r="AJ653" s="94">
        <f t="shared" si="79"/>
        <v>0</v>
      </c>
      <c r="AK653" s="95" t="e">
        <f>+VLOOKUP(M653,'Código Barras'!$C$3:$C$1694,1,0)</f>
        <v>#N/A</v>
      </c>
      <c r="AL653" s="90">
        <f t="shared" si="81"/>
        <v>0</v>
      </c>
      <c r="AM653" s="90">
        <f t="shared" si="81"/>
        <v>0</v>
      </c>
      <c r="AN653" s="90">
        <f t="shared" si="81"/>
        <v>0</v>
      </c>
      <c r="AO653" s="90">
        <f t="shared" si="80"/>
        <v>0</v>
      </c>
      <c r="AP653" s="90">
        <f t="shared" si="80"/>
        <v>0</v>
      </c>
      <c r="AQ653" s="90">
        <f t="shared" si="80"/>
        <v>0</v>
      </c>
      <c r="AR653" s="90" t="e">
        <f>VLOOKUP(C653&amp;E653&amp;G653&amp;I653&amp;J653,'Código Licitaciones'!$I$8:$I$4158,1,0)</f>
        <v>#N/A</v>
      </c>
    </row>
    <row r="654" spans="13:44" ht="18.75" x14ac:dyDescent="0.3">
      <c r="M654" s="98"/>
      <c r="X654" s="83">
        <f t="shared" si="82"/>
        <v>9</v>
      </c>
      <c r="Z654" s="90" t="e">
        <f t="shared" si="83"/>
        <v>#DIV/0!</v>
      </c>
      <c r="AA654" s="94" t="e">
        <f>+VLOOKUP(C654,'Código Licitaciones'!$J$7:$J$31,1,0)</f>
        <v>#N/A</v>
      </c>
      <c r="AB654" s="94">
        <f t="shared" si="84"/>
        <v>0</v>
      </c>
      <c r="AC654" s="94" t="e">
        <f>+VLOOKUP(E654,'Código Licitaciones'!$K$7:$K$50,1,0)</f>
        <v>#N/A</v>
      </c>
      <c r="AD654" s="94">
        <f t="shared" si="85"/>
        <v>0</v>
      </c>
      <c r="AE654" s="94" t="e">
        <f>+VLOOKUP(G654,'Código Licitaciones'!$L$7:$L$50,1,0)</f>
        <v>#N/A</v>
      </c>
      <c r="AF654" s="90" t="e">
        <f t="shared" si="86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9"/>
        <v>0</v>
      </c>
      <c r="AJ654" s="94">
        <f t="shared" si="79"/>
        <v>0</v>
      </c>
      <c r="AK654" s="95" t="e">
        <f>+VLOOKUP(M654,'Código Barras'!$C$3:$C$1694,1,0)</f>
        <v>#N/A</v>
      </c>
      <c r="AL654" s="90">
        <f t="shared" si="81"/>
        <v>0</v>
      </c>
      <c r="AM654" s="90">
        <f t="shared" si="81"/>
        <v>0</v>
      </c>
      <c r="AN654" s="90">
        <f t="shared" si="81"/>
        <v>0</v>
      </c>
      <c r="AO654" s="90">
        <f t="shared" si="80"/>
        <v>0</v>
      </c>
      <c r="AP654" s="90">
        <f t="shared" si="80"/>
        <v>0</v>
      </c>
      <c r="AQ654" s="90">
        <f t="shared" si="80"/>
        <v>0</v>
      </c>
      <c r="AR654" s="90" t="e">
        <f>VLOOKUP(C654&amp;E654&amp;G654&amp;I654&amp;J654,'Código Licitaciones'!$I$8:$I$4158,1,0)</f>
        <v>#N/A</v>
      </c>
    </row>
    <row r="655" spans="13:44" ht="18.75" x14ac:dyDescent="0.3">
      <c r="M655" s="98"/>
      <c r="X655" s="83">
        <f t="shared" si="82"/>
        <v>9</v>
      </c>
      <c r="Z655" s="90" t="e">
        <f t="shared" si="83"/>
        <v>#DIV/0!</v>
      </c>
      <c r="AA655" s="94" t="e">
        <f>+VLOOKUP(C655,'Código Licitaciones'!$J$7:$J$31,1,0)</f>
        <v>#N/A</v>
      </c>
      <c r="AB655" s="94">
        <f t="shared" si="84"/>
        <v>0</v>
      </c>
      <c r="AC655" s="94" t="e">
        <f>+VLOOKUP(E655,'Código Licitaciones'!$K$7:$K$50,1,0)</f>
        <v>#N/A</v>
      </c>
      <c r="AD655" s="94">
        <f t="shared" si="85"/>
        <v>0</v>
      </c>
      <c r="AE655" s="94" t="e">
        <f>+VLOOKUP(G655,'Código Licitaciones'!$L$7:$L$50,1,0)</f>
        <v>#N/A</v>
      </c>
      <c r="AF655" s="90" t="e">
        <f t="shared" si="86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9"/>
        <v>0</v>
      </c>
      <c r="AJ655" s="94">
        <f t="shared" si="79"/>
        <v>0</v>
      </c>
      <c r="AK655" s="95" t="e">
        <f>+VLOOKUP(M655,'Código Barras'!$C$3:$C$1694,1,0)</f>
        <v>#N/A</v>
      </c>
      <c r="AL655" s="90">
        <f t="shared" si="81"/>
        <v>0</v>
      </c>
      <c r="AM655" s="90">
        <f t="shared" si="81"/>
        <v>0</v>
      </c>
      <c r="AN655" s="90">
        <f t="shared" si="81"/>
        <v>0</v>
      </c>
      <c r="AO655" s="90">
        <f t="shared" si="80"/>
        <v>0</v>
      </c>
      <c r="AP655" s="90">
        <f t="shared" si="80"/>
        <v>0</v>
      </c>
      <c r="AQ655" s="90">
        <f t="shared" si="80"/>
        <v>0</v>
      </c>
      <c r="AR655" s="90" t="e">
        <f>VLOOKUP(C655&amp;E655&amp;G655&amp;I655&amp;J655,'Código Licitaciones'!$I$8:$I$4158,1,0)</f>
        <v>#N/A</v>
      </c>
    </row>
    <row r="656" spans="13:44" ht="18.75" x14ac:dyDescent="0.3">
      <c r="M656" s="98"/>
      <c r="X656" s="83">
        <f t="shared" si="82"/>
        <v>9</v>
      </c>
      <c r="Z656" s="90" t="e">
        <f t="shared" si="83"/>
        <v>#DIV/0!</v>
      </c>
      <c r="AA656" s="94" t="e">
        <f>+VLOOKUP(C656,'Código Licitaciones'!$J$7:$J$31,1,0)</f>
        <v>#N/A</v>
      </c>
      <c r="AB656" s="94">
        <f t="shared" si="84"/>
        <v>0</v>
      </c>
      <c r="AC656" s="94" t="e">
        <f>+VLOOKUP(E656,'Código Licitaciones'!$K$7:$K$50,1,0)</f>
        <v>#N/A</v>
      </c>
      <c r="AD656" s="94">
        <f t="shared" si="85"/>
        <v>0</v>
      </c>
      <c r="AE656" s="94" t="e">
        <f>+VLOOKUP(G656,'Código Licitaciones'!$L$7:$L$50,1,0)</f>
        <v>#N/A</v>
      </c>
      <c r="AF656" s="90" t="e">
        <f t="shared" si="86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9"/>
        <v>0</v>
      </c>
      <c r="AJ656" s="94">
        <f t="shared" si="79"/>
        <v>0</v>
      </c>
      <c r="AK656" s="95" t="e">
        <f>+VLOOKUP(M656,'Código Barras'!$C$3:$C$1694,1,0)</f>
        <v>#N/A</v>
      </c>
      <c r="AL656" s="90">
        <f t="shared" si="81"/>
        <v>0</v>
      </c>
      <c r="AM656" s="90">
        <f t="shared" si="81"/>
        <v>0</v>
      </c>
      <c r="AN656" s="90">
        <f t="shared" si="81"/>
        <v>0</v>
      </c>
      <c r="AO656" s="90">
        <f t="shared" si="80"/>
        <v>0</v>
      </c>
      <c r="AP656" s="90">
        <f t="shared" si="80"/>
        <v>0</v>
      </c>
      <c r="AQ656" s="90">
        <f t="shared" si="80"/>
        <v>0</v>
      </c>
      <c r="AR656" s="90" t="e">
        <f>VLOOKUP(C656&amp;E656&amp;G656&amp;I656&amp;J656,'Código Licitaciones'!$I$8:$I$4158,1,0)</f>
        <v>#N/A</v>
      </c>
    </row>
    <row r="657" spans="13:44" ht="18.75" x14ac:dyDescent="0.3">
      <c r="M657" s="98"/>
      <c r="X657" s="83">
        <f t="shared" si="82"/>
        <v>9</v>
      </c>
      <c r="Z657" s="90" t="e">
        <f t="shared" si="83"/>
        <v>#DIV/0!</v>
      </c>
      <c r="AA657" s="94" t="e">
        <f>+VLOOKUP(C657,'Código Licitaciones'!$J$7:$J$31,1,0)</f>
        <v>#N/A</v>
      </c>
      <c r="AB657" s="94">
        <f t="shared" si="84"/>
        <v>0</v>
      </c>
      <c r="AC657" s="94" t="e">
        <f>+VLOOKUP(E657,'Código Licitaciones'!$K$7:$K$50,1,0)</f>
        <v>#N/A</v>
      </c>
      <c r="AD657" s="94">
        <f t="shared" si="85"/>
        <v>0</v>
      </c>
      <c r="AE657" s="94" t="e">
        <f>+VLOOKUP(G657,'Código Licitaciones'!$L$7:$L$50,1,0)</f>
        <v>#N/A</v>
      </c>
      <c r="AF657" s="90" t="e">
        <f t="shared" si="86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9"/>
        <v>0</v>
      </c>
      <c r="AJ657" s="94">
        <f t="shared" si="79"/>
        <v>0</v>
      </c>
      <c r="AK657" s="95" t="e">
        <f>+VLOOKUP(M657,'Código Barras'!$C$3:$C$1694,1,0)</f>
        <v>#N/A</v>
      </c>
      <c r="AL657" s="90">
        <f t="shared" si="81"/>
        <v>0</v>
      </c>
      <c r="AM657" s="90">
        <f t="shared" si="81"/>
        <v>0</v>
      </c>
      <c r="AN657" s="90">
        <f t="shared" si="81"/>
        <v>0</v>
      </c>
      <c r="AO657" s="90">
        <f t="shared" si="80"/>
        <v>0</v>
      </c>
      <c r="AP657" s="90">
        <f t="shared" si="80"/>
        <v>0</v>
      </c>
      <c r="AQ657" s="90">
        <f t="shared" si="80"/>
        <v>0</v>
      </c>
      <c r="AR657" s="90" t="e">
        <f>VLOOKUP(C657&amp;E657&amp;G657&amp;I657&amp;J657,'Código Licitaciones'!$I$8:$I$4158,1,0)</f>
        <v>#N/A</v>
      </c>
    </row>
    <row r="658" spans="13:44" ht="18.75" x14ac:dyDescent="0.3">
      <c r="M658" s="98"/>
      <c r="X658" s="83">
        <f t="shared" si="82"/>
        <v>9</v>
      </c>
      <c r="Z658" s="90" t="e">
        <f t="shared" si="83"/>
        <v>#DIV/0!</v>
      </c>
      <c r="AA658" s="94" t="e">
        <f>+VLOOKUP(C658,'Código Licitaciones'!$J$7:$J$31,1,0)</f>
        <v>#N/A</v>
      </c>
      <c r="AB658" s="94">
        <f t="shared" si="84"/>
        <v>0</v>
      </c>
      <c r="AC658" s="94" t="e">
        <f>+VLOOKUP(E658,'Código Licitaciones'!$K$7:$K$50,1,0)</f>
        <v>#N/A</v>
      </c>
      <c r="AD658" s="94">
        <f t="shared" si="85"/>
        <v>0</v>
      </c>
      <c r="AE658" s="94" t="e">
        <f>+VLOOKUP(G658,'Código Licitaciones'!$L$7:$L$50,1,0)</f>
        <v>#N/A</v>
      </c>
      <c r="AF658" s="90" t="e">
        <f t="shared" si="86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9"/>
        <v>0</v>
      </c>
      <c r="AJ658" s="94">
        <f t="shared" si="79"/>
        <v>0</v>
      </c>
      <c r="AK658" s="95" t="e">
        <f>+VLOOKUP(M658,'Código Barras'!$C$3:$C$1694,1,0)</f>
        <v>#N/A</v>
      </c>
      <c r="AL658" s="90">
        <f t="shared" si="81"/>
        <v>0</v>
      </c>
      <c r="AM658" s="90">
        <f t="shared" si="81"/>
        <v>0</v>
      </c>
      <c r="AN658" s="90">
        <f t="shared" si="81"/>
        <v>0</v>
      </c>
      <c r="AO658" s="90">
        <f t="shared" si="80"/>
        <v>0</v>
      </c>
      <c r="AP658" s="90">
        <f t="shared" si="80"/>
        <v>0</v>
      </c>
      <c r="AQ658" s="90">
        <f t="shared" si="80"/>
        <v>0</v>
      </c>
      <c r="AR658" s="90" t="e">
        <f>VLOOKUP(C658&amp;E658&amp;G658&amp;I658&amp;J658,'Código Licitaciones'!$I$8:$I$4158,1,0)</f>
        <v>#N/A</v>
      </c>
    </row>
    <row r="659" spans="13:44" ht="18.75" x14ac:dyDescent="0.3">
      <c r="M659" s="98"/>
      <c r="X659" s="83">
        <f t="shared" si="82"/>
        <v>9</v>
      </c>
      <c r="Z659" s="90" t="e">
        <f t="shared" si="83"/>
        <v>#DIV/0!</v>
      </c>
      <c r="AA659" s="94" t="e">
        <f>+VLOOKUP(C659,'Código Licitaciones'!$J$7:$J$31,1,0)</f>
        <v>#N/A</v>
      </c>
      <c r="AB659" s="94">
        <f t="shared" si="84"/>
        <v>0</v>
      </c>
      <c r="AC659" s="94" t="e">
        <f>+VLOOKUP(E659,'Código Licitaciones'!$K$7:$K$50,1,0)</f>
        <v>#N/A</v>
      </c>
      <c r="AD659" s="94">
        <f t="shared" si="85"/>
        <v>0</v>
      </c>
      <c r="AE659" s="94" t="e">
        <f>+VLOOKUP(G659,'Código Licitaciones'!$L$7:$L$50,1,0)</f>
        <v>#N/A</v>
      </c>
      <c r="AF659" s="90" t="e">
        <f t="shared" si="86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9"/>
        <v>0</v>
      </c>
      <c r="AJ659" s="94">
        <f t="shared" si="79"/>
        <v>0</v>
      </c>
      <c r="AK659" s="95" t="e">
        <f>+VLOOKUP(M659,'Código Barras'!$C$3:$C$1694,1,0)</f>
        <v>#N/A</v>
      </c>
      <c r="AL659" s="90">
        <f t="shared" si="81"/>
        <v>0</v>
      </c>
      <c r="AM659" s="90">
        <f t="shared" si="81"/>
        <v>0</v>
      </c>
      <c r="AN659" s="90">
        <f t="shared" si="81"/>
        <v>0</v>
      </c>
      <c r="AO659" s="90">
        <f t="shared" si="80"/>
        <v>0</v>
      </c>
      <c r="AP659" s="90">
        <f t="shared" si="80"/>
        <v>0</v>
      </c>
      <c r="AQ659" s="90">
        <f t="shared" si="80"/>
        <v>0</v>
      </c>
      <c r="AR659" s="90" t="e">
        <f>VLOOKUP(C659&amp;E659&amp;G659&amp;I659&amp;J659,'Código Licitaciones'!$I$8:$I$4158,1,0)</f>
        <v>#N/A</v>
      </c>
    </row>
    <row r="660" spans="13:44" ht="18.75" x14ac:dyDescent="0.3">
      <c r="M660" s="98"/>
      <c r="X660" s="83">
        <f t="shared" si="82"/>
        <v>9</v>
      </c>
      <c r="Z660" s="90" t="e">
        <f t="shared" si="83"/>
        <v>#DIV/0!</v>
      </c>
      <c r="AA660" s="94" t="e">
        <f>+VLOOKUP(C660,'Código Licitaciones'!$J$7:$J$31,1,0)</f>
        <v>#N/A</v>
      </c>
      <c r="AB660" s="94">
        <f t="shared" si="84"/>
        <v>0</v>
      </c>
      <c r="AC660" s="94" t="e">
        <f>+VLOOKUP(E660,'Código Licitaciones'!$K$7:$K$50,1,0)</f>
        <v>#N/A</v>
      </c>
      <c r="AD660" s="94">
        <f t="shared" si="85"/>
        <v>0</v>
      </c>
      <c r="AE660" s="94" t="e">
        <f>+VLOOKUP(G660,'Código Licitaciones'!$L$7:$L$50,1,0)</f>
        <v>#N/A</v>
      </c>
      <c r="AF660" s="90" t="e">
        <f t="shared" si="86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9"/>
        <v>0</v>
      </c>
      <c r="AJ660" s="94">
        <f t="shared" si="79"/>
        <v>0</v>
      </c>
      <c r="AK660" s="95" t="e">
        <f>+VLOOKUP(M660,'Código Barras'!$C$3:$C$1694,1,0)</f>
        <v>#N/A</v>
      </c>
      <c r="AL660" s="90">
        <f t="shared" si="81"/>
        <v>0</v>
      </c>
      <c r="AM660" s="90">
        <f t="shared" si="81"/>
        <v>0</v>
      </c>
      <c r="AN660" s="90">
        <f t="shared" si="81"/>
        <v>0</v>
      </c>
      <c r="AO660" s="90">
        <f t="shared" si="80"/>
        <v>0</v>
      </c>
      <c r="AP660" s="90">
        <f t="shared" si="80"/>
        <v>0</v>
      </c>
      <c r="AQ660" s="90">
        <f t="shared" si="80"/>
        <v>0</v>
      </c>
      <c r="AR660" s="90" t="e">
        <f>VLOOKUP(C660&amp;E660&amp;G660&amp;I660&amp;J660,'Código Licitaciones'!$I$8:$I$4158,1,0)</f>
        <v>#N/A</v>
      </c>
    </row>
    <row r="661" spans="13:44" ht="18.75" x14ac:dyDescent="0.3">
      <c r="M661" s="98"/>
      <c r="X661" s="83">
        <f t="shared" si="82"/>
        <v>9</v>
      </c>
      <c r="Z661" s="90" t="e">
        <f t="shared" si="83"/>
        <v>#DIV/0!</v>
      </c>
      <c r="AA661" s="94" t="e">
        <f>+VLOOKUP(C661,'Código Licitaciones'!$J$7:$J$31,1,0)</f>
        <v>#N/A</v>
      </c>
      <c r="AB661" s="94">
        <f t="shared" si="84"/>
        <v>0</v>
      </c>
      <c r="AC661" s="94" t="e">
        <f>+VLOOKUP(E661,'Código Licitaciones'!$K$7:$K$50,1,0)</f>
        <v>#N/A</v>
      </c>
      <c r="AD661" s="94">
        <f t="shared" si="85"/>
        <v>0</v>
      </c>
      <c r="AE661" s="94" t="e">
        <f>+VLOOKUP(G661,'Código Licitaciones'!$L$7:$L$50,1,0)</f>
        <v>#N/A</v>
      </c>
      <c r="AF661" s="90" t="e">
        <f t="shared" si="86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9"/>
        <v>0</v>
      </c>
      <c r="AJ661" s="94">
        <f t="shared" si="79"/>
        <v>0</v>
      </c>
      <c r="AK661" s="95" t="e">
        <f>+VLOOKUP(M661,'Código Barras'!$C$3:$C$1694,1,0)</f>
        <v>#N/A</v>
      </c>
      <c r="AL661" s="90">
        <f t="shared" si="81"/>
        <v>0</v>
      </c>
      <c r="AM661" s="90">
        <f t="shared" si="81"/>
        <v>0</v>
      </c>
      <c r="AN661" s="90">
        <f t="shared" si="81"/>
        <v>0</v>
      </c>
      <c r="AO661" s="90">
        <f t="shared" si="80"/>
        <v>0</v>
      </c>
      <c r="AP661" s="90">
        <f t="shared" si="80"/>
        <v>0</v>
      </c>
      <c r="AQ661" s="90">
        <f t="shared" si="80"/>
        <v>0</v>
      </c>
      <c r="AR661" s="90" t="e">
        <f>VLOOKUP(C661&amp;E661&amp;G661&amp;I661&amp;J661,'Código Licitaciones'!$I$8:$I$4158,1,0)</f>
        <v>#N/A</v>
      </c>
    </row>
    <row r="662" spans="13:44" ht="18.75" x14ac:dyDescent="0.3">
      <c r="M662" s="98"/>
      <c r="X662" s="83">
        <f t="shared" si="82"/>
        <v>9</v>
      </c>
      <c r="Z662" s="90" t="e">
        <f t="shared" si="83"/>
        <v>#DIV/0!</v>
      </c>
      <c r="AA662" s="94" t="e">
        <f>+VLOOKUP(C662,'Código Licitaciones'!$J$7:$J$31,1,0)</f>
        <v>#N/A</v>
      </c>
      <c r="AB662" s="94">
        <f t="shared" si="84"/>
        <v>0</v>
      </c>
      <c r="AC662" s="94" t="e">
        <f>+VLOOKUP(E662,'Código Licitaciones'!$K$7:$K$50,1,0)</f>
        <v>#N/A</v>
      </c>
      <c r="AD662" s="94">
        <f t="shared" si="85"/>
        <v>0</v>
      </c>
      <c r="AE662" s="94" t="e">
        <f>+VLOOKUP(G662,'Código Licitaciones'!$L$7:$L$50,1,0)</f>
        <v>#N/A</v>
      </c>
      <c r="AF662" s="90" t="e">
        <f t="shared" si="86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9"/>
        <v>0</v>
      </c>
      <c r="AJ662" s="94">
        <f t="shared" si="79"/>
        <v>0</v>
      </c>
      <c r="AK662" s="95" t="e">
        <f>+VLOOKUP(M662,'Código Barras'!$C$3:$C$1694,1,0)</f>
        <v>#N/A</v>
      </c>
      <c r="AL662" s="90">
        <f t="shared" si="81"/>
        <v>0</v>
      </c>
      <c r="AM662" s="90">
        <f t="shared" si="81"/>
        <v>0</v>
      </c>
      <c r="AN662" s="90">
        <f t="shared" si="81"/>
        <v>0</v>
      </c>
      <c r="AO662" s="90">
        <f t="shared" si="80"/>
        <v>0</v>
      </c>
      <c r="AP662" s="90">
        <f t="shared" si="80"/>
        <v>0</v>
      </c>
      <c r="AQ662" s="90">
        <f t="shared" si="80"/>
        <v>0</v>
      </c>
      <c r="AR662" s="90" t="e">
        <f>VLOOKUP(C662&amp;E662&amp;G662&amp;I662&amp;J662,'Código Licitaciones'!$I$8:$I$4158,1,0)</f>
        <v>#N/A</v>
      </c>
    </row>
    <row r="663" spans="13:44" ht="18.75" x14ac:dyDescent="0.3">
      <c r="M663" s="98"/>
      <c r="X663" s="83">
        <f t="shared" si="82"/>
        <v>9</v>
      </c>
      <c r="Z663" s="90" t="e">
        <f t="shared" si="83"/>
        <v>#DIV/0!</v>
      </c>
      <c r="AA663" s="94" t="e">
        <f>+VLOOKUP(C663,'Código Licitaciones'!$J$7:$J$31,1,0)</f>
        <v>#N/A</v>
      </c>
      <c r="AB663" s="94">
        <f t="shared" si="84"/>
        <v>0</v>
      </c>
      <c r="AC663" s="94" t="e">
        <f>+VLOOKUP(E663,'Código Licitaciones'!$K$7:$K$50,1,0)</f>
        <v>#N/A</v>
      </c>
      <c r="AD663" s="94">
        <f t="shared" si="85"/>
        <v>0</v>
      </c>
      <c r="AE663" s="94" t="e">
        <f>+VLOOKUP(G663,'Código Licitaciones'!$L$7:$L$50,1,0)</f>
        <v>#N/A</v>
      </c>
      <c r="AF663" s="90" t="e">
        <f t="shared" si="86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9"/>
        <v>0</v>
      </c>
      <c r="AJ663" s="94">
        <f t="shared" si="79"/>
        <v>0</v>
      </c>
      <c r="AK663" s="95" t="e">
        <f>+VLOOKUP(M663,'Código Barras'!$C$3:$C$1694,1,0)</f>
        <v>#N/A</v>
      </c>
      <c r="AL663" s="90">
        <f t="shared" si="81"/>
        <v>0</v>
      </c>
      <c r="AM663" s="90">
        <f t="shared" si="81"/>
        <v>0</v>
      </c>
      <c r="AN663" s="90">
        <f t="shared" si="81"/>
        <v>0</v>
      </c>
      <c r="AO663" s="90">
        <f t="shared" si="80"/>
        <v>0</v>
      </c>
      <c r="AP663" s="90">
        <f t="shared" si="80"/>
        <v>0</v>
      </c>
      <c r="AQ663" s="90">
        <f t="shared" si="80"/>
        <v>0</v>
      </c>
      <c r="AR663" s="90" t="e">
        <f>VLOOKUP(C663&amp;E663&amp;G663&amp;I663&amp;J663,'Código Licitaciones'!$I$8:$I$4158,1,0)</f>
        <v>#N/A</v>
      </c>
    </row>
    <row r="664" spans="13:44" ht="18.75" x14ac:dyDescent="0.3">
      <c r="M664" s="98"/>
      <c r="X664" s="83">
        <f t="shared" si="82"/>
        <v>9</v>
      </c>
      <c r="Z664" s="90" t="e">
        <f t="shared" si="83"/>
        <v>#DIV/0!</v>
      </c>
      <c r="AA664" s="94" t="e">
        <f>+VLOOKUP(C664,'Código Licitaciones'!$J$7:$J$31,1,0)</f>
        <v>#N/A</v>
      </c>
      <c r="AB664" s="94">
        <f t="shared" si="84"/>
        <v>0</v>
      </c>
      <c r="AC664" s="94" t="e">
        <f>+VLOOKUP(E664,'Código Licitaciones'!$K$7:$K$50,1,0)</f>
        <v>#N/A</v>
      </c>
      <c r="AD664" s="94">
        <f t="shared" si="85"/>
        <v>0</v>
      </c>
      <c r="AE664" s="94" t="e">
        <f>+VLOOKUP(G664,'Código Licitaciones'!$L$7:$L$50,1,0)</f>
        <v>#N/A</v>
      </c>
      <c r="AF664" s="90" t="e">
        <f t="shared" si="86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9"/>
        <v>0</v>
      </c>
      <c r="AJ664" s="94">
        <f t="shared" si="79"/>
        <v>0</v>
      </c>
      <c r="AK664" s="95" t="e">
        <f>+VLOOKUP(M664,'Código Barras'!$C$3:$C$1694,1,0)</f>
        <v>#N/A</v>
      </c>
      <c r="AL664" s="90">
        <f t="shared" si="81"/>
        <v>0</v>
      </c>
      <c r="AM664" s="90">
        <f t="shared" si="81"/>
        <v>0</v>
      </c>
      <c r="AN664" s="90">
        <f t="shared" si="81"/>
        <v>0</v>
      </c>
      <c r="AO664" s="90">
        <f t="shared" si="80"/>
        <v>0</v>
      </c>
      <c r="AP664" s="90">
        <f t="shared" si="80"/>
        <v>0</v>
      </c>
      <c r="AQ664" s="90">
        <f t="shared" si="80"/>
        <v>0</v>
      </c>
      <c r="AR664" s="90" t="e">
        <f>VLOOKUP(C664&amp;E664&amp;G664&amp;I664&amp;J664,'Código Licitaciones'!$I$8:$I$4158,1,0)</f>
        <v>#N/A</v>
      </c>
    </row>
    <row r="665" spans="13:44" ht="18.75" x14ac:dyDescent="0.3">
      <c r="M665" s="98"/>
      <c r="X665" s="83">
        <f t="shared" si="82"/>
        <v>9</v>
      </c>
      <c r="Z665" s="90" t="e">
        <f t="shared" si="83"/>
        <v>#DIV/0!</v>
      </c>
      <c r="AA665" s="94" t="e">
        <f>+VLOOKUP(C665,'Código Licitaciones'!$J$7:$J$31,1,0)</f>
        <v>#N/A</v>
      </c>
      <c r="AB665" s="94">
        <f t="shared" si="84"/>
        <v>0</v>
      </c>
      <c r="AC665" s="94" t="e">
        <f>+VLOOKUP(E665,'Código Licitaciones'!$K$7:$K$50,1,0)</f>
        <v>#N/A</v>
      </c>
      <c r="AD665" s="94">
        <f t="shared" si="85"/>
        <v>0</v>
      </c>
      <c r="AE665" s="94" t="e">
        <f>+VLOOKUP(G665,'Código Licitaciones'!$L$7:$L$50,1,0)</f>
        <v>#N/A</v>
      </c>
      <c r="AF665" s="90" t="e">
        <f t="shared" si="86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9"/>
        <v>0</v>
      </c>
      <c r="AJ665" s="94">
        <f t="shared" si="79"/>
        <v>0</v>
      </c>
      <c r="AK665" s="95" t="e">
        <f>+VLOOKUP(M665,'Código Barras'!$C$3:$C$1694,1,0)</f>
        <v>#N/A</v>
      </c>
      <c r="AL665" s="90">
        <f t="shared" si="81"/>
        <v>0</v>
      </c>
      <c r="AM665" s="90">
        <f t="shared" si="81"/>
        <v>0</v>
      </c>
      <c r="AN665" s="90">
        <f t="shared" si="81"/>
        <v>0</v>
      </c>
      <c r="AO665" s="90">
        <f t="shared" si="80"/>
        <v>0</v>
      </c>
      <c r="AP665" s="90">
        <f t="shared" si="80"/>
        <v>0</v>
      </c>
      <c r="AQ665" s="90">
        <f t="shared" si="80"/>
        <v>0</v>
      </c>
      <c r="AR665" s="90" t="e">
        <f>VLOOKUP(C665&amp;E665&amp;G665&amp;I665&amp;J665,'Código Licitaciones'!$I$8:$I$4158,1,0)</f>
        <v>#N/A</v>
      </c>
    </row>
    <row r="666" spans="13:44" ht="18.75" x14ac:dyDescent="0.3">
      <c r="M666" s="98"/>
      <c r="X666" s="83">
        <f t="shared" si="82"/>
        <v>9</v>
      </c>
      <c r="Z666" s="90" t="e">
        <f t="shared" si="83"/>
        <v>#DIV/0!</v>
      </c>
      <c r="AA666" s="94" t="e">
        <f>+VLOOKUP(C666,'Código Licitaciones'!$J$7:$J$31,1,0)</f>
        <v>#N/A</v>
      </c>
      <c r="AB666" s="94">
        <f t="shared" si="84"/>
        <v>0</v>
      </c>
      <c r="AC666" s="94" t="e">
        <f>+VLOOKUP(E666,'Código Licitaciones'!$K$7:$K$50,1,0)</f>
        <v>#N/A</v>
      </c>
      <c r="AD666" s="94">
        <f t="shared" si="85"/>
        <v>0</v>
      </c>
      <c r="AE666" s="94" t="e">
        <f>+VLOOKUP(G666,'Código Licitaciones'!$L$7:$L$50,1,0)</f>
        <v>#N/A</v>
      </c>
      <c r="AF666" s="90" t="e">
        <f t="shared" si="86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9"/>
        <v>0</v>
      </c>
      <c r="AJ666" s="94">
        <f t="shared" si="79"/>
        <v>0</v>
      </c>
      <c r="AK666" s="95" t="e">
        <f>+VLOOKUP(M666,'Código Barras'!$C$3:$C$1694,1,0)</f>
        <v>#N/A</v>
      </c>
      <c r="AL666" s="90">
        <f t="shared" si="81"/>
        <v>0</v>
      </c>
      <c r="AM666" s="90">
        <f t="shared" si="81"/>
        <v>0</v>
      </c>
      <c r="AN666" s="90">
        <f t="shared" si="81"/>
        <v>0</v>
      </c>
      <c r="AO666" s="90">
        <f t="shared" si="80"/>
        <v>0</v>
      </c>
      <c r="AP666" s="90">
        <f t="shared" si="80"/>
        <v>0</v>
      </c>
      <c r="AQ666" s="90">
        <f t="shared" si="80"/>
        <v>0</v>
      </c>
      <c r="AR666" s="90" t="e">
        <f>VLOOKUP(C666&amp;E666&amp;G666&amp;I666&amp;J666,'Código Licitaciones'!$I$8:$I$4158,1,0)</f>
        <v>#N/A</v>
      </c>
    </row>
    <row r="667" spans="13:44" ht="18.75" x14ac:dyDescent="0.3">
      <c r="M667" s="98"/>
      <c r="X667" s="83">
        <f t="shared" si="82"/>
        <v>9</v>
      </c>
      <c r="Z667" s="90" t="e">
        <f t="shared" si="83"/>
        <v>#DIV/0!</v>
      </c>
      <c r="AA667" s="94" t="e">
        <f>+VLOOKUP(C667,'Código Licitaciones'!$J$7:$J$31,1,0)</f>
        <v>#N/A</v>
      </c>
      <c r="AB667" s="94">
        <f t="shared" si="84"/>
        <v>0</v>
      </c>
      <c r="AC667" s="94" t="e">
        <f>+VLOOKUP(E667,'Código Licitaciones'!$K$7:$K$50,1,0)</f>
        <v>#N/A</v>
      </c>
      <c r="AD667" s="94">
        <f t="shared" si="85"/>
        <v>0</v>
      </c>
      <c r="AE667" s="94" t="e">
        <f>+VLOOKUP(G667,'Código Licitaciones'!$L$7:$L$50,1,0)</f>
        <v>#N/A</v>
      </c>
      <c r="AF667" s="90" t="e">
        <f t="shared" si="86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9"/>
        <v>0</v>
      </c>
      <c r="AJ667" s="94">
        <f t="shared" si="79"/>
        <v>0</v>
      </c>
      <c r="AK667" s="95" t="e">
        <f>+VLOOKUP(M667,'Código Barras'!$C$3:$C$1694,1,0)</f>
        <v>#N/A</v>
      </c>
      <c r="AL667" s="90">
        <f t="shared" si="81"/>
        <v>0</v>
      </c>
      <c r="AM667" s="90">
        <f t="shared" si="81"/>
        <v>0</v>
      </c>
      <c r="AN667" s="90">
        <f t="shared" si="81"/>
        <v>0</v>
      </c>
      <c r="AO667" s="90">
        <f t="shared" si="80"/>
        <v>0</v>
      </c>
      <c r="AP667" s="90">
        <f t="shared" si="80"/>
        <v>0</v>
      </c>
      <c r="AQ667" s="90">
        <f t="shared" si="80"/>
        <v>0</v>
      </c>
      <c r="AR667" s="90" t="e">
        <f>VLOOKUP(C667&amp;E667&amp;G667&amp;I667&amp;J667,'Código Licitaciones'!$I$8:$I$4158,1,0)</f>
        <v>#N/A</v>
      </c>
    </row>
    <row r="668" spans="13:44" ht="18.75" x14ac:dyDescent="0.3">
      <c r="M668" s="98"/>
      <c r="X668" s="83">
        <f t="shared" si="82"/>
        <v>9</v>
      </c>
      <c r="Z668" s="90" t="e">
        <f t="shared" si="83"/>
        <v>#DIV/0!</v>
      </c>
      <c r="AA668" s="94" t="e">
        <f>+VLOOKUP(C668,'Código Licitaciones'!$J$7:$J$31,1,0)</f>
        <v>#N/A</v>
      </c>
      <c r="AB668" s="94">
        <f t="shared" si="84"/>
        <v>0</v>
      </c>
      <c r="AC668" s="94" t="e">
        <f>+VLOOKUP(E668,'Código Licitaciones'!$K$7:$K$50,1,0)</f>
        <v>#N/A</v>
      </c>
      <c r="AD668" s="94">
        <f t="shared" si="85"/>
        <v>0</v>
      </c>
      <c r="AE668" s="94" t="e">
        <f>+VLOOKUP(G668,'Código Licitaciones'!$L$7:$L$50,1,0)</f>
        <v>#N/A</v>
      </c>
      <c r="AF668" s="90" t="e">
        <f t="shared" si="86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9"/>
        <v>0</v>
      </c>
      <c r="AJ668" s="94">
        <f t="shared" si="79"/>
        <v>0</v>
      </c>
      <c r="AK668" s="95" t="e">
        <f>+VLOOKUP(M668,'Código Barras'!$C$3:$C$1694,1,0)</f>
        <v>#N/A</v>
      </c>
      <c r="AL668" s="90">
        <f t="shared" si="81"/>
        <v>0</v>
      </c>
      <c r="AM668" s="90">
        <f t="shared" si="81"/>
        <v>0</v>
      </c>
      <c r="AN668" s="90">
        <f t="shared" si="81"/>
        <v>0</v>
      </c>
      <c r="AO668" s="90">
        <f t="shared" si="80"/>
        <v>0</v>
      </c>
      <c r="AP668" s="90">
        <f t="shared" si="80"/>
        <v>0</v>
      </c>
      <c r="AQ668" s="90">
        <f t="shared" si="80"/>
        <v>0</v>
      </c>
      <c r="AR668" s="90" t="e">
        <f>VLOOKUP(C668&amp;E668&amp;G668&amp;I668&amp;J668,'Código Licitaciones'!$I$8:$I$4158,1,0)</f>
        <v>#N/A</v>
      </c>
    </row>
    <row r="669" spans="13:44" ht="18.75" x14ac:dyDescent="0.3">
      <c r="M669" s="98"/>
      <c r="X669" s="83">
        <f t="shared" si="82"/>
        <v>9</v>
      </c>
      <c r="Z669" s="90" t="e">
        <f t="shared" si="83"/>
        <v>#DIV/0!</v>
      </c>
      <c r="AA669" s="94" t="e">
        <f>+VLOOKUP(C669,'Código Licitaciones'!$J$7:$J$31,1,0)</f>
        <v>#N/A</v>
      </c>
      <c r="AB669" s="94">
        <f t="shared" si="84"/>
        <v>0</v>
      </c>
      <c r="AC669" s="94" t="e">
        <f>+VLOOKUP(E669,'Código Licitaciones'!$K$7:$K$50,1,0)</f>
        <v>#N/A</v>
      </c>
      <c r="AD669" s="94">
        <f t="shared" si="85"/>
        <v>0</v>
      </c>
      <c r="AE669" s="94" t="e">
        <f>+VLOOKUP(G669,'Código Licitaciones'!$L$7:$L$50,1,0)</f>
        <v>#N/A</v>
      </c>
      <c r="AF669" s="90" t="e">
        <f t="shared" si="86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9"/>
        <v>0</v>
      </c>
      <c r="AJ669" s="94">
        <f t="shared" si="79"/>
        <v>0</v>
      </c>
      <c r="AK669" s="95" t="e">
        <f>+VLOOKUP(M669,'Código Barras'!$C$3:$C$1694,1,0)</f>
        <v>#N/A</v>
      </c>
      <c r="AL669" s="90">
        <f t="shared" si="81"/>
        <v>0</v>
      </c>
      <c r="AM669" s="90">
        <f t="shared" si="81"/>
        <v>0</v>
      </c>
      <c r="AN669" s="90">
        <f t="shared" si="81"/>
        <v>0</v>
      </c>
      <c r="AO669" s="90">
        <f t="shared" si="80"/>
        <v>0</v>
      </c>
      <c r="AP669" s="90">
        <f t="shared" si="80"/>
        <v>0</v>
      </c>
      <c r="AQ669" s="90">
        <f t="shared" si="80"/>
        <v>0</v>
      </c>
      <c r="AR669" s="90" t="e">
        <f>VLOOKUP(C669&amp;E669&amp;G669&amp;I669&amp;J669,'Código Licitaciones'!$I$8:$I$4158,1,0)</f>
        <v>#N/A</v>
      </c>
    </row>
    <row r="670" spans="13:44" ht="18.75" x14ac:dyDescent="0.3">
      <c r="M670" s="98"/>
      <c r="X670" s="83">
        <f t="shared" si="82"/>
        <v>9</v>
      </c>
      <c r="Z670" s="90" t="e">
        <f t="shared" si="83"/>
        <v>#DIV/0!</v>
      </c>
      <c r="AA670" s="94" t="e">
        <f>+VLOOKUP(C670,'Código Licitaciones'!$J$7:$J$31,1,0)</f>
        <v>#N/A</v>
      </c>
      <c r="AB670" s="94">
        <f t="shared" si="84"/>
        <v>0</v>
      </c>
      <c r="AC670" s="94" t="e">
        <f>+VLOOKUP(E670,'Código Licitaciones'!$K$7:$K$50,1,0)</f>
        <v>#N/A</v>
      </c>
      <c r="AD670" s="94">
        <f t="shared" si="85"/>
        <v>0</v>
      </c>
      <c r="AE670" s="94" t="e">
        <f>+VLOOKUP(G670,'Código Licitaciones'!$L$7:$L$50,1,0)</f>
        <v>#N/A</v>
      </c>
      <c r="AF670" s="90" t="e">
        <f t="shared" si="86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9"/>
        <v>0</v>
      </c>
      <c r="AJ670" s="94">
        <f t="shared" si="79"/>
        <v>0</v>
      </c>
      <c r="AK670" s="95" t="e">
        <f>+VLOOKUP(M670,'Código Barras'!$C$3:$C$1694,1,0)</f>
        <v>#N/A</v>
      </c>
      <c r="AL670" s="90">
        <f t="shared" si="81"/>
        <v>0</v>
      </c>
      <c r="AM670" s="90">
        <f t="shared" si="81"/>
        <v>0</v>
      </c>
      <c r="AN670" s="90">
        <f t="shared" si="81"/>
        <v>0</v>
      </c>
      <c r="AO670" s="90">
        <f t="shared" si="80"/>
        <v>0</v>
      </c>
      <c r="AP670" s="90">
        <f t="shared" si="80"/>
        <v>0</v>
      </c>
      <c r="AQ670" s="90">
        <f t="shared" si="80"/>
        <v>0</v>
      </c>
      <c r="AR670" s="90" t="e">
        <f>VLOOKUP(C670&amp;E670&amp;G670&amp;I670&amp;J670,'Código Licitaciones'!$I$8:$I$4158,1,0)</f>
        <v>#N/A</v>
      </c>
    </row>
    <row r="671" spans="13:44" ht="18.75" x14ac:dyDescent="0.3">
      <c r="M671" s="98"/>
      <c r="X671" s="83">
        <f t="shared" si="82"/>
        <v>9</v>
      </c>
      <c r="Z671" s="90" t="e">
        <f t="shared" si="83"/>
        <v>#DIV/0!</v>
      </c>
      <c r="AA671" s="94" t="e">
        <f>+VLOOKUP(C671,'Código Licitaciones'!$J$7:$J$31,1,0)</f>
        <v>#N/A</v>
      </c>
      <c r="AB671" s="94">
        <f t="shared" si="84"/>
        <v>0</v>
      </c>
      <c r="AC671" s="94" t="e">
        <f>+VLOOKUP(E671,'Código Licitaciones'!$K$7:$K$50,1,0)</f>
        <v>#N/A</v>
      </c>
      <c r="AD671" s="94">
        <f t="shared" si="85"/>
        <v>0</v>
      </c>
      <c r="AE671" s="94" t="e">
        <f>+VLOOKUP(G671,'Código Licitaciones'!$L$7:$L$50,1,0)</f>
        <v>#N/A</v>
      </c>
      <c r="AF671" s="90" t="e">
        <f t="shared" si="86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9"/>
        <v>0</v>
      </c>
      <c r="AJ671" s="94">
        <f t="shared" si="79"/>
        <v>0</v>
      </c>
      <c r="AK671" s="95" t="e">
        <f>+VLOOKUP(M671,'Código Barras'!$C$3:$C$1694,1,0)</f>
        <v>#N/A</v>
      </c>
      <c r="AL671" s="90">
        <f t="shared" si="81"/>
        <v>0</v>
      </c>
      <c r="AM671" s="90">
        <f t="shared" si="81"/>
        <v>0</v>
      </c>
      <c r="AN671" s="90">
        <f t="shared" si="81"/>
        <v>0</v>
      </c>
      <c r="AO671" s="90">
        <f t="shared" si="80"/>
        <v>0</v>
      </c>
      <c r="AP671" s="90">
        <f t="shared" si="80"/>
        <v>0</v>
      </c>
      <c r="AQ671" s="90">
        <f t="shared" si="80"/>
        <v>0</v>
      </c>
      <c r="AR671" s="90" t="e">
        <f>VLOOKUP(C671&amp;E671&amp;G671&amp;I671&amp;J671,'Código Licitaciones'!$I$8:$I$4158,1,0)</f>
        <v>#N/A</v>
      </c>
    </row>
    <row r="672" spans="13:44" ht="18.75" x14ac:dyDescent="0.3">
      <c r="M672" s="98"/>
      <c r="X672" s="83">
        <f t="shared" si="82"/>
        <v>9</v>
      </c>
      <c r="Z672" s="90" t="e">
        <f t="shared" si="83"/>
        <v>#DIV/0!</v>
      </c>
      <c r="AA672" s="94" t="e">
        <f>+VLOOKUP(C672,'Código Licitaciones'!$J$7:$J$31,1,0)</f>
        <v>#N/A</v>
      </c>
      <c r="AB672" s="94">
        <f t="shared" si="84"/>
        <v>0</v>
      </c>
      <c r="AC672" s="94" t="e">
        <f>+VLOOKUP(E672,'Código Licitaciones'!$K$7:$K$50,1,0)</f>
        <v>#N/A</v>
      </c>
      <c r="AD672" s="94">
        <f t="shared" si="85"/>
        <v>0</v>
      </c>
      <c r="AE672" s="94" t="e">
        <f>+VLOOKUP(G672,'Código Licitaciones'!$L$7:$L$50,1,0)</f>
        <v>#N/A</v>
      </c>
      <c r="AF672" s="90" t="e">
        <f t="shared" si="86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9"/>
        <v>0</v>
      </c>
      <c r="AJ672" s="94">
        <f t="shared" si="79"/>
        <v>0</v>
      </c>
      <c r="AK672" s="95" t="e">
        <f>+VLOOKUP(M672,'Código Barras'!$C$3:$C$1694,1,0)</f>
        <v>#N/A</v>
      </c>
      <c r="AL672" s="90">
        <f t="shared" si="81"/>
        <v>0</v>
      </c>
      <c r="AM672" s="90">
        <f t="shared" si="81"/>
        <v>0</v>
      </c>
      <c r="AN672" s="90">
        <f t="shared" si="81"/>
        <v>0</v>
      </c>
      <c r="AO672" s="90">
        <f t="shared" si="80"/>
        <v>0</v>
      </c>
      <c r="AP672" s="90">
        <f t="shared" si="80"/>
        <v>0</v>
      </c>
      <c r="AQ672" s="90">
        <f t="shared" si="80"/>
        <v>0</v>
      </c>
      <c r="AR672" s="90" t="e">
        <f>VLOOKUP(C672&amp;E672&amp;G672&amp;I672&amp;J672,'Código Licitaciones'!$I$8:$I$4158,1,0)</f>
        <v>#N/A</v>
      </c>
    </row>
    <row r="673" spans="13:44" ht="18.75" x14ac:dyDescent="0.3">
      <c r="M673" s="98"/>
      <c r="X673" s="83">
        <f t="shared" si="82"/>
        <v>9</v>
      </c>
      <c r="Z673" s="90" t="e">
        <f t="shared" si="83"/>
        <v>#DIV/0!</v>
      </c>
      <c r="AA673" s="94" t="e">
        <f>+VLOOKUP(C673,'Código Licitaciones'!$J$7:$J$31,1,0)</f>
        <v>#N/A</v>
      </c>
      <c r="AB673" s="94">
        <f t="shared" si="84"/>
        <v>0</v>
      </c>
      <c r="AC673" s="94" t="e">
        <f>+VLOOKUP(E673,'Código Licitaciones'!$K$7:$K$50,1,0)</f>
        <v>#N/A</v>
      </c>
      <c r="AD673" s="94">
        <f t="shared" si="85"/>
        <v>0</v>
      </c>
      <c r="AE673" s="94" t="e">
        <f>+VLOOKUP(G673,'Código Licitaciones'!$L$7:$L$50,1,0)</f>
        <v>#N/A</v>
      </c>
      <c r="AF673" s="90" t="e">
        <f t="shared" si="86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9"/>
        <v>0</v>
      </c>
      <c r="AJ673" s="94">
        <f t="shared" si="79"/>
        <v>0</v>
      </c>
      <c r="AK673" s="95" t="e">
        <f>+VLOOKUP(M673,'Código Barras'!$C$3:$C$1694,1,0)</f>
        <v>#N/A</v>
      </c>
      <c r="AL673" s="90">
        <f t="shared" si="81"/>
        <v>0</v>
      </c>
      <c r="AM673" s="90">
        <f t="shared" si="81"/>
        <v>0</v>
      </c>
      <c r="AN673" s="90">
        <f t="shared" si="81"/>
        <v>0</v>
      </c>
      <c r="AO673" s="90">
        <f t="shared" si="80"/>
        <v>0</v>
      </c>
      <c r="AP673" s="90">
        <f t="shared" si="80"/>
        <v>0</v>
      </c>
      <c r="AQ673" s="90">
        <f t="shared" si="80"/>
        <v>0</v>
      </c>
      <c r="AR673" s="90" t="e">
        <f>VLOOKUP(C673&amp;E673&amp;G673&amp;I673&amp;J673,'Código Licitaciones'!$I$8:$I$4158,1,0)</f>
        <v>#N/A</v>
      </c>
    </row>
    <row r="674" spans="13:44" ht="18.75" x14ac:dyDescent="0.3">
      <c r="M674" s="98"/>
      <c r="X674" s="83">
        <f t="shared" si="82"/>
        <v>9</v>
      </c>
      <c r="Z674" s="90" t="e">
        <f t="shared" si="83"/>
        <v>#DIV/0!</v>
      </c>
      <c r="AA674" s="94" t="e">
        <f>+VLOOKUP(C674,'Código Licitaciones'!$J$7:$J$31,1,0)</f>
        <v>#N/A</v>
      </c>
      <c r="AB674" s="94">
        <f t="shared" si="84"/>
        <v>0</v>
      </c>
      <c r="AC674" s="94" t="e">
        <f>+VLOOKUP(E674,'Código Licitaciones'!$K$7:$K$50,1,0)</f>
        <v>#N/A</v>
      </c>
      <c r="AD674" s="94">
        <f t="shared" si="85"/>
        <v>0</v>
      </c>
      <c r="AE674" s="94" t="e">
        <f>+VLOOKUP(G674,'Código Licitaciones'!$L$7:$L$50,1,0)</f>
        <v>#N/A</v>
      </c>
      <c r="AF674" s="90" t="e">
        <f t="shared" si="86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9"/>
        <v>0</v>
      </c>
      <c r="AJ674" s="94">
        <f t="shared" si="79"/>
        <v>0</v>
      </c>
      <c r="AK674" s="95" t="e">
        <f>+VLOOKUP(M674,'Código Barras'!$C$3:$C$1694,1,0)</f>
        <v>#N/A</v>
      </c>
      <c r="AL674" s="90">
        <f t="shared" si="81"/>
        <v>0</v>
      </c>
      <c r="AM674" s="90">
        <f t="shared" si="81"/>
        <v>0</v>
      </c>
      <c r="AN674" s="90">
        <f t="shared" si="81"/>
        <v>0</v>
      </c>
      <c r="AO674" s="90">
        <f t="shared" si="80"/>
        <v>0</v>
      </c>
      <c r="AP674" s="90">
        <f t="shared" si="80"/>
        <v>0</v>
      </c>
      <c r="AQ674" s="90">
        <f t="shared" si="80"/>
        <v>0</v>
      </c>
      <c r="AR674" s="90" t="e">
        <f>VLOOKUP(C674&amp;E674&amp;G674&amp;I674&amp;J674,'Código Licitaciones'!$I$8:$I$4158,1,0)</f>
        <v>#N/A</v>
      </c>
    </row>
    <row r="675" spans="13:44" ht="18.75" x14ac:dyDescent="0.3">
      <c r="M675" s="98"/>
      <c r="X675" s="83">
        <f t="shared" si="82"/>
        <v>9</v>
      </c>
      <c r="Z675" s="90" t="e">
        <f t="shared" si="83"/>
        <v>#DIV/0!</v>
      </c>
      <c r="AA675" s="94" t="e">
        <f>+VLOOKUP(C675,'Código Licitaciones'!$J$7:$J$31,1,0)</f>
        <v>#N/A</v>
      </c>
      <c r="AB675" s="94">
        <f t="shared" si="84"/>
        <v>0</v>
      </c>
      <c r="AC675" s="94" t="e">
        <f>+VLOOKUP(E675,'Código Licitaciones'!$K$7:$K$50,1,0)</f>
        <v>#N/A</v>
      </c>
      <c r="AD675" s="94">
        <f t="shared" si="85"/>
        <v>0</v>
      </c>
      <c r="AE675" s="94" t="e">
        <f>+VLOOKUP(G675,'Código Licitaciones'!$L$7:$L$50,1,0)</f>
        <v>#N/A</v>
      </c>
      <c r="AF675" s="90" t="e">
        <f t="shared" si="86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9"/>
        <v>0</v>
      </c>
      <c r="AJ675" s="94">
        <f t="shared" si="79"/>
        <v>0</v>
      </c>
      <c r="AK675" s="95" t="e">
        <f>+VLOOKUP(M675,'Código Barras'!$C$3:$C$1694,1,0)</f>
        <v>#N/A</v>
      </c>
      <c r="AL675" s="90">
        <f t="shared" si="81"/>
        <v>0</v>
      </c>
      <c r="AM675" s="90">
        <f t="shared" si="81"/>
        <v>0</v>
      </c>
      <c r="AN675" s="90">
        <f t="shared" si="81"/>
        <v>0</v>
      </c>
      <c r="AO675" s="90">
        <f t="shared" si="80"/>
        <v>0</v>
      </c>
      <c r="AP675" s="90">
        <f t="shared" si="80"/>
        <v>0</v>
      </c>
      <c r="AQ675" s="90">
        <f t="shared" si="80"/>
        <v>0</v>
      </c>
      <c r="AR675" s="90" t="e">
        <f>VLOOKUP(C675&amp;E675&amp;G675&amp;I675&amp;J675,'Código Licitaciones'!$I$8:$I$4158,1,0)</f>
        <v>#N/A</v>
      </c>
    </row>
    <row r="676" spans="13:44" ht="18.75" x14ac:dyDescent="0.3">
      <c r="M676" s="98"/>
      <c r="X676" s="83">
        <f t="shared" si="82"/>
        <v>9</v>
      </c>
      <c r="Z676" s="90" t="e">
        <f t="shared" si="83"/>
        <v>#DIV/0!</v>
      </c>
      <c r="AA676" s="94" t="e">
        <f>+VLOOKUP(C676,'Código Licitaciones'!$J$7:$J$31,1,0)</f>
        <v>#N/A</v>
      </c>
      <c r="AB676" s="94">
        <f t="shared" si="84"/>
        <v>0</v>
      </c>
      <c r="AC676" s="94" t="e">
        <f>+VLOOKUP(E676,'Código Licitaciones'!$K$7:$K$50,1,0)</f>
        <v>#N/A</v>
      </c>
      <c r="AD676" s="94">
        <f t="shared" si="85"/>
        <v>0</v>
      </c>
      <c r="AE676" s="94" t="e">
        <f>+VLOOKUP(G676,'Código Licitaciones'!$L$7:$L$50,1,0)</f>
        <v>#N/A</v>
      </c>
      <c r="AF676" s="90" t="e">
        <f t="shared" si="86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9"/>
        <v>0</v>
      </c>
      <c r="AJ676" s="94">
        <f t="shared" si="79"/>
        <v>0</v>
      </c>
      <c r="AK676" s="95" t="e">
        <f>+VLOOKUP(M676,'Código Barras'!$C$3:$C$1694,1,0)</f>
        <v>#N/A</v>
      </c>
      <c r="AL676" s="90">
        <f t="shared" si="81"/>
        <v>0</v>
      </c>
      <c r="AM676" s="90">
        <f t="shared" si="81"/>
        <v>0</v>
      </c>
      <c r="AN676" s="90">
        <f t="shared" si="81"/>
        <v>0</v>
      </c>
      <c r="AO676" s="90">
        <f t="shared" si="80"/>
        <v>0</v>
      </c>
      <c r="AP676" s="90">
        <f t="shared" si="80"/>
        <v>0</v>
      </c>
      <c r="AQ676" s="90">
        <f t="shared" si="80"/>
        <v>0</v>
      </c>
      <c r="AR676" s="90" t="e">
        <f>VLOOKUP(C676&amp;E676&amp;G676&amp;I676&amp;J676,'Código Licitaciones'!$I$8:$I$4158,1,0)</f>
        <v>#N/A</v>
      </c>
    </row>
    <row r="677" spans="13:44" ht="18.75" x14ac:dyDescent="0.3">
      <c r="M677" s="98"/>
      <c r="X677" s="83">
        <f t="shared" si="82"/>
        <v>9</v>
      </c>
      <c r="Z677" s="90" t="e">
        <f t="shared" si="83"/>
        <v>#DIV/0!</v>
      </c>
      <c r="AA677" s="94" t="e">
        <f>+VLOOKUP(C677,'Código Licitaciones'!$J$7:$J$31,1,0)</f>
        <v>#N/A</v>
      </c>
      <c r="AB677" s="94">
        <f t="shared" si="84"/>
        <v>0</v>
      </c>
      <c r="AC677" s="94" t="e">
        <f>+VLOOKUP(E677,'Código Licitaciones'!$K$7:$K$50,1,0)</f>
        <v>#N/A</v>
      </c>
      <c r="AD677" s="94">
        <f t="shared" si="85"/>
        <v>0</v>
      </c>
      <c r="AE677" s="94" t="e">
        <f>+VLOOKUP(G677,'Código Licitaciones'!$L$7:$L$50,1,0)</f>
        <v>#N/A</v>
      </c>
      <c r="AF677" s="90" t="e">
        <f t="shared" si="86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9"/>
        <v>0</v>
      </c>
      <c r="AJ677" s="94">
        <f t="shared" si="79"/>
        <v>0</v>
      </c>
      <c r="AK677" s="95" t="e">
        <f>+VLOOKUP(M677,'Código Barras'!$C$3:$C$1694,1,0)</f>
        <v>#N/A</v>
      </c>
      <c r="AL677" s="90">
        <f t="shared" si="81"/>
        <v>0</v>
      </c>
      <c r="AM677" s="90">
        <f t="shared" si="81"/>
        <v>0</v>
      </c>
      <c r="AN677" s="90">
        <f t="shared" si="81"/>
        <v>0</v>
      </c>
      <c r="AO677" s="90">
        <f t="shared" si="80"/>
        <v>0</v>
      </c>
      <c r="AP677" s="90">
        <f t="shared" si="80"/>
        <v>0</v>
      </c>
      <c r="AQ677" s="90">
        <f t="shared" si="80"/>
        <v>0</v>
      </c>
      <c r="AR677" s="90" t="e">
        <f>VLOOKUP(C677&amp;E677&amp;G677&amp;I677&amp;J677,'Código Licitaciones'!$I$8:$I$4158,1,0)</f>
        <v>#N/A</v>
      </c>
    </row>
    <row r="678" spans="13:44" ht="18.75" x14ac:dyDescent="0.3">
      <c r="M678" s="98"/>
      <c r="X678" s="83">
        <f t="shared" si="82"/>
        <v>9</v>
      </c>
      <c r="Z678" s="90" t="e">
        <f t="shared" si="83"/>
        <v>#DIV/0!</v>
      </c>
      <c r="AA678" s="94" t="e">
        <f>+VLOOKUP(C678,'Código Licitaciones'!$J$7:$J$31,1,0)</f>
        <v>#N/A</v>
      </c>
      <c r="AB678" s="94">
        <f t="shared" si="84"/>
        <v>0</v>
      </c>
      <c r="AC678" s="94" t="e">
        <f>+VLOOKUP(E678,'Código Licitaciones'!$K$7:$K$50,1,0)</f>
        <v>#N/A</v>
      </c>
      <c r="AD678" s="94">
        <f t="shared" si="85"/>
        <v>0</v>
      </c>
      <c r="AE678" s="94" t="e">
        <f>+VLOOKUP(G678,'Código Licitaciones'!$L$7:$L$50,1,0)</f>
        <v>#N/A</v>
      </c>
      <c r="AF678" s="90" t="e">
        <f t="shared" si="86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9"/>
        <v>0</v>
      </c>
      <c r="AJ678" s="94">
        <f t="shared" si="79"/>
        <v>0</v>
      </c>
      <c r="AK678" s="95" t="e">
        <f>+VLOOKUP(M678,'Código Barras'!$C$3:$C$1694,1,0)</f>
        <v>#N/A</v>
      </c>
      <c r="AL678" s="90">
        <f t="shared" si="81"/>
        <v>0</v>
      </c>
      <c r="AM678" s="90">
        <f t="shared" si="81"/>
        <v>0</v>
      </c>
      <c r="AN678" s="90">
        <f t="shared" si="81"/>
        <v>0</v>
      </c>
      <c r="AO678" s="90">
        <f t="shared" si="80"/>
        <v>0</v>
      </c>
      <c r="AP678" s="90">
        <f t="shared" si="80"/>
        <v>0</v>
      </c>
      <c r="AQ678" s="90">
        <f t="shared" si="80"/>
        <v>0</v>
      </c>
      <c r="AR678" s="90" t="e">
        <f>VLOOKUP(C678&amp;E678&amp;G678&amp;I678&amp;J678,'Código Licitaciones'!$I$8:$I$4158,1,0)</f>
        <v>#N/A</v>
      </c>
    </row>
    <row r="679" spans="13:44" ht="18.75" x14ac:dyDescent="0.3">
      <c r="M679" s="98"/>
      <c r="X679" s="83">
        <f t="shared" si="82"/>
        <v>9</v>
      </c>
      <c r="Z679" s="90" t="e">
        <f t="shared" si="83"/>
        <v>#DIV/0!</v>
      </c>
      <c r="AA679" s="94" t="e">
        <f>+VLOOKUP(C679,'Código Licitaciones'!$J$7:$J$31,1,0)</f>
        <v>#N/A</v>
      </c>
      <c r="AB679" s="94">
        <f t="shared" si="84"/>
        <v>0</v>
      </c>
      <c r="AC679" s="94" t="e">
        <f>+VLOOKUP(E679,'Código Licitaciones'!$K$7:$K$50,1,0)</f>
        <v>#N/A</v>
      </c>
      <c r="AD679" s="94">
        <f t="shared" si="85"/>
        <v>0</v>
      </c>
      <c r="AE679" s="94" t="e">
        <f>+VLOOKUP(G679,'Código Licitaciones'!$L$7:$L$50,1,0)</f>
        <v>#N/A</v>
      </c>
      <c r="AF679" s="90" t="e">
        <f t="shared" si="86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9"/>
        <v>0</v>
      </c>
      <c r="AJ679" s="94">
        <f t="shared" si="79"/>
        <v>0</v>
      </c>
      <c r="AK679" s="95" t="e">
        <f>+VLOOKUP(M679,'Código Barras'!$C$3:$C$1694,1,0)</f>
        <v>#N/A</v>
      </c>
      <c r="AL679" s="90">
        <f t="shared" si="81"/>
        <v>0</v>
      </c>
      <c r="AM679" s="90">
        <f t="shared" si="81"/>
        <v>0</v>
      </c>
      <c r="AN679" s="90">
        <f t="shared" si="81"/>
        <v>0</v>
      </c>
      <c r="AO679" s="90">
        <f t="shared" si="80"/>
        <v>0</v>
      </c>
      <c r="AP679" s="90">
        <f t="shared" si="80"/>
        <v>0</v>
      </c>
      <c r="AQ679" s="90">
        <f t="shared" si="80"/>
        <v>0</v>
      </c>
      <c r="AR679" s="90" t="e">
        <f>VLOOKUP(C679&amp;E679&amp;G679&amp;I679&amp;J679,'Código Licitaciones'!$I$8:$I$4158,1,0)</f>
        <v>#N/A</v>
      </c>
    </row>
    <row r="680" spans="13:44" ht="18.75" x14ac:dyDescent="0.3">
      <c r="M680" s="98"/>
      <c r="X680" s="83">
        <f t="shared" si="82"/>
        <v>9</v>
      </c>
      <c r="Z680" s="90" t="e">
        <f t="shared" si="83"/>
        <v>#DIV/0!</v>
      </c>
      <c r="AA680" s="94" t="e">
        <f>+VLOOKUP(C680,'Código Licitaciones'!$J$7:$J$31,1,0)</f>
        <v>#N/A</v>
      </c>
      <c r="AB680" s="94">
        <f t="shared" si="84"/>
        <v>0</v>
      </c>
      <c r="AC680" s="94" t="e">
        <f>+VLOOKUP(E680,'Código Licitaciones'!$K$7:$K$50,1,0)</f>
        <v>#N/A</v>
      </c>
      <c r="AD680" s="94">
        <f t="shared" si="85"/>
        <v>0</v>
      </c>
      <c r="AE680" s="94" t="e">
        <f>+VLOOKUP(G680,'Código Licitaciones'!$L$7:$L$50,1,0)</f>
        <v>#N/A</v>
      </c>
      <c r="AF680" s="90" t="e">
        <f t="shared" si="86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9"/>
        <v>0</v>
      </c>
      <c r="AJ680" s="94">
        <f t="shared" si="79"/>
        <v>0</v>
      </c>
      <c r="AK680" s="95" t="e">
        <f>+VLOOKUP(M680,'Código Barras'!$C$3:$C$1694,1,0)</f>
        <v>#N/A</v>
      </c>
      <c r="AL680" s="90">
        <f t="shared" si="81"/>
        <v>0</v>
      </c>
      <c r="AM680" s="90">
        <f t="shared" si="81"/>
        <v>0</v>
      </c>
      <c r="AN680" s="90">
        <f t="shared" si="81"/>
        <v>0</v>
      </c>
      <c r="AO680" s="90">
        <f t="shared" si="80"/>
        <v>0</v>
      </c>
      <c r="AP680" s="90">
        <f t="shared" si="80"/>
        <v>0</v>
      </c>
      <c r="AQ680" s="90">
        <f t="shared" si="80"/>
        <v>0</v>
      </c>
      <c r="AR680" s="90" t="e">
        <f>VLOOKUP(C680&amp;E680&amp;G680&amp;I680&amp;J680,'Código Licitaciones'!$I$8:$I$4158,1,0)</f>
        <v>#N/A</v>
      </c>
    </row>
    <row r="681" spans="13:44" ht="18.75" x14ac:dyDescent="0.3">
      <c r="M681" s="98"/>
      <c r="X681" s="83">
        <f t="shared" si="82"/>
        <v>9</v>
      </c>
      <c r="Z681" s="90" t="e">
        <f t="shared" si="83"/>
        <v>#DIV/0!</v>
      </c>
      <c r="AA681" s="94" t="e">
        <f>+VLOOKUP(C681,'Código Licitaciones'!$J$7:$J$31,1,0)</f>
        <v>#N/A</v>
      </c>
      <c r="AB681" s="94">
        <f t="shared" si="84"/>
        <v>0</v>
      </c>
      <c r="AC681" s="94" t="e">
        <f>+VLOOKUP(E681,'Código Licitaciones'!$K$7:$K$50,1,0)</f>
        <v>#N/A</v>
      </c>
      <c r="AD681" s="94">
        <f t="shared" si="85"/>
        <v>0</v>
      </c>
      <c r="AE681" s="94" t="e">
        <f>+VLOOKUP(G681,'Código Licitaciones'!$L$7:$L$50,1,0)</f>
        <v>#N/A</v>
      </c>
      <c r="AF681" s="90" t="e">
        <f t="shared" si="86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7">+K681</f>
        <v>0</v>
      </c>
      <c r="AJ681" s="94">
        <f t="shared" si="87"/>
        <v>0</v>
      </c>
      <c r="AK681" s="95" t="e">
        <f>+VLOOKUP(M681,'Código Barras'!$C$3:$C$1694,1,0)</f>
        <v>#N/A</v>
      </c>
      <c r="AL681" s="90">
        <f t="shared" si="81"/>
        <v>0</v>
      </c>
      <c r="AM681" s="90">
        <f t="shared" si="81"/>
        <v>0</v>
      </c>
      <c r="AN681" s="90">
        <f t="shared" si="81"/>
        <v>0</v>
      </c>
      <c r="AO681" s="90">
        <f t="shared" si="80"/>
        <v>0</v>
      </c>
      <c r="AP681" s="90">
        <f t="shared" si="80"/>
        <v>0</v>
      </c>
      <c r="AQ681" s="90">
        <f t="shared" si="80"/>
        <v>0</v>
      </c>
      <c r="AR681" s="90" t="e">
        <f>VLOOKUP(C681&amp;E681&amp;G681&amp;I681&amp;J681,'Código Licitaciones'!$I$8:$I$4158,1,0)</f>
        <v>#N/A</v>
      </c>
    </row>
    <row r="682" spans="13:44" ht="18.75" x14ac:dyDescent="0.3">
      <c r="M682" s="98"/>
      <c r="X682" s="83">
        <f t="shared" si="82"/>
        <v>9</v>
      </c>
      <c r="Z682" s="90" t="e">
        <f t="shared" si="83"/>
        <v>#DIV/0!</v>
      </c>
      <c r="AA682" s="94" t="e">
        <f>+VLOOKUP(C682,'Código Licitaciones'!$J$7:$J$31,1,0)</f>
        <v>#N/A</v>
      </c>
      <c r="AB682" s="94">
        <f t="shared" si="84"/>
        <v>0</v>
      </c>
      <c r="AC682" s="94" t="e">
        <f>+VLOOKUP(E682,'Código Licitaciones'!$K$7:$K$50,1,0)</f>
        <v>#N/A</v>
      </c>
      <c r="AD682" s="94">
        <f t="shared" si="85"/>
        <v>0</v>
      </c>
      <c r="AE682" s="94" t="e">
        <f>+VLOOKUP(G682,'Código Licitaciones'!$L$7:$L$50,1,0)</f>
        <v>#N/A</v>
      </c>
      <c r="AF682" s="90" t="e">
        <f t="shared" si="86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7"/>
        <v>0</v>
      </c>
      <c r="AJ682" s="94">
        <f t="shared" si="87"/>
        <v>0</v>
      </c>
      <c r="AK682" s="95" t="e">
        <f>+VLOOKUP(M682,'Código Barras'!$C$3:$C$1694,1,0)</f>
        <v>#N/A</v>
      </c>
      <c r="AL682" s="90">
        <f t="shared" si="81"/>
        <v>0</v>
      </c>
      <c r="AM682" s="90">
        <f t="shared" si="81"/>
        <v>0</v>
      </c>
      <c r="AN682" s="90">
        <f t="shared" si="81"/>
        <v>0</v>
      </c>
      <c r="AO682" s="90">
        <f t="shared" si="80"/>
        <v>0</v>
      </c>
      <c r="AP682" s="90">
        <f t="shared" si="80"/>
        <v>0</v>
      </c>
      <c r="AQ682" s="90">
        <f t="shared" si="80"/>
        <v>0</v>
      </c>
      <c r="AR682" s="90" t="e">
        <f>VLOOKUP(C682&amp;E682&amp;G682&amp;I682&amp;J682,'Código Licitaciones'!$I$8:$I$4158,1,0)</f>
        <v>#N/A</v>
      </c>
    </row>
    <row r="683" spans="13:44" ht="18.75" x14ac:dyDescent="0.3">
      <c r="M683" s="98"/>
      <c r="X683" s="83">
        <f t="shared" si="82"/>
        <v>9</v>
      </c>
      <c r="Z683" s="90" t="e">
        <f t="shared" si="83"/>
        <v>#DIV/0!</v>
      </c>
      <c r="AA683" s="94" t="e">
        <f>+VLOOKUP(C683,'Código Licitaciones'!$J$7:$J$31,1,0)</f>
        <v>#N/A</v>
      </c>
      <c r="AB683" s="94">
        <f t="shared" si="84"/>
        <v>0</v>
      </c>
      <c r="AC683" s="94" t="e">
        <f>+VLOOKUP(E683,'Código Licitaciones'!$K$7:$K$50,1,0)</f>
        <v>#N/A</v>
      </c>
      <c r="AD683" s="94">
        <f t="shared" si="85"/>
        <v>0</v>
      </c>
      <c r="AE683" s="94" t="e">
        <f>+VLOOKUP(G683,'Código Licitaciones'!$L$7:$L$50,1,0)</f>
        <v>#N/A</v>
      </c>
      <c r="AF683" s="90" t="e">
        <f t="shared" si="86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7"/>
        <v>0</v>
      </c>
      <c r="AJ683" s="94">
        <f t="shared" si="87"/>
        <v>0</v>
      </c>
      <c r="AK683" s="95" t="e">
        <f>+VLOOKUP(M683,'Código Barras'!$C$3:$C$1694,1,0)</f>
        <v>#N/A</v>
      </c>
      <c r="AL683" s="90">
        <f t="shared" si="81"/>
        <v>0</v>
      </c>
      <c r="AM683" s="90">
        <f t="shared" si="81"/>
        <v>0</v>
      </c>
      <c r="AN683" s="90">
        <f t="shared" si="81"/>
        <v>0</v>
      </c>
      <c r="AO683" s="90">
        <f t="shared" si="80"/>
        <v>0</v>
      </c>
      <c r="AP683" s="90">
        <f t="shared" si="80"/>
        <v>0</v>
      </c>
      <c r="AQ683" s="90">
        <f t="shared" si="80"/>
        <v>0</v>
      </c>
      <c r="AR683" s="90" t="e">
        <f>VLOOKUP(C683&amp;E683&amp;G683&amp;I683&amp;J683,'Código Licitaciones'!$I$8:$I$4158,1,0)</f>
        <v>#N/A</v>
      </c>
    </row>
    <row r="684" spans="13:44" ht="18.75" x14ac:dyDescent="0.3">
      <c r="M684" s="98"/>
      <c r="X684" s="83">
        <f t="shared" si="82"/>
        <v>9</v>
      </c>
      <c r="Z684" s="90" t="e">
        <f t="shared" si="83"/>
        <v>#DIV/0!</v>
      </c>
      <c r="AA684" s="94" t="e">
        <f>+VLOOKUP(C684,'Código Licitaciones'!$J$7:$J$31,1,0)</f>
        <v>#N/A</v>
      </c>
      <c r="AB684" s="94">
        <f t="shared" si="84"/>
        <v>0</v>
      </c>
      <c r="AC684" s="94" t="e">
        <f>+VLOOKUP(E684,'Código Licitaciones'!$K$7:$K$50,1,0)</f>
        <v>#N/A</v>
      </c>
      <c r="AD684" s="94">
        <f t="shared" si="85"/>
        <v>0</v>
      </c>
      <c r="AE684" s="94" t="e">
        <f>+VLOOKUP(G684,'Código Licitaciones'!$L$7:$L$50,1,0)</f>
        <v>#N/A</v>
      </c>
      <c r="AF684" s="90" t="e">
        <f t="shared" si="86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7"/>
        <v>0</v>
      </c>
      <c r="AJ684" s="94">
        <f t="shared" si="87"/>
        <v>0</v>
      </c>
      <c r="AK684" s="95" t="e">
        <f>+VLOOKUP(M684,'Código Barras'!$C$3:$C$1694,1,0)</f>
        <v>#N/A</v>
      </c>
      <c r="AL684" s="90">
        <f t="shared" si="81"/>
        <v>0</v>
      </c>
      <c r="AM684" s="90">
        <f t="shared" si="81"/>
        <v>0</v>
      </c>
      <c r="AN684" s="90">
        <f t="shared" si="81"/>
        <v>0</v>
      </c>
      <c r="AO684" s="90">
        <f t="shared" si="80"/>
        <v>0</v>
      </c>
      <c r="AP684" s="90">
        <f t="shared" si="80"/>
        <v>0</v>
      </c>
      <c r="AQ684" s="90">
        <f t="shared" si="80"/>
        <v>0</v>
      </c>
      <c r="AR684" s="90" t="e">
        <f>VLOOKUP(C684&amp;E684&amp;G684&amp;I684&amp;J684,'Código Licitaciones'!$I$8:$I$4158,1,0)</f>
        <v>#N/A</v>
      </c>
    </row>
    <row r="685" spans="13:44" ht="18.75" x14ac:dyDescent="0.3">
      <c r="M685" s="98"/>
      <c r="X685" s="83">
        <f t="shared" si="82"/>
        <v>9</v>
      </c>
      <c r="Z685" s="90" t="e">
        <f t="shared" si="83"/>
        <v>#DIV/0!</v>
      </c>
      <c r="AA685" s="94" t="e">
        <f>+VLOOKUP(C685,'Código Licitaciones'!$J$7:$J$31,1,0)</f>
        <v>#N/A</v>
      </c>
      <c r="AB685" s="94">
        <f t="shared" si="84"/>
        <v>0</v>
      </c>
      <c r="AC685" s="94" t="e">
        <f>+VLOOKUP(E685,'Código Licitaciones'!$K$7:$K$50,1,0)</f>
        <v>#N/A</v>
      </c>
      <c r="AD685" s="94">
        <f t="shared" si="85"/>
        <v>0</v>
      </c>
      <c r="AE685" s="94" t="e">
        <f>+VLOOKUP(G685,'Código Licitaciones'!$L$7:$L$50,1,0)</f>
        <v>#N/A</v>
      </c>
      <c r="AF685" s="90" t="e">
        <f t="shared" si="86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7"/>
        <v>0</v>
      </c>
      <c r="AJ685" s="94">
        <f t="shared" si="87"/>
        <v>0</v>
      </c>
      <c r="AK685" s="95" t="e">
        <f>+VLOOKUP(M685,'Código Barras'!$C$3:$C$1694,1,0)</f>
        <v>#N/A</v>
      </c>
      <c r="AL685" s="90">
        <f t="shared" si="81"/>
        <v>0</v>
      </c>
      <c r="AM685" s="90">
        <f t="shared" si="81"/>
        <v>0</v>
      </c>
      <c r="AN685" s="90">
        <f t="shared" si="81"/>
        <v>0</v>
      </c>
      <c r="AO685" s="90">
        <f t="shared" si="80"/>
        <v>0</v>
      </c>
      <c r="AP685" s="90">
        <f t="shared" si="80"/>
        <v>0</v>
      </c>
      <c r="AQ685" s="90">
        <f t="shared" si="80"/>
        <v>0</v>
      </c>
      <c r="AR685" s="90" t="e">
        <f>VLOOKUP(C685&amp;E685&amp;G685&amp;I685&amp;J685,'Código Licitaciones'!$I$8:$I$4158,1,0)</f>
        <v>#N/A</v>
      </c>
    </row>
    <row r="686" spans="13:44" ht="18.75" x14ac:dyDescent="0.3">
      <c r="M686" s="98"/>
      <c r="X686" s="83">
        <f t="shared" si="82"/>
        <v>9</v>
      </c>
      <c r="Z686" s="90" t="e">
        <f t="shared" si="83"/>
        <v>#DIV/0!</v>
      </c>
      <c r="AA686" s="94" t="e">
        <f>+VLOOKUP(C686,'Código Licitaciones'!$J$7:$J$31,1,0)</f>
        <v>#N/A</v>
      </c>
      <c r="AB686" s="94">
        <f t="shared" si="84"/>
        <v>0</v>
      </c>
      <c r="AC686" s="94" t="e">
        <f>+VLOOKUP(E686,'Código Licitaciones'!$K$7:$K$50,1,0)</f>
        <v>#N/A</v>
      </c>
      <c r="AD686" s="94">
        <f t="shared" si="85"/>
        <v>0</v>
      </c>
      <c r="AE686" s="94" t="e">
        <f>+VLOOKUP(G686,'Código Licitaciones'!$L$7:$L$50,1,0)</f>
        <v>#N/A</v>
      </c>
      <c r="AF686" s="90" t="e">
        <f t="shared" si="86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7"/>
        <v>0</v>
      </c>
      <c r="AJ686" s="94">
        <f t="shared" si="87"/>
        <v>0</v>
      </c>
      <c r="AK686" s="95" t="e">
        <f>+VLOOKUP(M686,'Código Barras'!$C$3:$C$1694,1,0)</f>
        <v>#N/A</v>
      </c>
      <c r="AL686" s="90">
        <f t="shared" si="81"/>
        <v>0</v>
      </c>
      <c r="AM686" s="90">
        <f t="shared" si="81"/>
        <v>0</v>
      </c>
      <c r="AN686" s="90">
        <f t="shared" si="81"/>
        <v>0</v>
      </c>
      <c r="AO686" s="90">
        <f t="shared" si="80"/>
        <v>0</v>
      </c>
      <c r="AP686" s="90">
        <f t="shared" si="80"/>
        <v>0</v>
      </c>
      <c r="AQ686" s="90">
        <f t="shared" si="80"/>
        <v>0</v>
      </c>
      <c r="AR686" s="90" t="e">
        <f>VLOOKUP(C686&amp;E686&amp;G686&amp;I686&amp;J686,'Código Licitaciones'!$I$8:$I$4158,1,0)</f>
        <v>#N/A</v>
      </c>
    </row>
    <row r="687" spans="13:44" ht="18.75" x14ac:dyDescent="0.3">
      <c r="M687" s="98"/>
      <c r="X687" s="83">
        <f t="shared" si="82"/>
        <v>9</v>
      </c>
      <c r="Z687" s="90" t="e">
        <f t="shared" si="83"/>
        <v>#DIV/0!</v>
      </c>
      <c r="AA687" s="94" t="e">
        <f>+VLOOKUP(C687,'Código Licitaciones'!$J$7:$J$31,1,0)</f>
        <v>#N/A</v>
      </c>
      <c r="AB687" s="94">
        <f t="shared" si="84"/>
        <v>0</v>
      </c>
      <c r="AC687" s="94" t="e">
        <f>+VLOOKUP(E687,'Código Licitaciones'!$K$7:$K$50,1,0)</f>
        <v>#N/A</v>
      </c>
      <c r="AD687" s="94">
        <f t="shared" si="85"/>
        <v>0</v>
      </c>
      <c r="AE687" s="94" t="e">
        <f>+VLOOKUP(G687,'Código Licitaciones'!$L$7:$L$50,1,0)</f>
        <v>#N/A</v>
      </c>
      <c r="AF687" s="90" t="e">
        <f t="shared" si="86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7"/>
        <v>0</v>
      </c>
      <c r="AJ687" s="94">
        <f t="shared" si="87"/>
        <v>0</v>
      </c>
      <c r="AK687" s="95" t="e">
        <f>+VLOOKUP(M687,'Código Barras'!$C$3:$C$1694,1,0)</f>
        <v>#N/A</v>
      </c>
      <c r="AL687" s="90">
        <f t="shared" si="81"/>
        <v>0</v>
      </c>
      <c r="AM687" s="90">
        <f t="shared" si="81"/>
        <v>0</v>
      </c>
      <c r="AN687" s="90">
        <f t="shared" si="81"/>
        <v>0</v>
      </c>
      <c r="AO687" s="90">
        <f t="shared" si="80"/>
        <v>0</v>
      </c>
      <c r="AP687" s="90">
        <f t="shared" si="80"/>
        <v>0</v>
      </c>
      <c r="AQ687" s="90">
        <f t="shared" si="80"/>
        <v>0</v>
      </c>
      <c r="AR687" s="90" t="e">
        <f>VLOOKUP(C687&amp;E687&amp;G687&amp;I687&amp;J687,'Código Licitaciones'!$I$8:$I$4158,1,0)</f>
        <v>#N/A</v>
      </c>
    </row>
    <row r="688" spans="13:44" ht="18.75" x14ac:dyDescent="0.3">
      <c r="M688" s="98"/>
      <c r="X688" s="83">
        <f t="shared" si="82"/>
        <v>9</v>
      </c>
      <c r="Z688" s="90" t="e">
        <f t="shared" si="83"/>
        <v>#DIV/0!</v>
      </c>
      <c r="AA688" s="94" t="e">
        <f>+VLOOKUP(C688,'Código Licitaciones'!$J$7:$J$31,1,0)</f>
        <v>#N/A</v>
      </c>
      <c r="AB688" s="94">
        <f t="shared" si="84"/>
        <v>0</v>
      </c>
      <c r="AC688" s="94" t="e">
        <f>+VLOOKUP(E688,'Código Licitaciones'!$K$7:$K$50,1,0)</f>
        <v>#N/A</v>
      </c>
      <c r="AD688" s="94">
        <f t="shared" si="85"/>
        <v>0</v>
      </c>
      <c r="AE688" s="94" t="e">
        <f>+VLOOKUP(G688,'Código Licitaciones'!$L$7:$L$50,1,0)</f>
        <v>#N/A</v>
      </c>
      <c r="AF688" s="90" t="e">
        <f t="shared" si="86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7"/>
        <v>0</v>
      </c>
      <c r="AJ688" s="94">
        <f t="shared" si="87"/>
        <v>0</v>
      </c>
      <c r="AK688" s="95" t="e">
        <f>+VLOOKUP(M688,'Código Barras'!$C$3:$C$1694,1,0)</f>
        <v>#N/A</v>
      </c>
      <c r="AL688" s="90">
        <f t="shared" si="81"/>
        <v>0</v>
      </c>
      <c r="AM688" s="90">
        <f t="shared" si="81"/>
        <v>0</v>
      </c>
      <c r="AN688" s="90">
        <f t="shared" si="81"/>
        <v>0</v>
      </c>
      <c r="AO688" s="90">
        <f t="shared" si="80"/>
        <v>0</v>
      </c>
      <c r="AP688" s="90">
        <f t="shared" si="80"/>
        <v>0</v>
      </c>
      <c r="AQ688" s="90">
        <f t="shared" si="80"/>
        <v>0</v>
      </c>
      <c r="AR688" s="90" t="e">
        <f>VLOOKUP(C688&amp;E688&amp;G688&amp;I688&amp;J688,'Código Licitaciones'!$I$8:$I$4158,1,0)</f>
        <v>#N/A</v>
      </c>
    </row>
    <row r="689" spans="13:44" ht="18.75" x14ac:dyDescent="0.3">
      <c r="M689" s="98"/>
      <c r="X689" s="83">
        <f t="shared" si="82"/>
        <v>9</v>
      </c>
      <c r="Z689" s="90" t="e">
        <f t="shared" si="83"/>
        <v>#DIV/0!</v>
      </c>
      <c r="AA689" s="94" t="e">
        <f>+VLOOKUP(C689,'Código Licitaciones'!$J$7:$J$31,1,0)</f>
        <v>#N/A</v>
      </c>
      <c r="AB689" s="94">
        <f t="shared" si="84"/>
        <v>0</v>
      </c>
      <c r="AC689" s="94" t="e">
        <f>+VLOOKUP(E689,'Código Licitaciones'!$K$7:$K$50,1,0)</f>
        <v>#N/A</v>
      </c>
      <c r="AD689" s="94">
        <f t="shared" si="85"/>
        <v>0</v>
      </c>
      <c r="AE689" s="94" t="e">
        <f>+VLOOKUP(G689,'Código Licitaciones'!$L$7:$L$50,1,0)</f>
        <v>#N/A</v>
      </c>
      <c r="AF689" s="90" t="e">
        <f t="shared" si="86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7"/>
        <v>0</v>
      </c>
      <c r="AJ689" s="94">
        <f t="shared" si="87"/>
        <v>0</v>
      </c>
      <c r="AK689" s="95" t="e">
        <f>+VLOOKUP(M689,'Código Barras'!$C$3:$C$1694,1,0)</f>
        <v>#N/A</v>
      </c>
      <c r="AL689" s="90">
        <f t="shared" si="81"/>
        <v>0</v>
      </c>
      <c r="AM689" s="90">
        <f t="shared" si="81"/>
        <v>0</v>
      </c>
      <c r="AN689" s="90">
        <f t="shared" si="81"/>
        <v>0</v>
      </c>
      <c r="AO689" s="90">
        <f t="shared" si="80"/>
        <v>0</v>
      </c>
      <c r="AP689" s="90">
        <f t="shared" si="80"/>
        <v>0</v>
      </c>
      <c r="AQ689" s="90">
        <f t="shared" si="80"/>
        <v>0</v>
      </c>
      <c r="AR689" s="90" t="e">
        <f>VLOOKUP(C689&amp;E689&amp;G689&amp;I689&amp;J689,'Código Licitaciones'!$I$8:$I$4158,1,0)</f>
        <v>#N/A</v>
      </c>
    </row>
    <row r="690" spans="13:44" ht="18.75" x14ac:dyDescent="0.3">
      <c r="M690" s="98"/>
      <c r="X690" s="83">
        <f t="shared" si="82"/>
        <v>9</v>
      </c>
      <c r="Z690" s="90" t="e">
        <f t="shared" si="83"/>
        <v>#DIV/0!</v>
      </c>
      <c r="AA690" s="94" t="e">
        <f>+VLOOKUP(C690,'Código Licitaciones'!$J$7:$J$31,1,0)</f>
        <v>#N/A</v>
      </c>
      <c r="AB690" s="94">
        <f t="shared" si="84"/>
        <v>0</v>
      </c>
      <c r="AC690" s="94" t="e">
        <f>+VLOOKUP(E690,'Código Licitaciones'!$K$7:$K$50,1,0)</f>
        <v>#N/A</v>
      </c>
      <c r="AD690" s="94">
        <f t="shared" si="85"/>
        <v>0</v>
      </c>
      <c r="AE690" s="94" t="e">
        <f>+VLOOKUP(G690,'Código Licitaciones'!$L$7:$L$50,1,0)</f>
        <v>#N/A</v>
      </c>
      <c r="AF690" s="90" t="e">
        <f t="shared" si="86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7"/>
        <v>0</v>
      </c>
      <c r="AJ690" s="94">
        <f t="shared" si="87"/>
        <v>0</v>
      </c>
      <c r="AK690" s="95" t="e">
        <f>+VLOOKUP(M690,'Código Barras'!$C$3:$C$1694,1,0)</f>
        <v>#N/A</v>
      </c>
      <c r="AL690" s="90">
        <f t="shared" si="81"/>
        <v>0</v>
      </c>
      <c r="AM690" s="90">
        <f t="shared" si="81"/>
        <v>0</v>
      </c>
      <c r="AN690" s="90">
        <f t="shared" si="81"/>
        <v>0</v>
      </c>
      <c r="AO690" s="90">
        <f t="shared" si="80"/>
        <v>0</v>
      </c>
      <c r="AP690" s="90">
        <f t="shared" si="80"/>
        <v>0</v>
      </c>
      <c r="AQ690" s="90">
        <f t="shared" si="80"/>
        <v>0</v>
      </c>
      <c r="AR690" s="90" t="e">
        <f>VLOOKUP(C690&amp;E690&amp;G690&amp;I690&amp;J690,'Código Licitaciones'!$I$8:$I$4158,1,0)</f>
        <v>#N/A</v>
      </c>
    </row>
    <row r="691" spans="13:44" ht="18.75" x14ac:dyDescent="0.3">
      <c r="M691" s="98"/>
      <c r="X691" s="83">
        <f t="shared" si="82"/>
        <v>9</v>
      </c>
      <c r="Z691" s="90" t="e">
        <f t="shared" si="83"/>
        <v>#DIV/0!</v>
      </c>
      <c r="AA691" s="94" t="e">
        <f>+VLOOKUP(C691,'Código Licitaciones'!$J$7:$J$31,1,0)</f>
        <v>#N/A</v>
      </c>
      <c r="AB691" s="94">
        <f t="shared" si="84"/>
        <v>0</v>
      </c>
      <c r="AC691" s="94" t="e">
        <f>+VLOOKUP(E691,'Código Licitaciones'!$K$7:$K$50,1,0)</f>
        <v>#N/A</v>
      </c>
      <c r="AD691" s="94">
        <f t="shared" si="85"/>
        <v>0</v>
      </c>
      <c r="AE691" s="94" t="e">
        <f>+VLOOKUP(G691,'Código Licitaciones'!$L$7:$L$50,1,0)</f>
        <v>#N/A</v>
      </c>
      <c r="AF691" s="90" t="e">
        <f t="shared" si="86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7"/>
        <v>0</v>
      </c>
      <c r="AJ691" s="94">
        <f t="shared" si="87"/>
        <v>0</v>
      </c>
      <c r="AK691" s="95" t="e">
        <f>+VLOOKUP(M691,'Código Barras'!$C$3:$C$1694,1,0)</f>
        <v>#N/A</v>
      </c>
      <c r="AL691" s="90">
        <f t="shared" si="81"/>
        <v>0</v>
      </c>
      <c r="AM691" s="90">
        <f t="shared" si="81"/>
        <v>0</v>
      </c>
      <c r="AN691" s="90">
        <f t="shared" si="81"/>
        <v>0</v>
      </c>
      <c r="AO691" s="90">
        <f t="shared" si="80"/>
        <v>0</v>
      </c>
      <c r="AP691" s="90">
        <f t="shared" si="80"/>
        <v>0</v>
      </c>
      <c r="AQ691" s="90">
        <f t="shared" si="80"/>
        <v>0</v>
      </c>
      <c r="AR691" s="90" t="e">
        <f>VLOOKUP(C691&amp;E691&amp;G691&amp;I691&amp;J691,'Código Licitaciones'!$I$8:$I$4158,1,0)</f>
        <v>#N/A</v>
      </c>
    </row>
    <row r="692" spans="13:44" ht="18.75" x14ac:dyDescent="0.3">
      <c r="M692" s="98"/>
      <c r="X692" s="83">
        <f t="shared" si="82"/>
        <v>9</v>
      </c>
      <c r="Z692" s="90" t="e">
        <f t="shared" si="83"/>
        <v>#DIV/0!</v>
      </c>
      <c r="AA692" s="94" t="e">
        <f>+VLOOKUP(C692,'Código Licitaciones'!$J$7:$J$31,1,0)</f>
        <v>#N/A</v>
      </c>
      <c r="AB692" s="94">
        <f t="shared" si="84"/>
        <v>0</v>
      </c>
      <c r="AC692" s="94" t="e">
        <f>+VLOOKUP(E692,'Código Licitaciones'!$K$7:$K$50,1,0)</f>
        <v>#N/A</v>
      </c>
      <c r="AD692" s="94">
        <f t="shared" si="85"/>
        <v>0</v>
      </c>
      <c r="AE692" s="94" t="e">
        <f>+VLOOKUP(G692,'Código Licitaciones'!$L$7:$L$50,1,0)</f>
        <v>#N/A</v>
      </c>
      <c r="AF692" s="90" t="e">
        <f t="shared" si="86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7"/>
        <v>0</v>
      </c>
      <c r="AJ692" s="94">
        <f t="shared" si="87"/>
        <v>0</v>
      </c>
      <c r="AK692" s="95" t="e">
        <f>+VLOOKUP(M692,'Código Barras'!$C$3:$C$1694,1,0)</f>
        <v>#N/A</v>
      </c>
      <c r="AL692" s="90">
        <f t="shared" si="81"/>
        <v>0</v>
      </c>
      <c r="AM692" s="90">
        <f t="shared" si="81"/>
        <v>0</v>
      </c>
      <c r="AN692" s="90">
        <f t="shared" si="81"/>
        <v>0</v>
      </c>
      <c r="AO692" s="90">
        <f t="shared" si="80"/>
        <v>0</v>
      </c>
      <c r="AP692" s="90">
        <f t="shared" si="80"/>
        <v>0</v>
      </c>
      <c r="AQ692" s="90">
        <f t="shared" si="80"/>
        <v>0</v>
      </c>
      <c r="AR692" s="90" t="e">
        <f>VLOOKUP(C692&amp;E692&amp;G692&amp;I692&amp;J692,'Código Licitaciones'!$I$8:$I$4158,1,0)</f>
        <v>#N/A</v>
      </c>
    </row>
    <row r="693" spans="13:44" ht="18.75" x14ac:dyDescent="0.3">
      <c r="M693" s="98"/>
      <c r="X693" s="83">
        <f t="shared" si="82"/>
        <v>9</v>
      </c>
      <c r="Z693" s="90" t="e">
        <f t="shared" si="83"/>
        <v>#DIV/0!</v>
      </c>
      <c r="AA693" s="94" t="e">
        <f>+VLOOKUP(C693,'Código Licitaciones'!$J$7:$J$31,1,0)</f>
        <v>#N/A</v>
      </c>
      <c r="AB693" s="94">
        <f t="shared" si="84"/>
        <v>0</v>
      </c>
      <c r="AC693" s="94" t="e">
        <f>+VLOOKUP(E693,'Código Licitaciones'!$K$7:$K$50,1,0)</f>
        <v>#N/A</v>
      </c>
      <c r="AD693" s="94">
        <f t="shared" si="85"/>
        <v>0</v>
      </c>
      <c r="AE693" s="94" t="e">
        <f>+VLOOKUP(G693,'Código Licitaciones'!$L$7:$L$50,1,0)</f>
        <v>#N/A</v>
      </c>
      <c r="AF693" s="90" t="e">
        <f t="shared" si="86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7"/>
        <v>0</v>
      </c>
      <c r="AJ693" s="94">
        <f t="shared" si="87"/>
        <v>0</v>
      </c>
      <c r="AK693" s="95" t="e">
        <f>+VLOOKUP(M693,'Código Barras'!$C$3:$C$1694,1,0)</f>
        <v>#N/A</v>
      </c>
      <c r="AL693" s="90">
        <f t="shared" si="81"/>
        <v>0</v>
      </c>
      <c r="AM693" s="90">
        <f t="shared" si="81"/>
        <v>0</v>
      </c>
      <c r="AN693" s="90">
        <f t="shared" si="81"/>
        <v>0</v>
      </c>
      <c r="AO693" s="90">
        <f t="shared" si="80"/>
        <v>0</v>
      </c>
      <c r="AP693" s="90">
        <f t="shared" si="80"/>
        <v>0</v>
      </c>
      <c r="AQ693" s="90">
        <f t="shared" si="80"/>
        <v>0</v>
      </c>
      <c r="AR693" s="90" t="e">
        <f>VLOOKUP(C693&amp;E693&amp;G693&amp;I693&amp;J693,'Código Licitaciones'!$I$8:$I$4158,1,0)</f>
        <v>#N/A</v>
      </c>
    </row>
    <row r="694" spans="13:44" ht="18.75" x14ac:dyDescent="0.3">
      <c r="M694" s="98"/>
      <c r="X694" s="83">
        <f t="shared" si="82"/>
        <v>9</v>
      </c>
      <c r="Z694" s="90" t="e">
        <f t="shared" si="83"/>
        <v>#DIV/0!</v>
      </c>
      <c r="AA694" s="94" t="e">
        <f>+VLOOKUP(C694,'Código Licitaciones'!$J$7:$J$31,1,0)</f>
        <v>#N/A</v>
      </c>
      <c r="AB694" s="94">
        <f t="shared" si="84"/>
        <v>0</v>
      </c>
      <c r="AC694" s="94" t="e">
        <f>+VLOOKUP(E694,'Código Licitaciones'!$K$7:$K$50,1,0)</f>
        <v>#N/A</v>
      </c>
      <c r="AD694" s="94">
        <f t="shared" si="85"/>
        <v>0</v>
      </c>
      <c r="AE694" s="94" t="e">
        <f>+VLOOKUP(G694,'Código Licitaciones'!$L$7:$L$50,1,0)</f>
        <v>#N/A</v>
      </c>
      <c r="AF694" s="90" t="e">
        <f t="shared" si="86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7"/>
        <v>0</v>
      </c>
      <c r="AJ694" s="94">
        <f t="shared" si="87"/>
        <v>0</v>
      </c>
      <c r="AK694" s="95" t="e">
        <f>+VLOOKUP(M694,'Código Barras'!$C$3:$C$1694,1,0)</f>
        <v>#N/A</v>
      </c>
      <c r="AL694" s="90">
        <f t="shared" si="81"/>
        <v>0</v>
      </c>
      <c r="AM694" s="90">
        <f t="shared" si="81"/>
        <v>0</v>
      </c>
      <c r="AN694" s="90">
        <f t="shared" si="81"/>
        <v>0</v>
      </c>
      <c r="AO694" s="90">
        <f t="shared" si="80"/>
        <v>0</v>
      </c>
      <c r="AP694" s="90">
        <f t="shared" si="80"/>
        <v>0</v>
      </c>
      <c r="AQ694" s="90">
        <f t="shared" si="80"/>
        <v>0</v>
      </c>
      <c r="AR694" s="90" t="e">
        <f>VLOOKUP(C694&amp;E694&amp;G694&amp;I694&amp;J694,'Código Licitaciones'!$I$8:$I$4158,1,0)</f>
        <v>#N/A</v>
      </c>
    </row>
    <row r="695" spans="13:44" ht="18.75" x14ac:dyDescent="0.3">
      <c r="M695" s="98"/>
      <c r="X695" s="83">
        <f t="shared" si="82"/>
        <v>9</v>
      </c>
      <c r="Z695" s="90" t="e">
        <f t="shared" si="83"/>
        <v>#DIV/0!</v>
      </c>
      <c r="AA695" s="94" t="e">
        <f>+VLOOKUP(C695,'Código Licitaciones'!$J$7:$J$31,1,0)</f>
        <v>#N/A</v>
      </c>
      <c r="AB695" s="94">
        <f t="shared" si="84"/>
        <v>0</v>
      </c>
      <c r="AC695" s="94" t="e">
        <f>+VLOOKUP(E695,'Código Licitaciones'!$K$7:$K$50,1,0)</f>
        <v>#N/A</v>
      </c>
      <c r="AD695" s="94">
        <f t="shared" si="85"/>
        <v>0</v>
      </c>
      <c r="AE695" s="94" t="e">
        <f>+VLOOKUP(G695,'Código Licitaciones'!$L$7:$L$50,1,0)</f>
        <v>#N/A</v>
      </c>
      <c r="AF695" s="90" t="e">
        <f t="shared" si="86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7"/>
        <v>0</v>
      </c>
      <c r="AJ695" s="94">
        <f t="shared" si="87"/>
        <v>0</v>
      </c>
      <c r="AK695" s="95" t="e">
        <f>+VLOOKUP(M695,'Código Barras'!$C$3:$C$1694,1,0)</f>
        <v>#N/A</v>
      </c>
      <c r="AL695" s="90">
        <f t="shared" si="81"/>
        <v>0</v>
      </c>
      <c r="AM695" s="90">
        <f t="shared" si="81"/>
        <v>0</v>
      </c>
      <c r="AN695" s="90">
        <f t="shared" si="81"/>
        <v>0</v>
      </c>
      <c r="AO695" s="90">
        <f t="shared" si="80"/>
        <v>0</v>
      </c>
      <c r="AP695" s="90">
        <f t="shared" si="80"/>
        <v>0</v>
      </c>
      <c r="AQ695" s="90">
        <f t="shared" si="80"/>
        <v>0</v>
      </c>
      <c r="AR695" s="90" t="e">
        <f>VLOOKUP(C695&amp;E695&amp;G695&amp;I695&amp;J695,'Código Licitaciones'!$I$8:$I$4158,1,0)</f>
        <v>#N/A</v>
      </c>
    </row>
    <row r="696" spans="13:44" ht="18.75" x14ac:dyDescent="0.3">
      <c r="M696" s="98"/>
      <c r="X696" s="83">
        <f t="shared" si="82"/>
        <v>9</v>
      </c>
      <c r="Z696" s="90" t="e">
        <f t="shared" si="83"/>
        <v>#DIV/0!</v>
      </c>
      <c r="AA696" s="94" t="e">
        <f>+VLOOKUP(C696,'Código Licitaciones'!$J$7:$J$31,1,0)</f>
        <v>#N/A</v>
      </c>
      <c r="AB696" s="94">
        <f t="shared" si="84"/>
        <v>0</v>
      </c>
      <c r="AC696" s="94" t="e">
        <f>+VLOOKUP(E696,'Código Licitaciones'!$K$7:$K$50,1,0)</f>
        <v>#N/A</v>
      </c>
      <c r="AD696" s="94">
        <f t="shared" si="85"/>
        <v>0</v>
      </c>
      <c r="AE696" s="94" t="e">
        <f>+VLOOKUP(G696,'Código Licitaciones'!$L$7:$L$50,1,0)</f>
        <v>#N/A</v>
      </c>
      <c r="AF696" s="90" t="e">
        <f t="shared" si="86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7"/>
        <v>0</v>
      </c>
      <c r="AJ696" s="94">
        <f t="shared" si="87"/>
        <v>0</v>
      </c>
      <c r="AK696" s="95" t="e">
        <f>+VLOOKUP(M696,'Código Barras'!$C$3:$C$1694,1,0)</f>
        <v>#N/A</v>
      </c>
      <c r="AL696" s="90">
        <f t="shared" si="81"/>
        <v>0</v>
      </c>
      <c r="AM696" s="90">
        <f t="shared" si="81"/>
        <v>0</v>
      </c>
      <c r="AN696" s="90">
        <f t="shared" si="81"/>
        <v>0</v>
      </c>
      <c r="AO696" s="90">
        <f t="shared" si="80"/>
        <v>0</v>
      </c>
      <c r="AP696" s="90">
        <f t="shared" si="80"/>
        <v>0</v>
      </c>
      <c r="AQ696" s="90">
        <f t="shared" si="80"/>
        <v>0</v>
      </c>
      <c r="AR696" s="90" t="e">
        <f>VLOOKUP(C696&amp;E696&amp;G696&amp;I696&amp;J696,'Código Licitaciones'!$I$8:$I$4158,1,0)</f>
        <v>#N/A</v>
      </c>
    </row>
    <row r="697" spans="13:44" ht="18.75" x14ac:dyDescent="0.3">
      <c r="M697" s="98"/>
      <c r="X697" s="83">
        <f t="shared" si="82"/>
        <v>9</v>
      </c>
      <c r="Z697" s="90" t="e">
        <f t="shared" si="83"/>
        <v>#DIV/0!</v>
      </c>
      <c r="AA697" s="94" t="e">
        <f>+VLOOKUP(C697,'Código Licitaciones'!$J$7:$J$31,1,0)</f>
        <v>#N/A</v>
      </c>
      <c r="AB697" s="94">
        <f t="shared" si="84"/>
        <v>0</v>
      </c>
      <c r="AC697" s="94" t="e">
        <f>+VLOOKUP(E697,'Código Licitaciones'!$K$7:$K$50,1,0)</f>
        <v>#N/A</v>
      </c>
      <c r="AD697" s="94">
        <f t="shared" si="85"/>
        <v>0</v>
      </c>
      <c r="AE697" s="94" t="e">
        <f>+VLOOKUP(G697,'Código Licitaciones'!$L$7:$L$50,1,0)</f>
        <v>#N/A</v>
      </c>
      <c r="AF697" s="90" t="e">
        <f t="shared" si="86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7"/>
        <v>0</v>
      </c>
      <c r="AJ697" s="94">
        <f t="shared" si="87"/>
        <v>0</v>
      </c>
      <c r="AK697" s="95" t="e">
        <f>+VLOOKUP(M697,'Código Barras'!$C$3:$C$1694,1,0)</f>
        <v>#N/A</v>
      </c>
      <c r="AL697" s="90">
        <f t="shared" si="81"/>
        <v>0</v>
      </c>
      <c r="AM697" s="90">
        <f t="shared" si="81"/>
        <v>0</v>
      </c>
      <c r="AN697" s="90">
        <f t="shared" si="81"/>
        <v>0</v>
      </c>
      <c r="AO697" s="90">
        <f t="shared" si="80"/>
        <v>0</v>
      </c>
      <c r="AP697" s="90">
        <f t="shared" si="80"/>
        <v>0</v>
      </c>
      <c r="AQ697" s="90">
        <f t="shared" si="80"/>
        <v>0</v>
      </c>
      <c r="AR697" s="90" t="e">
        <f>VLOOKUP(C697&amp;E697&amp;G697&amp;I697&amp;J697,'Código Licitaciones'!$I$8:$I$4158,1,0)</f>
        <v>#N/A</v>
      </c>
    </row>
    <row r="698" spans="13:44" ht="18.75" x14ac:dyDescent="0.3">
      <c r="M698" s="98"/>
      <c r="X698" s="83">
        <f t="shared" si="82"/>
        <v>9</v>
      </c>
      <c r="Z698" s="90" t="e">
        <f t="shared" si="83"/>
        <v>#DIV/0!</v>
      </c>
      <c r="AA698" s="94" t="e">
        <f>+VLOOKUP(C698,'Código Licitaciones'!$J$7:$J$31,1,0)</f>
        <v>#N/A</v>
      </c>
      <c r="AB698" s="94">
        <f t="shared" si="84"/>
        <v>0</v>
      </c>
      <c r="AC698" s="94" t="e">
        <f>+VLOOKUP(E698,'Código Licitaciones'!$K$7:$K$50,1,0)</f>
        <v>#N/A</v>
      </c>
      <c r="AD698" s="94">
        <f t="shared" si="85"/>
        <v>0</v>
      </c>
      <c r="AE698" s="94" t="e">
        <f>+VLOOKUP(G698,'Código Licitaciones'!$L$7:$L$50,1,0)</f>
        <v>#N/A</v>
      </c>
      <c r="AF698" s="90" t="e">
        <f t="shared" si="86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7"/>
        <v>0</v>
      </c>
      <c r="AJ698" s="94">
        <f t="shared" si="87"/>
        <v>0</v>
      </c>
      <c r="AK698" s="95" t="e">
        <f>+VLOOKUP(M698,'Código Barras'!$C$3:$C$1694,1,0)</f>
        <v>#N/A</v>
      </c>
      <c r="AL698" s="90">
        <f t="shared" si="81"/>
        <v>0</v>
      </c>
      <c r="AM698" s="90">
        <f t="shared" si="81"/>
        <v>0</v>
      </c>
      <c r="AN698" s="90">
        <f t="shared" si="81"/>
        <v>0</v>
      </c>
      <c r="AO698" s="90">
        <f t="shared" si="80"/>
        <v>0</v>
      </c>
      <c r="AP698" s="90">
        <f t="shared" si="80"/>
        <v>0</v>
      </c>
      <c r="AQ698" s="90">
        <f t="shared" si="80"/>
        <v>0</v>
      </c>
      <c r="AR698" s="90" t="e">
        <f>VLOOKUP(C698&amp;E698&amp;G698&amp;I698&amp;J698,'Código Licitaciones'!$I$8:$I$4158,1,0)</f>
        <v>#N/A</v>
      </c>
    </row>
    <row r="699" spans="13:44" ht="18.75" x14ac:dyDescent="0.3">
      <c r="M699" s="98"/>
      <c r="X699" s="83">
        <f t="shared" si="82"/>
        <v>9</v>
      </c>
      <c r="Z699" s="90" t="e">
        <f t="shared" si="83"/>
        <v>#DIV/0!</v>
      </c>
      <c r="AA699" s="94" t="e">
        <f>+VLOOKUP(C699,'Código Licitaciones'!$J$7:$J$31,1,0)</f>
        <v>#N/A</v>
      </c>
      <c r="AB699" s="94">
        <f t="shared" si="84"/>
        <v>0</v>
      </c>
      <c r="AC699" s="94" t="e">
        <f>+VLOOKUP(E699,'Código Licitaciones'!$K$7:$K$50,1,0)</f>
        <v>#N/A</v>
      </c>
      <c r="AD699" s="94">
        <f t="shared" si="85"/>
        <v>0</v>
      </c>
      <c r="AE699" s="94" t="e">
        <f>+VLOOKUP(G699,'Código Licitaciones'!$L$7:$L$50,1,0)</f>
        <v>#N/A</v>
      </c>
      <c r="AF699" s="90" t="e">
        <f t="shared" si="86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7"/>
        <v>0</v>
      </c>
      <c r="AJ699" s="94">
        <f t="shared" si="87"/>
        <v>0</v>
      </c>
      <c r="AK699" s="95" t="e">
        <f>+VLOOKUP(M699,'Código Barras'!$C$3:$C$1694,1,0)</f>
        <v>#N/A</v>
      </c>
      <c r="AL699" s="90">
        <f t="shared" si="81"/>
        <v>0</v>
      </c>
      <c r="AM699" s="90">
        <f t="shared" si="81"/>
        <v>0</v>
      </c>
      <c r="AN699" s="90">
        <f t="shared" si="81"/>
        <v>0</v>
      </c>
      <c r="AO699" s="90">
        <f t="shared" si="80"/>
        <v>0</v>
      </c>
      <c r="AP699" s="90">
        <f t="shared" si="80"/>
        <v>0</v>
      </c>
      <c r="AQ699" s="90">
        <f t="shared" si="80"/>
        <v>0</v>
      </c>
      <c r="AR699" s="90" t="e">
        <f>VLOOKUP(C699&amp;E699&amp;G699&amp;I699&amp;J699,'Código Licitaciones'!$I$8:$I$4158,1,0)</f>
        <v>#N/A</v>
      </c>
    </row>
    <row r="700" spans="13:44" ht="18.75" x14ac:dyDescent="0.3">
      <c r="M700" s="98"/>
      <c r="X700" s="83">
        <f t="shared" si="82"/>
        <v>9</v>
      </c>
      <c r="Z700" s="90" t="e">
        <f t="shared" si="83"/>
        <v>#DIV/0!</v>
      </c>
      <c r="AA700" s="94" t="e">
        <f>+VLOOKUP(C700,'Código Licitaciones'!$J$7:$J$31,1,0)</f>
        <v>#N/A</v>
      </c>
      <c r="AB700" s="94">
        <f t="shared" si="84"/>
        <v>0</v>
      </c>
      <c r="AC700" s="94" t="e">
        <f>+VLOOKUP(E700,'Código Licitaciones'!$K$7:$K$50,1,0)</f>
        <v>#N/A</v>
      </c>
      <c r="AD700" s="94">
        <f t="shared" si="85"/>
        <v>0</v>
      </c>
      <c r="AE700" s="94" t="e">
        <f>+VLOOKUP(G700,'Código Licitaciones'!$L$7:$L$50,1,0)</f>
        <v>#N/A</v>
      </c>
      <c r="AF700" s="90" t="e">
        <f t="shared" si="86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7"/>
        <v>0</v>
      </c>
      <c r="AJ700" s="94">
        <f t="shared" si="87"/>
        <v>0</v>
      </c>
      <c r="AK700" s="95" t="e">
        <f>+VLOOKUP(M700,'Código Barras'!$C$3:$C$1694,1,0)</f>
        <v>#N/A</v>
      </c>
      <c r="AL700" s="90">
        <f t="shared" si="81"/>
        <v>0</v>
      </c>
      <c r="AM700" s="90">
        <f t="shared" si="81"/>
        <v>0</v>
      </c>
      <c r="AN700" s="90">
        <f t="shared" si="81"/>
        <v>0</v>
      </c>
      <c r="AO700" s="90">
        <f t="shared" si="80"/>
        <v>0</v>
      </c>
      <c r="AP700" s="90">
        <f t="shared" si="80"/>
        <v>0</v>
      </c>
      <c r="AQ700" s="90">
        <f t="shared" si="80"/>
        <v>0</v>
      </c>
      <c r="AR700" s="90" t="e">
        <f>VLOOKUP(C700&amp;E700&amp;G700&amp;I700&amp;J700,'Código Licitaciones'!$I$8:$I$4158,1,0)</f>
        <v>#N/A</v>
      </c>
    </row>
    <row r="701" spans="13:44" ht="18.75" x14ac:dyDescent="0.3">
      <c r="M701" s="98"/>
      <c r="X701" s="83">
        <f t="shared" si="82"/>
        <v>9</v>
      </c>
      <c r="Z701" s="90" t="e">
        <f t="shared" si="83"/>
        <v>#DIV/0!</v>
      </c>
      <c r="AA701" s="94" t="e">
        <f>+VLOOKUP(C701,'Código Licitaciones'!$J$7:$J$31,1,0)</f>
        <v>#N/A</v>
      </c>
      <c r="AB701" s="94">
        <f t="shared" si="84"/>
        <v>0</v>
      </c>
      <c r="AC701" s="94" t="e">
        <f>+VLOOKUP(E701,'Código Licitaciones'!$K$7:$K$50,1,0)</f>
        <v>#N/A</v>
      </c>
      <c r="AD701" s="94">
        <f t="shared" si="85"/>
        <v>0</v>
      </c>
      <c r="AE701" s="94" t="e">
        <f>+VLOOKUP(G701,'Código Licitaciones'!$L$7:$L$50,1,0)</f>
        <v>#N/A</v>
      </c>
      <c r="AF701" s="90" t="e">
        <f t="shared" si="86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7"/>
        <v>0</v>
      </c>
      <c r="AJ701" s="94">
        <f t="shared" si="87"/>
        <v>0</v>
      </c>
      <c r="AK701" s="95" t="e">
        <f>+VLOOKUP(M701,'Código Barras'!$C$3:$C$1694,1,0)</f>
        <v>#N/A</v>
      </c>
      <c r="AL701" s="90">
        <f t="shared" si="81"/>
        <v>0</v>
      </c>
      <c r="AM701" s="90">
        <f t="shared" si="81"/>
        <v>0</v>
      </c>
      <c r="AN701" s="90">
        <f t="shared" si="81"/>
        <v>0</v>
      </c>
      <c r="AO701" s="90">
        <f t="shared" si="80"/>
        <v>0</v>
      </c>
      <c r="AP701" s="90">
        <f t="shared" si="80"/>
        <v>0</v>
      </c>
      <c r="AQ701" s="90">
        <f t="shared" si="80"/>
        <v>0</v>
      </c>
      <c r="AR701" s="90" t="e">
        <f>VLOOKUP(C701&amp;E701&amp;G701&amp;I701&amp;J701,'Código Licitaciones'!$I$8:$I$4158,1,0)</f>
        <v>#N/A</v>
      </c>
    </row>
    <row r="702" spans="13:44" ht="18.75" x14ac:dyDescent="0.3">
      <c r="M702" s="98"/>
      <c r="X702" s="83">
        <f t="shared" si="82"/>
        <v>9</v>
      </c>
      <c r="Z702" s="90" t="e">
        <f t="shared" si="83"/>
        <v>#DIV/0!</v>
      </c>
      <c r="AA702" s="94" t="e">
        <f>+VLOOKUP(C702,'Código Licitaciones'!$J$7:$J$31,1,0)</f>
        <v>#N/A</v>
      </c>
      <c r="AB702" s="94">
        <f t="shared" si="84"/>
        <v>0</v>
      </c>
      <c r="AC702" s="94" t="e">
        <f>+VLOOKUP(E702,'Código Licitaciones'!$K$7:$K$50,1,0)</f>
        <v>#N/A</v>
      </c>
      <c r="AD702" s="94">
        <f t="shared" si="85"/>
        <v>0</v>
      </c>
      <c r="AE702" s="94" t="e">
        <f>+VLOOKUP(G702,'Código Licitaciones'!$L$7:$L$50,1,0)</f>
        <v>#N/A</v>
      </c>
      <c r="AF702" s="90" t="e">
        <f t="shared" si="86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7"/>
        <v>0</v>
      </c>
      <c r="AJ702" s="94">
        <f t="shared" si="87"/>
        <v>0</v>
      </c>
      <c r="AK702" s="95" t="e">
        <f>+VLOOKUP(M702,'Código Barras'!$C$3:$C$1694,1,0)</f>
        <v>#N/A</v>
      </c>
      <c r="AL702" s="90">
        <f t="shared" si="81"/>
        <v>0</v>
      </c>
      <c r="AM702" s="90">
        <f t="shared" si="81"/>
        <v>0</v>
      </c>
      <c r="AN702" s="90">
        <f t="shared" si="81"/>
        <v>0</v>
      </c>
      <c r="AO702" s="90">
        <f t="shared" si="80"/>
        <v>0</v>
      </c>
      <c r="AP702" s="90">
        <f t="shared" si="80"/>
        <v>0</v>
      </c>
      <c r="AQ702" s="90">
        <f t="shared" si="80"/>
        <v>0</v>
      </c>
      <c r="AR702" s="90" t="e">
        <f>VLOOKUP(C702&amp;E702&amp;G702&amp;I702&amp;J702,'Código Licitaciones'!$I$8:$I$4158,1,0)</f>
        <v>#N/A</v>
      </c>
    </row>
    <row r="703" spans="13:44" ht="18.75" x14ac:dyDescent="0.3">
      <c r="M703" s="98"/>
      <c r="X703" s="83">
        <f t="shared" si="82"/>
        <v>9</v>
      </c>
      <c r="Z703" s="90" t="e">
        <f t="shared" si="83"/>
        <v>#DIV/0!</v>
      </c>
      <c r="AA703" s="94" t="e">
        <f>+VLOOKUP(C703,'Código Licitaciones'!$J$7:$J$31,1,0)</f>
        <v>#N/A</v>
      </c>
      <c r="AB703" s="94">
        <f t="shared" si="84"/>
        <v>0</v>
      </c>
      <c r="AC703" s="94" t="e">
        <f>+VLOOKUP(E703,'Código Licitaciones'!$K$7:$K$50,1,0)</f>
        <v>#N/A</v>
      </c>
      <c r="AD703" s="94">
        <f t="shared" si="85"/>
        <v>0</v>
      </c>
      <c r="AE703" s="94" t="e">
        <f>+VLOOKUP(G703,'Código Licitaciones'!$L$7:$L$50,1,0)</f>
        <v>#N/A</v>
      </c>
      <c r="AF703" s="90" t="e">
        <f t="shared" si="86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7"/>
        <v>0</v>
      </c>
      <c r="AJ703" s="94">
        <f t="shared" si="87"/>
        <v>0</v>
      </c>
      <c r="AK703" s="95" t="e">
        <f>+VLOOKUP(M703,'Código Barras'!$C$3:$C$1694,1,0)</f>
        <v>#N/A</v>
      </c>
      <c r="AL703" s="90">
        <f t="shared" si="81"/>
        <v>0</v>
      </c>
      <c r="AM703" s="90">
        <f t="shared" si="81"/>
        <v>0</v>
      </c>
      <c r="AN703" s="90">
        <f t="shared" si="81"/>
        <v>0</v>
      </c>
      <c r="AO703" s="90">
        <f t="shared" si="80"/>
        <v>0</v>
      </c>
      <c r="AP703" s="90">
        <f t="shared" si="80"/>
        <v>0</v>
      </c>
      <c r="AQ703" s="90">
        <f t="shared" si="80"/>
        <v>0</v>
      </c>
      <c r="AR703" s="90" t="e">
        <f>VLOOKUP(C703&amp;E703&amp;G703&amp;I703&amp;J703,'Código Licitaciones'!$I$8:$I$4158,1,0)</f>
        <v>#N/A</v>
      </c>
    </row>
    <row r="704" spans="13:44" ht="18.75" x14ac:dyDescent="0.3">
      <c r="M704" s="98"/>
      <c r="X704" s="83">
        <f t="shared" si="82"/>
        <v>9</v>
      </c>
      <c r="Z704" s="90" t="e">
        <f t="shared" si="83"/>
        <v>#DIV/0!</v>
      </c>
      <c r="AA704" s="94" t="e">
        <f>+VLOOKUP(C704,'Código Licitaciones'!$J$7:$J$31,1,0)</f>
        <v>#N/A</v>
      </c>
      <c r="AB704" s="94">
        <f t="shared" si="84"/>
        <v>0</v>
      </c>
      <c r="AC704" s="94" t="e">
        <f>+VLOOKUP(E704,'Código Licitaciones'!$K$7:$K$50,1,0)</f>
        <v>#N/A</v>
      </c>
      <c r="AD704" s="94">
        <f t="shared" si="85"/>
        <v>0</v>
      </c>
      <c r="AE704" s="94" t="e">
        <f>+VLOOKUP(G704,'Código Licitaciones'!$L$7:$L$50,1,0)</f>
        <v>#N/A</v>
      </c>
      <c r="AF704" s="90" t="e">
        <f t="shared" si="86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7"/>
        <v>0</v>
      </c>
      <c r="AJ704" s="94">
        <f t="shared" si="87"/>
        <v>0</v>
      </c>
      <c r="AK704" s="95" t="e">
        <f>+VLOOKUP(M704,'Código Barras'!$C$3:$C$1694,1,0)</f>
        <v>#N/A</v>
      </c>
      <c r="AL704" s="90">
        <f t="shared" si="81"/>
        <v>0</v>
      </c>
      <c r="AM704" s="90">
        <f t="shared" si="81"/>
        <v>0</v>
      </c>
      <c r="AN704" s="90">
        <f t="shared" si="81"/>
        <v>0</v>
      </c>
      <c r="AO704" s="90">
        <f t="shared" si="80"/>
        <v>0</v>
      </c>
      <c r="AP704" s="90">
        <f t="shared" si="80"/>
        <v>0</v>
      </c>
      <c r="AQ704" s="90">
        <f t="shared" si="80"/>
        <v>0</v>
      </c>
      <c r="AR704" s="90" t="e">
        <f>VLOOKUP(C704&amp;E704&amp;G704&amp;I704&amp;J704,'Código Licitaciones'!$I$8:$I$4158,1,0)</f>
        <v>#N/A</v>
      </c>
    </row>
    <row r="705" spans="13:44" ht="18.75" x14ac:dyDescent="0.3">
      <c r="M705" s="98"/>
      <c r="X705" s="83">
        <f t="shared" si="82"/>
        <v>9</v>
      </c>
      <c r="Z705" s="90" t="e">
        <f t="shared" si="83"/>
        <v>#DIV/0!</v>
      </c>
      <c r="AA705" s="94" t="e">
        <f>+VLOOKUP(C705,'Código Licitaciones'!$J$7:$J$31,1,0)</f>
        <v>#N/A</v>
      </c>
      <c r="AB705" s="94">
        <f t="shared" si="84"/>
        <v>0</v>
      </c>
      <c r="AC705" s="94" t="e">
        <f>+VLOOKUP(E705,'Código Licitaciones'!$K$7:$K$50,1,0)</f>
        <v>#N/A</v>
      </c>
      <c r="AD705" s="94">
        <f t="shared" si="85"/>
        <v>0</v>
      </c>
      <c r="AE705" s="94" t="e">
        <f>+VLOOKUP(G705,'Código Licitaciones'!$L$7:$L$50,1,0)</f>
        <v>#N/A</v>
      </c>
      <c r="AF705" s="90" t="e">
        <f t="shared" si="86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7"/>
        <v>0</v>
      </c>
      <c r="AJ705" s="94">
        <f t="shared" si="87"/>
        <v>0</v>
      </c>
      <c r="AK705" s="95" t="e">
        <f>+VLOOKUP(M705,'Código Barras'!$C$3:$C$1694,1,0)</f>
        <v>#N/A</v>
      </c>
      <c r="AL705" s="90">
        <f t="shared" si="81"/>
        <v>0</v>
      </c>
      <c r="AM705" s="90">
        <f t="shared" si="81"/>
        <v>0</v>
      </c>
      <c r="AN705" s="90">
        <f t="shared" si="81"/>
        <v>0</v>
      </c>
      <c r="AO705" s="90">
        <f t="shared" si="80"/>
        <v>0</v>
      </c>
      <c r="AP705" s="90">
        <f t="shared" si="80"/>
        <v>0</v>
      </c>
      <c r="AQ705" s="90">
        <f t="shared" si="80"/>
        <v>0</v>
      </c>
      <c r="AR705" s="90" t="e">
        <f>VLOOKUP(C705&amp;E705&amp;G705&amp;I705&amp;J705,'Código Licitaciones'!$I$8:$I$4158,1,0)</f>
        <v>#N/A</v>
      </c>
    </row>
    <row r="706" spans="13:44" ht="18.75" x14ac:dyDescent="0.3">
      <c r="M706" s="98"/>
      <c r="X706" s="83">
        <f t="shared" si="82"/>
        <v>9</v>
      </c>
      <c r="Z706" s="90" t="e">
        <f t="shared" si="83"/>
        <v>#DIV/0!</v>
      </c>
      <c r="AA706" s="94" t="e">
        <f>+VLOOKUP(C706,'Código Licitaciones'!$J$7:$J$31,1,0)</f>
        <v>#N/A</v>
      </c>
      <c r="AB706" s="94">
        <f t="shared" si="84"/>
        <v>0</v>
      </c>
      <c r="AC706" s="94" t="e">
        <f>+VLOOKUP(E706,'Código Licitaciones'!$K$7:$K$50,1,0)</f>
        <v>#N/A</v>
      </c>
      <c r="AD706" s="94">
        <f t="shared" si="85"/>
        <v>0</v>
      </c>
      <c r="AE706" s="94" t="e">
        <f>+VLOOKUP(G706,'Código Licitaciones'!$L$7:$L$50,1,0)</f>
        <v>#N/A</v>
      </c>
      <c r="AF706" s="90" t="e">
        <f t="shared" si="86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7"/>
        <v>0</v>
      </c>
      <c r="AJ706" s="94">
        <f t="shared" si="87"/>
        <v>0</v>
      </c>
      <c r="AK706" s="95" t="e">
        <f>+VLOOKUP(M706,'Código Barras'!$C$3:$C$1694,1,0)</f>
        <v>#N/A</v>
      </c>
      <c r="AL706" s="90">
        <f t="shared" si="81"/>
        <v>0</v>
      </c>
      <c r="AM706" s="90">
        <f t="shared" si="81"/>
        <v>0</v>
      </c>
      <c r="AN706" s="90">
        <f t="shared" si="81"/>
        <v>0</v>
      </c>
      <c r="AO706" s="90">
        <f t="shared" si="81"/>
        <v>0</v>
      </c>
      <c r="AP706" s="90">
        <f t="shared" si="81"/>
        <v>0</v>
      </c>
      <c r="AQ706" s="90">
        <f t="shared" si="81"/>
        <v>0</v>
      </c>
      <c r="AR706" s="90" t="e">
        <f>VLOOKUP(C706&amp;E706&amp;G706&amp;I706&amp;J706,'Código Licitaciones'!$I$8:$I$4158,1,0)</f>
        <v>#N/A</v>
      </c>
    </row>
    <row r="707" spans="13:44" ht="18.75" x14ac:dyDescent="0.3">
      <c r="M707" s="98"/>
      <c r="X707" s="83">
        <f t="shared" si="82"/>
        <v>9</v>
      </c>
      <c r="Z707" s="90" t="e">
        <f t="shared" si="83"/>
        <v>#DIV/0!</v>
      </c>
      <c r="AA707" s="94" t="e">
        <f>+VLOOKUP(C707,'Código Licitaciones'!$J$7:$J$31,1,0)</f>
        <v>#N/A</v>
      </c>
      <c r="AB707" s="94">
        <f t="shared" si="84"/>
        <v>0</v>
      </c>
      <c r="AC707" s="94" t="e">
        <f>+VLOOKUP(E707,'Código Licitaciones'!$K$7:$K$50,1,0)</f>
        <v>#N/A</v>
      </c>
      <c r="AD707" s="94">
        <f t="shared" si="85"/>
        <v>0</v>
      </c>
      <c r="AE707" s="94" t="e">
        <f>+VLOOKUP(G707,'Código Licitaciones'!$L$7:$L$50,1,0)</f>
        <v>#N/A</v>
      </c>
      <c r="AF707" s="90" t="e">
        <f t="shared" si="86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7"/>
        <v>0</v>
      </c>
      <c r="AJ707" s="94">
        <f t="shared" si="87"/>
        <v>0</v>
      </c>
      <c r="AK707" s="95" t="e">
        <f>+VLOOKUP(M707,'Código Barras'!$C$3:$C$1694,1,0)</f>
        <v>#N/A</v>
      </c>
      <c r="AL707" s="90">
        <f t="shared" ref="AL707:AQ749" si="88">IF(OR(ISNUMBER(N707),N707=0),N707,1/0)</f>
        <v>0</v>
      </c>
      <c r="AM707" s="90">
        <f t="shared" si="88"/>
        <v>0</v>
      </c>
      <c r="AN707" s="90">
        <f t="shared" si="88"/>
        <v>0</v>
      </c>
      <c r="AO707" s="90">
        <f t="shared" si="88"/>
        <v>0</v>
      </c>
      <c r="AP707" s="90">
        <f t="shared" si="88"/>
        <v>0</v>
      </c>
      <c r="AQ707" s="90">
        <f t="shared" si="88"/>
        <v>0</v>
      </c>
      <c r="AR707" s="90" t="e">
        <f>VLOOKUP(C707&amp;E707&amp;G707&amp;I707&amp;J707,'Código Licitaciones'!$I$8:$I$4158,1,0)</f>
        <v>#N/A</v>
      </c>
    </row>
    <row r="708" spans="13:44" ht="18.75" x14ac:dyDescent="0.3">
      <c r="M708" s="98"/>
      <c r="X708" s="83">
        <f t="shared" si="82"/>
        <v>9</v>
      </c>
      <c r="Z708" s="90" t="e">
        <f t="shared" si="83"/>
        <v>#DIV/0!</v>
      </c>
      <c r="AA708" s="94" t="e">
        <f>+VLOOKUP(C708,'Código Licitaciones'!$J$7:$J$31,1,0)</f>
        <v>#N/A</v>
      </c>
      <c r="AB708" s="94">
        <f t="shared" si="84"/>
        <v>0</v>
      </c>
      <c r="AC708" s="94" t="e">
        <f>+VLOOKUP(E708,'Código Licitaciones'!$K$7:$K$50,1,0)</f>
        <v>#N/A</v>
      </c>
      <c r="AD708" s="94">
        <f t="shared" si="85"/>
        <v>0</v>
      </c>
      <c r="AE708" s="94" t="e">
        <f>+VLOOKUP(G708,'Código Licitaciones'!$L$7:$L$50,1,0)</f>
        <v>#N/A</v>
      </c>
      <c r="AF708" s="90" t="e">
        <f t="shared" si="86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7"/>
        <v>0</v>
      </c>
      <c r="AJ708" s="94">
        <f t="shared" si="87"/>
        <v>0</v>
      </c>
      <c r="AK708" s="95" t="e">
        <f>+VLOOKUP(M708,'Código Barras'!$C$3:$C$1694,1,0)</f>
        <v>#N/A</v>
      </c>
      <c r="AL708" s="90">
        <f t="shared" si="88"/>
        <v>0</v>
      </c>
      <c r="AM708" s="90">
        <f t="shared" si="88"/>
        <v>0</v>
      </c>
      <c r="AN708" s="90">
        <f t="shared" si="88"/>
        <v>0</v>
      </c>
      <c r="AO708" s="90">
        <f t="shared" si="88"/>
        <v>0</v>
      </c>
      <c r="AP708" s="90">
        <f t="shared" si="88"/>
        <v>0</v>
      </c>
      <c r="AQ708" s="90">
        <f t="shared" si="88"/>
        <v>0</v>
      </c>
      <c r="AR708" s="90" t="e">
        <f>VLOOKUP(C708&amp;E708&amp;G708&amp;I708&amp;J708,'Código Licitaciones'!$I$8:$I$4158,1,0)</f>
        <v>#N/A</v>
      </c>
    </row>
    <row r="709" spans="13:44" ht="18.75" x14ac:dyDescent="0.3">
      <c r="M709" s="98"/>
      <c r="X709" s="83">
        <f t="shared" si="82"/>
        <v>9</v>
      </c>
      <c r="Z709" s="90" t="e">
        <f t="shared" si="83"/>
        <v>#DIV/0!</v>
      </c>
      <c r="AA709" s="94" t="e">
        <f>+VLOOKUP(C709,'Código Licitaciones'!$J$7:$J$31,1,0)</f>
        <v>#N/A</v>
      </c>
      <c r="AB709" s="94">
        <f t="shared" si="84"/>
        <v>0</v>
      </c>
      <c r="AC709" s="94" t="e">
        <f>+VLOOKUP(E709,'Código Licitaciones'!$K$7:$K$50,1,0)</f>
        <v>#N/A</v>
      </c>
      <c r="AD709" s="94">
        <f t="shared" si="85"/>
        <v>0</v>
      </c>
      <c r="AE709" s="94" t="e">
        <f>+VLOOKUP(G709,'Código Licitaciones'!$L$7:$L$50,1,0)</f>
        <v>#N/A</v>
      </c>
      <c r="AF709" s="90" t="e">
        <f t="shared" si="86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7"/>
        <v>0</v>
      </c>
      <c r="AJ709" s="94">
        <f t="shared" si="87"/>
        <v>0</v>
      </c>
      <c r="AK709" s="95" t="e">
        <f>+VLOOKUP(M709,'Código Barras'!$C$3:$C$1694,1,0)</f>
        <v>#N/A</v>
      </c>
      <c r="AL709" s="90">
        <f t="shared" si="88"/>
        <v>0</v>
      </c>
      <c r="AM709" s="90">
        <f t="shared" si="88"/>
        <v>0</v>
      </c>
      <c r="AN709" s="90">
        <f t="shared" si="88"/>
        <v>0</v>
      </c>
      <c r="AO709" s="90">
        <f t="shared" si="88"/>
        <v>0</v>
      </c>
      <c r="AP709" s="90">
        <f t="shared" si="88"/>
        <v>0</v>
      </c>
      <c r="AQ709" s="90">
        <f t="shared" si="88"/>
        <v>0</v>
      </c>
      <c r="AR709" s="90" t="e">
        <f>VLOOKUP(C709&amp;E709&amp;G709&amp;I709&amp;J709,'Código Licitaciones'!$I$8:$I$4158,1,0)</f>
        <v>#N/A</v>
      </c>
    </row>
    <row r="710" spans="13:44" ht="18.75" x14ac:dyDescent="0.3">
      <c r="M710" s="98"/>
      <c r="X710" s="83">
        <f t="shared" si="82"/>
        <v>9</v>
      </c>
      <c r="Z710" s="90" t="e">
        <f t="shared" si="83"/>
        <v>#DIV/0!</v>
      </c>
      <c r="AA710" s="94" t="e">
        <f>+VLOOKUP(C710,'Código Licitaciones'!$J$7:$J$31,1,0)</f>
        <v>#N/A</v>
      </c>
      <c r="AB710" s="94">
        <f t="shared" si="84"/>
        <v>0</v>
      </c>
      <c r="AC710" s="94" t="e">
        <f>+VLOOKUP(E710,'Código Licitaciones'!$K$7:$K$50,1,0)</f>
        <v>#N/A</v>
      </c>
      <c r="AD710" s="94">
        <f t="shared" si="85"/>
        <v>0</v>
      </c>
      <c r="AE710" s="94" t="e">
        <f>+VLOOKUP(G710,'Código Licitaciones'!$L$7:$L$50,1,0)</f>
        <v>#N/A</v>
      </c>
      <c r="AF710" s="90" t="e">
        <f t="shared" si="86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7"/>
        <v>0</v>
      </c>
      <c r="AJ710" s="94">
        <f t="shared" si="87"/>
        <v>0</v>
      </c>
      <c r="AK710" s="95" t="e">
        <f>+VLOOKUP(M710,'Código Barras'!$C$3:$C$1694,1,0)</f>
        <v>#N/A</v>
      </c>
      <c r="AL710" s="90">
        <f t="shared" si="88"/>
        <v>0</v>
      </c>
      <c r="AM710" s="90">
        <f t="shared" si="88"/>
        <v>0</v>
      </c>
      <c r="AN710" s="90">
        <f t="shared" si="88"/>
        <v>0</v>
      </c>
      <c r="AO710" s="90">
        <f t="shared" si="88"/>
        <v>0</v>
      </c>
      <c r="AP710" s="90">
        <f t="shared" si="88"/>
        <v>0</v>
      </c>
      <c r="AQ710" s="90">
        <f t="shared" si="88"/>
        <v>0</v>
      </c>
      <c r="AR710" s="90" t="e">
        <f>VLOOKUP(C710&amp;E710&amp;G710&amp;I710&amp;J710,'Código Licitaciones'!$I$8:$I$4158,1,0)</f>
        <v>#N/A</v>
      </c>
    </row>
    <row r="711" spans="13:44" ht="18.75" x14ac:dyDescent="0.3">
      <c r="M711" s="98"/>
      <c r="X711" s="83">
        <f t="shared" si="82"/>
        <v>9</v>
      </c>
      <c r="Z711" s="90" t="e">
        <f t="shared" si="83"/>
        <v>#DIV/0!</v>
      </c>
      <c r="AA711" s="94" t="e">
        <f>+VLOOKUP(C711,'Código Licitaciones'!$J$7:$J$31,1,0)</f>
        <v>#N/A</v>
      </c>
      <c r="AB711" s="94">
        <f t="shared" si="84"/>
        <v>0</v>
      </c>
      <c r="AC711" s="94" t="e">
        <f>+VLOOKUP(E711,'Código Licitaciones'!$K$7:$K$50,1,0)</f>
        <v>#N/A</v>
      </c>
      <c r="AD711" s="94">
        <f t="shared" si="85"/>
        <v>0</v>
      </c>
      <c r="AE711" s="94" t="e">
        <f>+VLOOKUP(G711,'Código Licitaciones'!$L$7:$L$50,1,0)</f>
        <v>#N/A</v>
      </c>
      <c r="AF711" s="90" t="e">
        <f t="shared" si="86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7"/>
        <v>0</v>
      </c>
      <c r="AJ711" s="94">
        <f t="shared" si="87"/>
        <v>0</v>
      </c>
      <c r="AK711" s="95" t="e">
        <f>+VLOOKUP(M711,'Código Barras'!$C$3:$C$1694,1,0)</f>
        <v>#N/A</v>
      </c>
      <c r="AL711" s="90">
        <f t="shared" si="88"/>
        <v>0</v>
      </c>
      <c r="AM711" s="90">
        <f t="shared" si="88"/>
        <v>0</v>
      </c>
      <c r="AN711" s="90">
        <f t="shared" si="88"/>
        <v>0</v>
      </c>
      <c r="AO711" s="90">
        <f t="shared" si="88"/>
        <v>0</v>
      </c>
      <c r="AP711" s="90">
        <f t="shared" si="88"/>
        <v>0</v>
      </c>
      <c r="AQ711" s="90">
        <f t="shared" si="88"/>
        <v>0</v>
      </c>
      <c r="AR711" s="90" t="e">
        <f>VLOOKUP(C711&amp;E711&amp;G711&amp;I711&amp;J711,'Código Licitaciones'!$I$8:$I$4158,1,0)</f>
        <v>#N/A</v>
      </c>
    </row>
    <row r="712" spans="13:44" ht="18.75" x14ac:dyDescent="0.3">
      <c r="M712" s="98"/>
      <c r="X712" s="83">
        <f t="shared" si="82"/>
        <v>9</v>
      </c>
      <c r="Z712" s="90" t="e">
        <f t="shared" si="83"/>
        <v>#DIV/0!</v>
      </c>
      <c r="AA712" s="94" t="e">
        <f>+VLOOKUP(C712,'Código Licitaciones'!$J$7:$J$31,1,0)</f>
        <v>#N/A</v>
      </c>
      <c r="AB712" s="94">
        <f t="shared" si="84"/>
        <v>0</v>
      </c>
      <c r="AC712" s="94" t="e">
        <f>+VLOOKUP(E712,'Código Licitaciones'!$K$7:$K$50,1,0)</f>
        <v>#N/A</v>
      </c>
      <c r="AD712" s="94">
        <f t="shared" si="85"/>
        <v>0</v>
      </c>
      <c r="AE712" s="94" t="e">
        <f>+VLOOKUP(G712,'Código Licitaciones'!$L$7:$L$50,1,0)</f>
        <v>#N/A</v>
      </c>
      <c r="AF712" s="90" t="e">
        <f t="shared" si="86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7"/>
        <v>0</v>
      </c>
      <c r="AJ712" s="94">
        <f t="shared" si="87"/>
        <v>0</v>
      </c>
      <c r="AK712" s="95" t="e">
        <f>+VLOOKUP(M712,'Código Barras'!$C$3:$C$1694,1,0)</f>
        <v>#N/A</v>
      </c>
      <c r="AL712" s="90">
        <f t="shared" si="88"/>
        <v>0</v>
      </c>
      <c r="AM712" s="90">
        <f t="shared" si="88"/>
        <v>0</v>
      </c>
      <c r="AN712" s="90">
        <f t="shared" si="88"/>
        <v>0</v>
      </c>
      <c r="AO712" s="90">
        <f t="shared" si="88"/>
        <v>0</v>
      </c>
      <c r="AP712" s="90">
        <f t="shared" si="88"/>
        <v>0</v>
      </c>
      <c r="AQ712" s="90">
        <f t="shared" si="88"/>
        <v>0</v>
      </c>
      <c r="AR712" s="90" t="e">
        <f>VLOOKUP(C712&amp;E712&amp;G712&amp;I712&amp;J712,'Código Licitaciones'!$I$8:$I$4158,1,0)</f>
        <v>#N/A</v>
      </c>
    </row>
    <row r="713" spans="13:44" ht="18.75" x14ac:dyDescent="0.3">
      <c r="M713" s="98"/>
      <c r="X713" s="83">
        <f t="shared" si="82"/>
        <v>9</v>
      </c>
      <c r="Z713" s="90" t="e">
        <f t="shared" si="83"/>
        <v>#DIV/0!</v>
      </c>
      <c r="AA713" s="94" t="e">
        <f>+VLOOKUP(C713,'Código Licitaciones'!$J$7:$J$31,1,0)</f>
        <v>#N/A</v>
      </c>
      <c r="AB713" s="94">
        <f t="shared" si="84"/>
        <v>0</v>
      </c>
      <c r="AC713" s="94" t="e">
        <f>+VLOOKUP(E713,'Código Licitaciones'!$K$7:$K$50,1,0)</f>
        <v>#N/A</v>
      </c>
      <c r="AD713" s="94">
        <f t="shared" si="85"/>
        <v>0</v>
      </c>
      <c r="AE713" s="94" t="e">
        <f>+VLOOKUP(G713,'Código Licitaciones'!$L$7:$L$50,1,0)</f>
        <v>#N/A</v>
      </c>
      <c r="AF713" s="90" t="e">
        <f t="shared" si="86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7"/>
        <v>0</v>
      </c>
      <c r="AJ713" s="94">
        <f t="shared" si="87"/>
        <v>0</v>
      </c>
      <c r="AK713" s="95" t="e">
        <f>+VLOOKUP(M713,'Código Barras'!$C$3:$C$1694,1,0)</f>
        <v>#N/A</v>
      </c>
      <c r="AL713" s="90">
        <f t="shared" si="88"/>
        <v>0</v>
      </c>
      <c r="AM713" s="90">
        <f t="shared" si="88"/>
        <v>0</v>
      </c>
      <c r="AN713" s="90">
        <f t="shared" si="88"/>
        <v>0</v>
      </c>
      <c r="AO713" s="90">
        <f t="shared" si="88"/>
        <v>0</v>
      </c>
      <c r="AP713" s="90">
        <f t="shared" si="88"/>
        <v>0</v>
      </c>
      <c r="AQ713" s="90">
        <f t="shared" si="88"/>
        <v>0</v>
      </c>
      <c r="AR713" s="90" t="e">
        <f>VLOOKUP(C713&amp;E713&amp;G713&amp;I713&amp;J713,'Código Licitaciones'!$I$8:$I$4158,1,0)</f>
        <v>#N/A</v>
      </c>
    </row>
    <row r="714" spans="13:44" ht="18.75" x14ac:dyDescent="0.3">
      <c r="M714" s="98"/>
      <c r="X714" s="83">
        <f t="shared" ref="X714:X777" si="89">SUMPRODUCT(--(ISERROR(Z714:BN714)))</f>
        <v>9</v>
      </c>
      <c r="Z714" s="90" t="e">
        <f t="shared" ref="Z714:Z777" si="90">IF(ISNUMBER(B714),B714,1/0)</f>
        <v>#DIV/0!</v>
      </c>
      <c r="AA714" s="94" t="e">
        <f>+VLOOKUP(C714,'Código Licitaciones'!$J$7:$J$31,1,0)</f>
        <v>#N/A</v>
      </c>
      <c r="AB714" s="94">
        <f t="shared" ref="AB714:AB777" si="91">+D714</f>
        <v>0</v>
      </c>
      <c r="AC714" s="94" t="e">
        <f>+VLOOKUP(E714,'Código Licitaciones'!$K$7:$K$50,1,0)</f>
        <v>#N/A</v>
      </c>
      <c r="AD714" s="94">
        <f t="shared" ref="AD714:AD777" si="92">+F714</f>
        <v>0</v>
      </c>
      <c r="AE714" s="94" t="e">
        <f>+VLOOKUP(G714,'Código Licitaciones'!$L$7:$L$50,1,0)</f>
        <v>#N/A</v>
      </c>
      <c r="AF714" s="90" t="e">
        <f t="shared" ref="AF714:AF777" si="93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7"/>
        <v>0</v>
      </c>
      <c r="AJ714" s="94">
        <f t="shared" si="87"/>
        <v>0</v>
      </c>
      <c r="AK714" s="95" t="e">
        <f>+VLOOKUP(M714,'Código Barras'!$C$3:$C$1694,1,0)</f>
        <v>#N/A</v>
      </c>
      <c r="AL714" s="90">
        <f t="shared" si="88"/>
        <v>0</v>
      </c>
      <c r="AM714" s="90">
        <f t="shared" si="88"/>
        <v>0</v>
      </c>
      <c r="AN714" s="90">
        <f t="shared" si="88"/>
        <v>0</v>
      </c>
      <c r="AO714" s="90">
        <f t="shared" si="88"/>
        <v>0</v>
      </c>
      <c r="AP714" s="90">
        <f t="shared" si="88"/>
        <v>0</v>
      </c>
      <c r="AQ714" s="90">
        <f t="shared" si="88"/>
        <v>0</v>
      </c>
      <c r="AR714" s="90" t="e">
        <f>VLOOKUP(C714&amp;E714&amp;G714&amp;I714&amp;J714,'Código Licitaciones'!$I$8:$I$4158,1,0)</f>
        <v>#N/A</v>
      </c>
    </row>
    <row r="715" spans="13:44" ht="18.75" x14ac:dyDescent="0.3">
      <c r="M715" s="98"/>
      <c r="X715" s="83">
        <f t="shared" si="89"/>
        <v>9</v>
      </c>
      <c r="Z715" s="90" t="e">
        <f t="shared" si="90"/>
        <v>#DIV/0!</v>
      </c>
      <c r="AA715" s="94" t="e">
        <f>+VLOOKUP(C715,'Código Licitaciones'!$J$7:$J$31,1,0)</f>
        <v>#N/A</v>
      </c>
      <c r="AB715" s="94">
        <f t="shared" si="91"/>
        <v>0</v>
      </c>
      <c r="AC715" s="94" t="e">
        <f>+VLOOKUP(E715,'Código Licitaciones'!$K$7:$K$50,1,0)</f>
        <v>#N/A</v>
      </c>
      <c r="AD715" s="94">
        <f t="shared" si="92"/>
        <v>0</v>
      </c>
      <c r="AE715" s="94" t="e">
        <f>+VLOOKUP(G715,'Código Licitaciones'!$L$7:$L$50,1,0)</f>
        <v>#N/A</v>
      </c>
      <c r="AF715" s="90" t="e">
        <f t="shared" si="93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7"/>
        <v>0</v>
      </c>
      <c r="AJ715" s="94">
        <f t="shared" si="87"/>
        <v>0</v>
      </c>
      <c r="AK715" s="95" t="e">
        <f>+VLOOKUP(M715,'Código Barras'!$C$3:$C$1694,1,0)</f>
        <v>#N/A</v>
      </c>
      <c r="AL715" s="90">
        <f t="shared" si="88"/>
        <v>0</v>
      </c>
      <c r="AM715" s="90">
        <f t="shared" si="88"/>
        <v>0</v>
      </c>
      <c r="AN715" s="90">
        <f t="shared" si="88"/>
        <v>0</v>
      </c>
      <c r="AO715" s="90">
        <f t="shared" si="88"/>
        <v>0</v>
      </c>
      <c r="AP715" s="90">
        <f t="shared" si="88"/>
        <v>0</v>
      </c>
      <c r="AQ715" s="90">
        <f t="shared" si="88"/>
        <v>0</v>
      </c>
      <c r="AR715" s="90" t="e">
        <f>VLOOKUP(C715&amp;E715&amp;G715&amp;I715&amp;J715,'Código Licitaciones'!$I$8:$I$4158,1,0)</f>
        <v>#N/A</v>
      </c>
    </row>
    <row r="716" spans="13:44" ht="18.75" x14ac:dyDescent="0.3">
      <c r="M716" s="98"/>
      <c r="X716" s="83">
        <f t="shared" si="89"/>
        <v>9</v>
      </c>
      <c r="Z716" s="90" t="e">
        <f t="shared" si="90"/>
        <v>#DIV/0!</v>
      </c>
      <c r="AA716" s="94" t="e">
        <f>+VLOOKUP(C716,'Código Licitaciones'!$J$7:$J$31,1,0)</f>
        <v>#N/A</v>
      </c>
      <c r="AB716" s="94">
        <f t="shared" si="91"/>
        <v>0</v>
      </c>
      <c r="AC716" s="94" t="e">
        <f>+VLOOKUP(E716,'Código Licitaciones'!$K$7:$K$50,1,0)</f>
        <v>#N/A</v>
      </c>
      <c r="AD716" s="94">
        <f t="shared" si="92"/>
        <v>0</v>
      </c>
      <c r="AE716" s="94" t="e">
        <f>+VLOOKUP(G716,'Código Licitaciones'!$L$7:$L$50,1,0)</f>
        <v>#N/A</v>
      </c>
      <c r="AF716" s="90" t="e">
        <f t="shared" si="93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7"/>
        <v>0</v>
      </c>
      <c r="AJ716" s="94">
        <f t="shared" si="87"/>
        <v>0</v>
      </c>
      <c r="AK716" s="95" t="e">
        <f>+VLOOKUP(M716,'Código Barras'!$C$3:$C$1694,1,0)</f>
        <v>#N/A</v>
      </c>
      <c r="AL716" s="90">
        <f t="shared" si="88"/>
        <v>0</v>
      </c>
      <c r="AM716" s="90">
        <f t="shared" si="88"/>
        <v>0</v>
      </c>
      <c r="AN716" s="90">
        <f t="shared" si="88"/>
        <v>0</v>
      </c>
      <c r="AO716" s="90">
        <f t="shared" si="88"/>
        <v>0</v>
      </c>
      <c r="AP716" s="90">
        <f t="shared" si="88"/>
        <v>0</v>
      </c>
      <c r="AQ716" s="90">
        <f t="shared" si="88"/>
        <v>0</v>
      </c>
      <c r="AR716" s="90" t="e">
        <f>VLOOKUP(C716&amp;E716&amp;G716&amp;I716&amp;J716,'Código Licitaciones'!$I$8:$I$4158,1,0)</f>
        <v>#N/A</v>
      </c>
    </row>
    <row r="717" spans="13:44" ht="18.75" x14ac:dyDescent="0.3">
      <c r="M717" s="98"/>
      <c r="X717" s="83">
        <f t="shared" si="89"/>
        <v>9</v>
      </c>
      <c r="Z717" s="90" t="e">
        <f t="shared" si="90"/>
        <v>#DIV/0!</v>
      </c>
      <c r="AA717" s="94" t="e">
        <f>+VLOOKUP(C717,'Código Licitaciones'!$J$7:$J$31,1,0)</f>
        <v>#N/A</v>
      </c>
      <c r="AB717" s="94">
        <f t="shared" si="91"/>
        <v>0</v>
      </c>
      <c r="AC717" s="94" t="e">
        <f>+VLOOKUP(E717,'Código Licitaciones'!$K$7:$K$50,1,0)</f>
        <v>#N/A</v>
      </c>
      <c r="AD717" s="94">
        <f t="shared" si="92"/>
        <v>0</v>
      </c>
      <c r="AE717" s="94" t="e">
        <f>+VLOOKUP(G717,'Código Licitaciones'!$L$7:$L$50,1,0)</f>
        <v>#N/A</v>
      </c>
      <c r="AF717" s="90" t="e">
        <f t="shared" si="93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7"/>
        <v>0</v>
      </c>
      <c r="AJ717" s="94">
        <f t="shared" si="87"/>
        <v>0</v>
      </c>
      <c r="AK717" s="95" t="e">
        <f>+VLOOKUP(M717,'Código Barras'!$C$3:$C$1694,1,0)</f>
        <v>#N/A</v>
      </c>
      <c r="AL717" s="90">
        <f t="shared" si="88"/>
        <v>0</v>
      </c>
      <c r="AM717" s="90">
        <f t="shared" si="88"/>
        <v>0</v>
      </c>
      <c r="AN717" s="90">
        <f t="shared" si="88"/>
        <v>0</v>
      </c>
      <c r="AO717" s="90">
        <f t="shared" si="88"/>
        <v>0</v>
      </c>
      <c r="AP717" s="90">
        <f t="shared" si="88"/>
        <v>0</v>
      </c>
      <c r="AQ717" s="90">
        <f t="shared" si="88"/>
        <v>0</v>
      </c>
      <c r="AR717" s="90" t="e">
        <f>VLOOKUP(C717&amp;E717&amp;G717&amp;I717&amp;J717,'Código Licitaciones'!$I$8:$I$4158,1,0)</f>
        <v>#N/A</v>
      </c>
    </row>
    <row r="718" spans="13:44" ht="18.75" x14ac:dyDescent="0.3">
      <c r="M718" s="98"/>
      <c r="X718" s="83">
        <f t="shared" si="89"/>
        <v>9</v>
      </c>
      <c r="Z718" s="90" t="e">
        <f t="shared" si="90"/>
        <v>#DIV/0!</v>
      </c>
      <c r="AA718" s="94" t="e">
        <f>+VLOOKUP(C718,'Código Licitaciones'!$J$7:$J$31,1,0)</f>
        <v>#N/A</v>
      </c>
      <c r="AB718" s="94">
        <f t="shared" si="91"/>
        <v>0</v>
      </c>
      <c r="AC718" s="94" t="e">
        <f>+VLOOKUP(E718,'Código Licitaciones'!$K$7:$K$50,1,0)</f>
        <v>#N/A</v>
      </c>
      <c r="AD718" s="94">
        <f t="shared" si="92"/>
        <v>0</v>
      </c>
      <c r="AE718" s="94" t="e">
        <f>+VLOOKUP(G718,'Código Licitaciones'!$L$7:$L$50,1,0)</f>
        <v>#N/A</v>
      </c>
      <c r="AF718" s="90" t="e">
        <f t="shared" si="93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7"/>
        <v>0</v>
      </c>
      <c r="AJ718" s="94">
        <f t="shared" si="87"/>
        <v>0</v>
      </c>
      <c r="AK718" s="95" t="e">
        <f>+VLOOKUP(M718,'Código Barras'!$C$3:$C$1694,1,0)</f>
        <v>#N/A</v>
      </c>
      <c r="AL718" s="90">
        <f t="shared" si="88"/>
        <v>0</v>
      </c>
      <c r="AM718" s="90">
        <f t="shared" si="88"/>
        <v>0</v>
      </c>
      <c r="AN718" s="90">
        <f t="shared" si="88"/>
        <v>0</v>
      </c>
      <c r="AO718" s="90">
        <f t="shared" si="88"/>
        <v>0</v>
      </c>
      <c r="AP718" s="90">
        <f t="shared" si="88"/>
        <v>0</v>
      </c>
      <c r="AQ718" s="90">
        <f t="shared" si="88"/>
        <v>0</v>
      </c>
      <c r="AR718" s="90" t="e">
        <f>VLOOKUP(C718&amp;E718&amp;G718&amp;I718&amp;J718,'Código Licitaciones'!$I$8:$I$4158,1,0)</f>
        <v>#N/A</v>
      </c>
    </row>
    <row r="719" spans="13:44" ht="18.75" x14ac:dyDescent="0.3">
      <c r="M719" s="98"/>
      <c r="X719" s="83">
        <f t="shared" si="89"/>
        <v>9</v>
      </c>
      <c r="Z719" s="90" t="e">
        <f t="shared" si="90"/>
        <v>#DIV/0!</v>
      </c>
      <c r="AA719" s="94" t="e">
        <f>+VLOOKUP(C719,'Código Licitaciones'!$J$7:$J$31,1,0)</f>
        <v>#N/A</v>
      </c>
      <c r="AB719" s="94">
        <f t="shared" si="91"/>
        <v>0</v>
      </c>
      <c r="AC719" s="94" t="e">
        <f>+VLOOKUP(E719,'Código Licitaciones'!$K$7:$K$50,1,0)</f>
        <v>#N/A</v>
      </c>
      <c r="AD719" s="94">
        <f t="shared" si="92"/>
        <v>0</v>
      </c>
      <c r="AE719" s="94" t="e">
        <f>+VLOOKUP(G719,'Código Licitaciones'!$L$7:$L$50,1,0)</f>
        <v>#N/A</v>
      </c>
      <c r="AF719" s="90" t="e">
        <f t="shared" si="93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7"/>
        <v>0</v>
      </c>
      <c r="AJ719" s="94">
        <f t="shared" si="87"/>
        <v>0</v>
      </c>
      <c r="AK719" s="95" t="e">
        <f>+VLOOKUP(M719,'Código Barras'!$C$3:$C$1694,1,0)</f>
        <v>#N/A</v>
      </c>
      <c r="AL719" s="90">
        <f t="shared" si="88"/>
        <v>0</v>
      </c>
      <c r="AM719" s="90">
        <f t="shared" si="88"/>
        <v>0</v>
      </c>
      <c r="AN719" s="90">
        <f t="shared" si="88"/>
        <v>0</v>
      </c>
      <c r="AO719" s="90">
        <f t="shared" si="88"/>
        <v>0</v>
      </c>
      <c r="AP719" s="90">
        <f t="shared" si="88"/>
        <v>0</v>
      </c>
      <c r="AQ719" s="90">
        <f t="shared" si="88"/>
        <v>0</v>
      </c>
      <c r="AR719" s="90" t="e">
        <f>VLOOKUP(C719&amp;E719&amp;G719&amp;I719&amp;J719,'Código Licitaciones'!$I$8:$I$4158,1,0)</f>
        <v>#N/A</v>
      </c>
    </row>
    <row r="720" spans="13:44" ht="18.75" x14ac:dyDescent="0.3">
      <c r="M720" s="98"/>
      <c r="X720" s="83">
        <f t="shared" si="89"/>
        <v>9</v>
      </c>
      <c r="Z720" s="90" t="e">
        <f t="shared" si="90"/>
        <v>#DIV/0!</v>
      </c>
      <c r="AA720" s="94" t="e">
        <f>+VLOOKUP(C720,'Código Licitaciones'!$J$7:$J$31,1,0)</f>
        <v>#N/A</v>
      </c>
      <c r="AB720" s="94">
        <f t="shared" si="91"/>
        <v>0</v>
      </c>
      <c r="AC720" s="94" t="e">
        <f>+VLOOKUP(E720,'Código Licitaciones'!$K$7:$K$50,1,0)</f>
        <v>#N/A</v>
      </c>
      <c r="AD720" s="94">
        <f t="shared" si="92"/>
        <v>0</v>
      </c>
      <c r="AE720" s="94" t="e">
        <f>+VLOOKUP(G720,'Código Licitaciones'!$L$7:$L$50,1,0)</f>
        <v>#N/A</v>
      </c>
      <c r="AF720" s="90" t="e">
        <f t="shared" si="93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7"/>
        <v>0</v>
      </c>
      <c r="AJ720" s="94">
        <f t="shared" si="87"/>
        <v>0</v>
      </c>
      <c r="AK720" s="95" t="e">
        <f>+VLOOKUP(M720,'Código Barras'!$C$3:$C$1694,1,0)</f>
        <v>#N/A</v>
      </c>
      <c r="AL720" s="90">
        <f t="shared" si="88"/>
        <v>0</v>
      </c>
      <c r="AM720" s="90">
        <f t="shared" si="88"/>
        <v>0</v>
      </c>
      <c r="AN720" s="90">
        <f t="shared" si="88"/>
        <v>0</v>
      </c>
      <c r="AO720" s="90">
        <f t="shared" si="88"/>
        <v>0</v>
      </c>
      <c r="AP720" s="90">
        <f t="shared" si="88"/>
        <v>0</v>
      </c>
      <c r="AQ720" s="90">
        <f t="shared" si="88"/>
        <v>0</v>
      </c>
      <c r="AR720" s="90" t="e">
        <f>VLOOKUP(C720&amp;E720&amp;G720&amp;I720&amp;J720,'Código Licitaciones'!$I$8:$I$4158,1,0)</f>
        <v>#N/A</v>
      </c>
    </row>
    <row r="721" spans="13:44" ht="18.75" x14ac:dyDescent="0.3">
      <c r="M721" s="98"/>
      <c r="X721" s="83">
        <f t="shared" si="89"/>
        <v>9</v>
      </c>
      <c r="Z721" s="90" t="e">
        <f t="shared" si="90"/>
        <v>#DIV/0!</v>
      </c>
      <c r="AA721" s="94" t="e">
        <f>+VLOOKUP(C721,'Código Licitaciones'!$J$7:$J$31,1,0)</f>
        <v>#N/A</v>
      </c>
      <c r="AB721" s="94">
        <f t="shared" si="91"/>
        <v>0</v>
      </c>
      <c r="AC721" s="94" t="e">
        <f>+VLOOKUP(E721,'Código Licitaciones'!$K$7:$K$50,1,0)</f>
        <v>#N/A</v>
      </c>
      <c r="AD721" s="94">
        <f t="shared" si="92"/>
        <v>0</v>
      </c>
      <c r="AE721" s="94" t="e">
        <f>+VLOOKUP(G721,'Código Licitaciones'!$L$7:$L$50,1,0)</f>
        <v>#N/A</v>
      </c>
      <c r="AF721" s="90" t="e">
        <f t="shared" si="93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7"/>
        <v>0</v>
      </c>
      <c r="AJ721" s="94">
        <f t="shared" si="87"/>
        <v>0</v>
      </c>
      <c r="AK721" s="95" t="e">
        <f>+VLOOKUP(M721,'Código Barras'!$C$3:$C$1694,1,0)</f>
        <v>#N/A</v>
      </c>
      <c r="AL721" s="90">
        <f t="shared" si="88"/>
        <v>0</v>
      </c>
      <c r="AM721" s="90">
        <f t="shared" si="88"/>
        <v>0</v>
      </c>
      <c r="AN721" s="90">
        <f t="shared" si="88"/>
        <v>0</v>
      </c>
      <c r="AO721" s="90">
        <f t="shared" si="88"/>
        <v>0</v>
      </c>
      <c r="AP721" s="90">
        <f t="shared" si="88"/>
        <v>0</v>
      </c>
      <c r="AQ721" s="90">
        <f t="shared" si="88"/>
        <v>0</v>
      </c>
      <c r="AR721" s="90" t="e">
        <f>VLOOKUP(C721&amp;E721&amp;G721&amp;I721&amp;J721,'Código Licitaciones'!$I$8:$I$4158,1,0)</f>
        <v>#N/A</v>
      </c>
    </row>
    <row r="722" spans="13:44" ht="18.75" x14ac:dyDescent="0.3">
      <c r="M722" s="98"/>
      <c r="X722" s="83">
        <f t="shared" si="89"/>
        <v>9</v>
      </c>
      <c r="Z722" s="90" t="e">
        <f t="shared" si="90"/>
        <v>#DIV/0!</v>
      </c>
      <c r="AA722" s="94" t="e">
        <f>+VLOOKUP(C722,'Código Licitaciones'!$J$7:$J$31,1,0)</f>
        <v>#N/A</v>
      </c>
      <c r="AB722" s="94">
        <f t="shared" si="91"/>
        <v>0</v>
      </c>
      <c r="AC722" s="94" t="e">
        <f>+VLOOKUP(E722,'Código Licitaciones'!$K$7:$K$50,1,0)</f>
        <v>#N/A</v>
      </c>
      <c r="AD722" s="94">
        <f t="shared" si="92"/>
        <v>0</v>
      </c>
      <c r="AE722" s="94" t="e">
        <f>+VLOOKUP(G722,'Código Licitaciones'!$L$7:$L$50,1,0)</f>
        <v>#N/A</v>
      </c>
      <c r="AF722" s="90" t="e">
        <f t="shared" si="93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7"/>
        <v>0</v>
      </c>
      <c r="AJ722" s="94">
        <f t="shared" si="87"/>
        <v>0</v>
      </c>
      <c r="AK722" s="95" t="e">
        <f>+VLOOKUP(M722,'Código Barras'!$C$3:$C$1694,1,0)</f>
        <v>#N/A</v>
      </c>
      <c r="AL722" s="90">
        <f t="shared" si="88"/>
        <v>0</v>
      </c>
      <c r="AM722" s="90">
        <f t="shared" si="88"/>
        <v>0</v>
      </c>
      <c r="AN722" s="90">
        <f t="shared" si="88"/>
        <v>0</v>
      </c>
      <c r="AO722" s="90">
        <f t="shared" si="88"/>
        <v>0</v>
      </c>
      <c r="AP722" s="90">
        <f t="shared" si="88"/>
        <v>0</v>
      </c>
      <c r="AQ722" s="90">
        <f t="shared" si="88"/>
        <v>0</v>
      </c>
      <c r="AR722" s="90" t="e">
        <f>VLOOKUP(C722&amp;E722&amp;G722&amp;I722&amp;J722,'Código Licitaciones'!$I$8:$I$4158,1,0)</f>
        <v>#N/A</v>
      </c>
    </row>
    <row r="723" spans="13:44" ht="18.75" x14ac:dyDescent="0.3">
      <c r="M723" s="98"/>
      <c r="X723" s="83">
        <f t="shared" si="89"/>
        <v>9</v>
      </c>
      <c r="Z723" s="90" t="e">
        <f t="shared" si="90"/>
        <v>#DIV/0!</v>
      </c>
      <c r="AA723" s="94" t="e">
        <f>+VLOOKUP(C723,'Código Licitaciones'!$J$7:$J$31,1,0)</f>
        <v>#N/A</v>
      </c>
      <c r="AB723" s="94">
        <f t="shared" si="91"/>
        <v>0</v>
      </c>
      <c r="AC723" s="94" t="e">
        <f>+VLOOKUP(E723,'Código Licitaciones'!$K$7:$K$50,1,0)</f>
        <v>#N/A</v>
      </c>
      <c r="AD723" s="94">
        <f t="shared" si="92"/>
        <v>0</v>
      </c>
      <c r="AE723" s="94" t="e">
        <f>+VLOOKUP(G723,'Código Licitaciones'!$L$7:$L$50,1,0)</f>
        <v>#N/A</v>
      </c>
      <c r="AF723" s="90" t="e">
        <f t="shared" si="93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7"/>
        <v>0</v>
      </c>
      <c r="AJ723" s="94">
        <f t="shared" si="87"/>
        <v>0</v>
      </c>
      <c r="AK723" s="95" t="e">
        <f>+VLOOKUP(M723,'Código Barras'!$C$3:$C$1694,1,0)</f>
        <v>#N/A</v>
      </c>
      <c r="AL723" s="90">
        <f t="shared" si="88"/>
        <v>0</v>
      </c>
      <c r="AM723" s="90">
        <f t="shared" si="88"/>
        <v>0</v>
      </c>
      <c r="AN723" s="90">
        <f t="shared" si="88"/>
        <v>0</v>
      </c>
      <c r="AO723" s="90">
        <f t="shared" si="88"/>
        <v>0</v>
      </c>
      <c r="AP723" s="90">
        <f t="shared" si="88"/>
        <v>0</v>
      </c>
      <c r="AQ723" s="90">
        <f t="shared" si="88"/>
        <v>0</v>
      </c>
      <c r="AR723" s="90" t="e">
        <f>VLOOKUP(C723&amp;E723&amp;G723&amp;I723&amp;J723,'Código Licitaciones'!$I$8:$I$4158,1,0)</f>
        <v>#N/A</v>
      </c>
    </row>
    <row r="724" spans="13:44" ht="18.75" x14ac:dyDescent="0.3">
      <c r="M724" s="98"/>
      <c r="X724" s="83">
        <f t="shared" si="89"/>
        <v>9</v>
      </c>
      <c r="Z724" s="90" t="e">
        <f t="shared" si="90"/>
        <v>#DIV/0!</v>
      </c>
      <c r="AA724" s="94" t="e">
        <f>+VLOOKUP(C724,'Código Licitaciones'!$J$7:$J$31,1,0)</f>
        <v>#N/A</v>
      </c>
      <c r="AB724" s="94">
        <f t="shared" si="91"/>
        <v>0</v>
      </c>
      <c r="AC724" s="94" t="e">
        <f>+VLOOKUP(E724,'Código Licitaciones'!$K$7:$K$50,1,0)</f>
        <v>#N/A</v>
      </c>
      <c r="AD724" s="94">
        <f t="shared" si="92"/>
        <v>0</v>
      </c>
      <c r="AE724" s="94" t="e">
        <f>+VLOOKUP(G724,'Código Licitaciones'!$L$7:$L$50,1,0)</f>
        <v>#N/A</v>
      </c>
      <c r="AF724" s="90" t="e">
        <f t="shared" si="93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7"/>
        <v>0</v>
      </c>
      <c r="AJ724" s="94">
        <f t="shared" si="87"/>
        <v>0</v>
      </c>
      <c r="AK724" s="95" t="e">
        <f>+VLOOKUP(M724,'Código Barras'!$C$3:$C$1694,1,0)</f>
        <v>#N/A</v>
      </c>
      <c r="AL724" s="90">
        <f t="shared" si="88"/>
        <v>0</v>
      </c>
      <c r="AM724" s="90">
        <f t="shared" si="88"/>
        <v>0</v>
      </c>
      <c r="AN724" s="90">
        <f t="shared" si="88"/>
        <v>0</v>
      </c>
      <c r="AO724" s="90">
        <f t="shared" si="88"/>
        <v>0</v>
      </c>
      <c r="AP724" s="90">
        <f t="shared" si="88"/>
        <v>0</v>
      </c>
      <c r="AQ724" s="90">
        <f t="shared" si="88"/>
        <v>0</v>
      </c>
      <c r="AR724" s="90" t="e">
        <f>VLOOKUP(C724&amp;E724&amp;G724&amp;I724&amp;J724,'Código Licitaciones'!$I$8:$I$4158,1,0)</f>
        <v>#N/A</v>
      </c>
    </row>
    <row r="725" spans="13:44" ht="18.75" x14ac:dyDescent="0.3">
      <c r="M725" s="98"/>
      <c r="X725" s="83">
        <f t="shared" si="89"/>
        <v>9</v>
      </c>
      <c r="Z725" s="90" t="e">
        <f t="shared" si="90"/>
        <v>#DIV/0!</v>
      </c>
      <c r="AA725" s="94" t="e">
        <f>+VLOOKUP(C725,'Código Licitaciones'!$J$7:$J$31,1,0)</f>
        <v>#N/A</v>
      </c>
      <c r="AB725" s="94">
        <f t="shared" si="91"/>
        <v>0</v>
      </c>
      <c r="AC725" s="94" t="e">
        <f>+VLOOKUP(E725,'Código Licitaciones'!$K$7:$K$50,1,0)</f>
        <v>#N/A</v>
      </c>
      <c r="AD725" s="94">
        <f t="shared" si="92"/>
        <v>0</v>
      </c>
      <c r="AE725" s="94" t="e">
        <f>+VLOOKUP(G725,'Código Licitaciones'!$L$7:$L$50,1,0)</f>
        <v>#N/A</v>
      </c>
      <c r="AF725" s="90" t="e">
        <f t="shared" si="93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7"/>
        <v>0</v>
      </c>
      <c r="AJ725" s="94">
        <f t="shared" si="87"/>
        <v>0</v>
      </c>
      <c r="AK725" s="95" t="e">
        <f>+VLOOKUP(M725,'Código Barras'!$C$3:$C$1694,1,0)</f>
        <v>#N/A</v>
      </c>
      <c r="AL725" s="90">
        <f t="shared" si="88"/>
        <v>0</v>
      </c>
      <c r="AM725" s="90">
        <f t="shared" si="88"/>
        <v>0</v>
      </c>
      <c r="AN725" s="90">
        <f t="shared" si="88"/>
        <v>0</v>
      </c>
      <c r="AO725" s="90">
        <f t="shared" si="88"/>
        <v>0</v>
      </c>
      <c r="AP725" s="90">
        <f t="shared" si="88"/>
        <v>0</v>
      </c>
      <c r="AQ725" s="90">
        <f t="shared" si="88"/>
        <v>0</v>
      </c>
      <c r="AR725" s="90" t="e">
        <f>VLOOKUP(C725&amp;E725&amp;G725&amp;I725&amp;J725,'Código Licitaciones'!$I$8:$I$4158,1,0)</f>
        <v>#N/A</v>
      </c>
    </row>
    <row r="726" spans="13:44" ht="18.75" x14ac:dyDescent="0.3">
      <c r="M726" s="98"/>
      <c r="X726" s="83">
        <f t="shared" si="89"/>
        <v>9</v>
      </c>
      <c r="Z726" s="90" t="e">
        <f t="shared" si="90"/>
        <v>#DIV/0!</v>
      </c>
      <c r="AA726" s="94" t="e">
        <f>+VLOOKUP(C726,'Código Licitaciones'!$J$7:$J$31,1,0)</f>
        <v>#N/A</v>
      </c>
      <c r="AB726" s="94">
        <f t="shared" si="91"/>
        <v>0</v>
      </c>
      <c r="AC726" s="94" t="e">
        <f>+VLOOKUP(E726,'Código Licitaciones'!$K$7:$K$50,1,0)</f>
        <v>#N/A</v>
      </c>
      <c r="AD726" s="94">
        <f t="shared" si="92"/>
        <v>0</v>
      </c>
      <c r="AE726" s="94" t="e">
        <f>+VLOOKUP(G726,'Código Licitaciones'!$L$7:$L$50,1,0)</f>
        <v>#N/A</v>
      </c>
      <c r="AF726" s="90" t="e">
        <f t="shared" si="93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7"/>
        <v>0</v>
      </c>
      <c r="AJ726" s="94">
        <f t="shared" si="87"/>
        <v>0</v>
      </c>
      <c r="AK726" s="95" t="e">
        <f>+VLOOKUP(M726,'Código Barras'!$C$3:$C$1694,1,0)</f>
        <v>#N/A</v>
      </c>
      <c r="AL726" s="90">
        <f t="shared" si="88"/>
        <v>0</v>
      </c>
      <c r="AM726" s="90">
        <f t="shared" si="88"/>
        <v>0</v>
      </c>
      <c r="AN726" s="90">
        <f t="shared" si="88"/>
        <v>0</v>
      </c>
      <c r="AO726" s="90">
        <f t="shared" si="88"/>
        <v>0</v>
      </c>
      <c r="AP726" s="90">
        <f t="shared" si="88"/>
        <v>0</v>
      </c>
      <c r="AQ726" s="90">
        <f t="shared" si="88"/>
        <v>0</v>
      </c>
      <c r="AR726" s="90" t="e">
        <f>VLOOKUP(C726&amp;E726&amp;G726&amp;I726&amp;J726,'Código Licitaciones'!$I$8:$I$4158,1,0)</f>
        <v>#N/A</v>
      </c>
    </row>
    <row r="727" spans="13:44" ht="18.75" x14ac:dyDescent="0.3">
      <c r="M727" s="98"/>
      <c r="X727" s="83">
        <f t="shared" si="89"/>
        <v>9</v>
      </c>
      <c r="Z727" s="90" t="e">
        <f t="shared" si="90"/>
        <v>#DIV/0!</v>
      </c>
      <c r="AA727" s="94" t="e">
        <f>+VLOOKUP(C727,'Código Licitaciones'!$J$7:$J$31,1,0)</f>
        <v>#N/A</v>
      </c>
      <c r="AB727" s="94">
        <f t="shared" si="91"/>
        <v>0</v>
      </c>
      <c r="AC727" s="94" t="e">
        <f>+VLOOKUP(E727,'Código Licitaciones'!$K$7:$K$50,1,0)</f>
        <v>#N/A</v>
      </c>
      <c r="AD727" s="94">
        <f t="shared" si="92"/>
        <v>0</v>
      </c>
      <c r="AE727" s="94" t="e">
        <f>+VLOOKUP(G727,'Código Licitaciones'!$L$7:$L$50,1,0)</f>
        <v>#N/A</v>
      </c>
      <c r="AF727" s="90" t="e">
        <f t="shared" si="93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7"/>
        <v>0</v>
      </c>
      <c r="AJ727" s="94">
        <f t="shared" si="87"/>
        <v>0</v>
      </c>
      <c r="AK727" s="95" t="e">
        <f>+VLOOKUP(M727,'Código Barras'!$C$3:$C$1694,1,0)</f>
        <v>#N/A</v>
      </c>
      <c r="AL727" s="90">
        <f t="shared" si="88"/>
        <v>0</v>
      </c>
      <c r="AM727" s="90">
        <f t="shared" si="88"/>
        <v>0</v>
      </c>
      <c r="AN727" s="90">
        <f t="shared" si="88"/>
        <v>0</v>
      </c>
      <c r="AO727" s="90">
        <f t="shared" si="88"/>
        <v>0</v>
      </c>
      <c r="AP727" s="90">
        <f t="shared" si="88"/>
        <v>0</v>
      </c>
      <c r="AQ727" s="90">
        <f t="shared" si="88"/>
        <v>0</v>
      </c>
      <c r="AR727" s="90" t="e">
        <f>VLOOKUP(C727&amp;E727&amp;G727&amp;I727&amp;J727,'Código Licitaciones'!$I$8:$I$4158,1,0)</f>
        <v>#N/A</v>
      </c>
    </row>
    <row r="728" spans="13:44" ht="18.75" x14ac:dyDescent="0.3">
      <c r="M728" s="98"/>
      <c r="X728" s="83">
        <f t="shared" si="89"/>
        <v>9</v>
      </c>
      <c r="Z728" s="90" t="e">
        <f t="shared" si="90"/>
        <v>#DIV/0!</v>
      </c>
      <c r="AA728" s="94" t="e">
        <f>+VLOOKUP(C728,'Código Licitaciones'!$J$7:$J$31,1,0)</f>
        <v>#N/A</v>
      </c>
      <c r="AB728" s="94">
        <f t="shared" si="91"/>
        <v>0</v>
      </c>
      <c r="AC728" s="94" t="e">
        <f>+VLOOKUP(E728,'Código Licitaciones'!$K$7:$K$50,1,0)</f>
        <v>#N/A</v>
      </c>
      <c r="AD728" s="94">
        <f t="shared" si="92"/>
        <v>0</v>
      </c>
      <c r="AE728" s="94" t="e">
        <f>+VLOOKUP(G728,'Código Licitaciones'!$L$7:$L$50,1,0)</f>
        <v>#N/A</v>
      </c>
      <c r="AF728" s="90" t="e">
        <f t="shared" si="93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7"/>
        <v>0</v>
      </c>
      <c r="AJ728" s="94">
        <f t="shared" si="87"/>
        <v>0</v>
      </c>
      <c r="AK728" s="95" t="e">
        <f>+VLOOKUP(M728,'Código Barras'!$C$3:$C$1694,1,0)</f>
        <v>#N/A</v>
      </c>
      <c r="AL728" s="90">
        <f t="shared" si="88"/>
        <v>0</v>
      </c>
      <c r="AM728" s="90">
        <f t="shared" si="88"/>
        <v>0</v>
      </c>
      <c r="AN728" s="90">
        <f t="shared" si="88"/>
        <v>0</v>
      </c>
      <c r="AO728" s="90">
        <f t="shared" si="88"/>
        <v>0</v>
      </c>
      <c r="AP728" s="90">
        <f t="shared" si="88"/>
        <v>0</v>
      </c>
      <c r="AQ728" s="90">
        <f t="shared" si="88"/>
        <v>0</v>
      </c>
      <c r="AR728" s="90" t="e">
        <f>VLOOKUP(C728&amp;E728&amp;G728&amp;I728&amp;J728,'Código Licitaciones'!$I$8:$I$4158,1,0)</f>
        <v>#N/A</v>
      </c>
    </row>
    <row r="729" spans="13:44" ht="18.75" x14ac:dyDescent="0.3">
      <c r="M729" s="98"/>
      <c r="X729" s="83">
        <f t="shared" si="89"/>
        <v>9</v>
      </c>
      <c r="Z729" s="90" t="e">
        <f t="shared" si="90"/>
        <v>#DIV/0!</v>
      </c>
      <c r="AA729" s="94" t="e">
        <f>+VLOOKUP(C729,'Código Licitaciones'!$J$7:$J$31,1,0)</f>
        <v>#N/A</v>
      </c>
      <c r="AB729" s="94">
        <f t="shared" si="91"/>
        <v>0</v>
      </c>
      <c r="AC729" s="94" t="e">
        <f>+VLOOKUP(E729,'Código Licitaciones'!$K$7:$K$50,1,0)</f>
        <v>#N/A</v>
      </c>
      <c r="AD729" s="94">
        <f t="shared" si="92"/>
        <v>0</v>
      </c>
      <c r="AE729" s="94" t="e">
        <f>+VLOOKUP(G729,'Código Licitaciones'!$L$7:$L$50,1,0)</f>
        <v>#N/A</v>
      </c>
      <c r="AF729" s="90" t="e">
        <f t="shared" si="93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7"/>
        <v>0</v>
      </c>
      <c r="AJ729" s="94">
        <f t="shared" si="87"/>
        <v>0</v>
      </c>
      <c r="AK729" s="95" t="e">
        <f>+VLOOKUP(M729,'Código Barras'!$C$3:$C$1694,1,0)</f>
        <v>#N/A</v>
      </c>
      <c r="AL729" s="90">
        <f t="shared" si="88"/>
        <v>0</v>
      </c>
      <c r="AM729" s="90">
        <f t="shared" si="88"/>
        <v>0</v>
      </c>
      <c r="AN729" s="90">
        <f t="shared" si="88"/>
        <v>0</v>
      </c>
      <c r="AO729" s="90">
        <f t="shared" si="88"/>
        <v>0</v>
      </c>
      <c r="AP729" s="90">
        <f t="shared" si="88"/>
        <v>0</v>
      </c>
      <c r="AQ729" s="90">
        <f t="shared" si="88"/>
        <v>0</v>
      </c>
      <c r="AR729" s="90" t="e">
        <f>VLOOKUP(C729&amp;E729&amp;G729&amp;I729&amp;J729,'Código Licitaciones'!$I$8:$I$4158,1,0)</f>
        <v>#N/A</v>
      </c>
    </row>
    <row r="730" spans="13:44" ht="18.75" x14ac:dyDescent="0.3">
      <c r="M730" s="98"/>
      <c r="X730" s="83">
        <f t="shared" si="89"/>
        <v>9</v>
      </c>
      <c r="Z730" s="90" t="e">
        <f t="shared" si="90"/>
        <v>#DIV/0!</v>
      </c>
      <c r="AA730" s="94" t="e">
        <f>+VLOOKUP(C730,'Código Licitaciones'!$J$7:$J$31,1,0)</f>
        <v>#N/A</v>
      </c>
      <c r="AB730" s="94">
        <f t="shared" si="91"/>
        <v>0</v>
      </c>
      <c r="AC730" s="94" t="e">
        <f>+VLOOKUP(E730,'Código Licitaciones'!$K$7:$K$50,1,0)</f>
        <v>#N/A</v>
      </c>
      <c r="AD730" s="94">
        <f t="shared" si="92"/>
        <v>0</v>
      </c>
      <c r="AE730" s="94" t="e">
        <f>+VLOOKUP(G730,'Código Licitaciones'!$L$7:$L$50,1,0)</f>
        <v>#N/A</v>
      </c>
      <c r="AF730" s="90" t="e">
        <f t="shared" si="93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7"/>
        <v>0</v>
      </c>
      <c r="AJ730" s="94">
        <f t="shared" si="87"/>
        <v>0</v>
      </c>
      <c r="AK730" s="95" t="e">
        <f>+VLOOKUP(M730,'Código Barras'!$C$3:$C$1694,1,0)</f>
        <v>#N/A</v>
      </c>
      <c r="AL730" s="90">
        <f t="shared" si="88"/>
        <v>0</v>
      </c>
      <c r="AM730" s="90">
        <f t="shared" si="88"/>
        <v>0</v>
      </c>
      <c r="AN730" s="90">
        <f t="shared" si="88"/>
        <v>0</v>
      </c>
      <c r="AO730" s="90">
        <f t="shared" si="88"/>
        <v>0</v>
      </c>
      <c r="AP730" s="90">
        <f t="shared" si="88"/>
        <v>0</v>
      </c>
      <c r="AQ730" s="90">
        <f t="shared" si="88"/>
        <v>0</v>
      </c>
      <c r="AR730" s="90" t="e">
        <f>VLOOKUP(C730&amp;E730&amp;G730&amp;I730&amp;J730,'Código Licitaciones'!$I$8:$I$4158,1,0)</f>
        <v>#N/A</v>
      </c>
    </row>
    <row r="731" spans="13:44" ht="18.75" x14ac:dyDescent="0.3">
      <c r="M731" s="98"/>
      <c r="X731" s="83">
        <f t="shared" si="89"/>
        <v>9</v>
      </c>
      <c r="Z731" s="90" t="e">
        <f t="shared" si="90"/>
        <v>#DIV/0!</v>
      </c>
      <c r="AA731" s="94" t="e">
        <f>+VLOOKUP(C731,'Código Licitaciones'!$J$7:$J$31,1,0)</f>
        <v>#N/A</v>
      </c>
      <c r="AB731" s="94">
        <f t="shared" si="91"/>
        <v>0</v>
      </c>
      <c r="AC731" s="94" t="e">
        <f>+VLOOKUP(E731,'Código Licitaciones'!$K$7:$K$50,1,0)</f>
        <v>#N/A</v>
      </c>
      <c r="AD731" s="94">
        <f t="shared" si="92"/>
        <v>0</v>
      </c>
      <c r="AE731" s="94" t="e">
        <f>+VLOOKUP(G731,'Código Licitaciones'!$L$7:$L$50,1,0)</f>
        <v>#N/A</v>
      </c>
      <c r="AF731" s="90" t="e">
        <f t="shared" si="93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7"/>
        <v>0</v>
      </c>
      <c r="AJ731" s="94">
        <f t="shared" si="87"/>
        <v>0</v>
      </c>
      <c r="AK731" s="95" t="e">
        <f>+VLOOKUP(M731,'Código Barras'!$C$3:$C$1694,1,0)</f>
        <v>#N/A</v>
      </c>
      <c r="AL731" s="90">
        <f t="shared" si="88"/>
        <v>0</v>
      </c>
      <c r="AM731" s="90">
        <f t="shared" si="88"/>
        <v>0</v>
      </c>
      <c r="AN731" s="90">
        <f t="shared" si="88"/>
        <v>0</v>
      </c>
      <c r="AO731" s="90">
        <f t="shared" si="88"/>
        <v>0</v>
      </c>
      <c r="AP731" s="90">
        <f t="shared" si="88"/>
        <v>0</v>
      </c>
      <c r="AQ731" s="90">
        <f t="shared" si="88"/>
        <v>0</v>
      </c>
      <c r="AR731" s="90" t="e">
        <f>VLOOKUP(C731&amp;E731&amp;G731&amp;I731&amp;J731,'Código Licitaciones'!$I$8:$I$4158,1,0)</f>
        <v>#N/A</v>
      </c>
    </row>
    <row r="732" spans="13:44" ht="18.75" x14ac:dyDescent="0.3">
      <c r="M732" s="98"/>
      <c r="X732" s="83">
        <f t="shared" si="89"/>
        <v>9</v>
      </c>
      <c r="Z732" s="90" t="e">
        <f t="shared" si="90"/>
        <v>#DIV/0!</v>
      </c>
      <c r="AA732" s="94" t="e">
        <f>+VLOOKUP(C732,'Código Licitaciones'!$J$7:$J$31,1,0)</f>
        <v>#N/A</v>
      </c>
      <c r="AB732" s="94">
        <f t="shared" si="91"/>
        <v>0</v>
      </c>
      <c r="AC732" s="94" t="e">
        <f>+VLOOKUP(E732,'Código Licitaciones'!$K$7:$K$50,1,0)</f>
        <v>#N/A</v>
      </c>
      <c r="AD732" s="94">
        <f t="shared" si="92"/>
        <v>0</v>
      </c>
      <c r="AE732" s="94" t="e">
        <f>+VLOOKUP(G732,'Código Licitaciones'!$L$7:$L$50,1,0)</f>
        <v>#N/A</v>
      </c>
      <c r="AF732" s="90" t="e">
        <f t="shared" si="93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7"/>
        <v>0</v>
      </c>
      <c r="AJ732" s="94">
        <f t="shared" si="87"/>
        <v>0</v>
      </c>
      <c r="AK732" s="95" t="e">
        <f>+VLOOKUP(M732,'Código Barras'!$C$3:$C$1694,1,0)</f>
        <v>#N/A</v>
      </c>
      <c r="AL732" s="90">
        <f t="shared" si="88"/>
        <v>0</v>
      </c>
      <c r="AM732" s="90">
        <f t="shared" si="88"/>
        <v>0</v>
      </c>
      <c r="AN732" s="90">
        <f t="shared" si="88"/>
        <v>0</v>
      </c>
      <c r="AO732" s="90">
        <f t="shared" si="88"/>
        <v>0</v>
      </c>
      <c r="AP732" s="90">
        <f t="shared" si="88"/>
        <v>0</v>
      </c>
      <c r="AQ732" s="90">
        <f t="shared" si="88"/>
        <v>0</v>
      </c>
      <c r="AR732" s="90" t="e">
        <f>VLOOKUP(C732&amp;E732&amp;G732&amp;I732&amp;J732,'Código Licitaciones'!$I$8:$I$4158,1,0)</f>
        <v>#N/A</v>
      </c>
    </row>
    <row r="733" spans="13:44" ht="18.75" x14ac:dyDescent="0.3">
      <c r="M733" s="98"/>
      <c r="X733" s="83">
        <f t="shared" si="89"/>
        <v>9</v>
      </c>
      <c r="Z733" s="90" t="e">
        <f t="shared" si="90"/>
        <v>#DIV/0!</v>
      </c>
      <c r="AA733" s="94" t="e">
        <f>+VLOOKUP(C733,'Código Licitaciones'!$J$7:$J$31,1,0)</f>
        <v>#N/A</v>
      </c>
      <c r="AB733" s="94">
        <f t="shared" si="91"/>
        <v>0</v>
      </c>
      <c r="AC733" s="94" t="e">
        <f>+VLOOKUP(E733,'Código Licitaciones'!$K$7:$K$50,1,0)</f>
        <v>#N/A</v>
      </c>
      <c r="AD733" s="94">
        <f t="shared" si="92"/>
        <v>0</v>
      </c>
      <c r="AE733" s="94" t="e">
        <f>+VLOOKUP(G733,'Código Licitaciones'!$L$7:$L$50,1,0)</f>
        <v>#N/A</v>
      </c>
      <c r="AF733" s="90" t="e">
        <f t="shared" si="93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7"/>
        <v>0</v>
      </c>
      <c r="AJ733" s="94">
        <f t="shared" si="87"/>
        <v>0</v>
      </c>
      <c r="AK733" s="95" t="e">
        <f>+VLOOKUP(M733,'Código Barras'!$C$3:$C$1694,1,0)</f>
        <v>#N/A</v>
      </c>
      <c r="AL733" s="90">
        <f t="shared" si="88"/>
        <v>0</v>
      </c>
      <c r="AM733" s="90">
        <f t="shared" si="88"/>
        <v>0</v>
      </c>
      <c r="AN733" s="90">
        <f t="shared" si="88"/>
        <v>0</v>
      </c>
      <c r="AO733" s="90">
        <f t="shared" si="88"/>
        <v>0</v>
      </c>
      <c r="AP733" s="90">
        <f t="shared" si="88"/>
        <v>0</v>
      </c>
      <c r="AQ733" s="90">
        <f t="shared" si="88"/>
        <v>0</v>
      </c>
      <c r="AR733" s="90" t="e">
        <f>VLOOKUP(C733&amp;E733&amp;G733&amp;I733&amp;J733,'Código Licitaciones'!$I$8:$I$4158,1,0)</f>
        <v>#N/A</v>
      </c>
    </row>
    <row r="734" spans="13:44" ht="18.75" x14ac:dyDescent="0.3">
      <c r="M734" s="98"/>
      <c r="X734" s="83">
        <f t="shared" si="89"/>
        <v>9</v>
      </c>
      <c r="Z734" s="90" t="e">
        <f t="shared" si="90"/>
        <v>#DIV/0!</v>
      </c>
      <c r="AA734" s="94" t="e">
        <f>+VLOOKUP(C734,'Código Licitaciones'!$J$7:$J$31,1,0)</f>
        <v>#N/A</v>
      </c>
      <c r="AB734" s="94">
        <f t="shared" si="91"/>
        <v>0</v>
      </c>
      <c r="AC734" s="94" t="e">
        <f>+VLOOKUP(E734,'Código Licitaciones'!$K$7:$K$50,1,0)</f>
        <v>#N/A</v>
      </c>
      <c r="AD734" s="94">
        <f t="shared" si="92"/>
        <v>0</v>
      </c>
      <c r="AE734" s="94" t="e">
        <f>+VLOOKUP(G734,'Código Licitaciones'!$L$7:$L$50,1,0)</f>
        <v>#N/A</v>
      </c>
      <c r="AF734" s="90" t="e">
        <f t="shared" si="93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7"/>
        <v>0</v>
      </c>
      <c r="AJ734" s="94">
        <f t="shared" si="87"/>
        <v>0</v>
      </c>
      <c r="AK734" s="95" t="e">
        <f>+VLOOKUP(M734,'Código Barras'!$C$3:$C$1694,1,0)</f>
        <v>#N/A</v>
      </c>
      <c r="AL734" s="90">
        <f t="shared" si="88"/>
        <v>0</v>
      </c>
      <c r="AM734" s="90">
        <f t="shared" si="88"/>
        <v>0</v>
      </c>
      <c r="AN734" s="90">
        <f t="shared" si="88"/>
        <v>0</v>
      </c>
      <c r="AO734" s="90">
        <f t="shared" si="88"/>
        <v>0</v>
      </c>
      <c r="AP734" s="90">
        <f t="shared" si="88"/>
        <v>0</v>
      </c>
      <c r="AQ734" s="90">
        <f t="shared" si="88"/>
        <v>0</v>
      </c>
      <c r="AR734" s="90" t="e">
        <f>VLOOKUP(C734&amp;E734&amp;G734&amp;I734&amp;J734,'Código Licitaciones'!$I$8:$I$4158,1,0)</f>
        <v>#N/A</v>
      </c>
    </row>
    <row r="735" spans="13:44" ht="18.75" x14ac:dyDescent="0.3">
      <c r="M735" s="98"/>
      <c r="X735" s="83">
        <f t="shared" si="89"/>
        <v>9</v>
      </c>
      <c r="Z735" s="90" t="e">
        <f t="shared" si="90"/>
        <v>#DIV/0!</v>
      </c>
      <c r="AA735" s="94" t="e">
        <f>+VLOOKUP(C735,'Código Licitaciones'!$J$7:$J$31,1,0)</f>
        <v>#N/A</v>
      </c>
      <c r="AB735" s="94">
        <f t="shared" si="91"/>
        <v>0</v>
      </c>
      <c r="AC735" s="94" t="e">
        <f>+VLOOKUP(E735,'Código Licitaciones'!$K$7:$K$50,1,0)</f>
        <v>#N/A</v>
      </c>
      <c r="AD735" s="94">
        <f t="shared" si="92"/>
        <v>0</v>
      </c>
      <c r="AE735" s="94" t="e">
        <f>+VLOOKUP(G735,'Código Licitaciones'!$L$7:$L$50,1,0)</f>
        <v>#N/A</v>
      </c>
      <c r="AF735" s="90" t="e">
        <f t="shared" si="93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7"/>
        <v>0</v>
      </c>
      <c r="AJ735" s="94">
        <f t="shared" si="87"/>
        <v>0</v>
      </c>
      <c r="AK735" s="95" t="e">
        <f>+VLOOKUP(M735,'Código Barras'!$C$3:$C$1694,1,0)</f>
        <v>#N/A</v>
      </c>
      <c r="AL735" s="90">
        <f t="shared" si="88"/>
        <v>0</v>
      </c>
      <c r="AM735" s="90">
        <f t="shared" si="88"/>
        <v>0</v>
      </c>
      <c r="AN735" s="90">
        <f t="shared" si="88"/>
        <v>0</v>
      </c>
      <c r="AO735" s="90">
        <f t="shared" si="88"/>
        <v>0</v>
      </c>
      <c r="AP735" s="90">
        <f t="shared" si="88"/>
        <v>0</v>
      </c>
      <c r="AQ735" s="90">
        <f t="shared" si="88"/>
        <v>0</v>
      </c>
      <c r="AR735" s="90" t="e">
        <f>VLOOKUP(C735&amp;E735&amp;G735&amp;I735&amp;J735,'Código Licitaciones'!$I$8:$I$4158,1,0)</f>
        <v>#N/A</v>
      </c>
    </row>
    <row r="736" spans="13:44" ht="18.75" x14ac:dyDescent="0.3">
      <c r="M736" s="98"/>
      <c r="X736" s="83">
        <f t="shared" si="89"/>
        <v>9</v>
      </c>
      <c r="Z736" s="90" t="e">
        <f t="shared" si="90"/>
        <v>#DIV/0!</v>
      </c>
      <c r="AA736" s="94" t="e">
        <f>+VLOOKUP(C736,'Código Licitaciones'!$J$7:$J$31,1,0)</f>
        <v>#N/A</v>
      </c>
      <c r="AB736" s="94">
        <f t="shared" si="91"/>
        <v>0</v>
      </c>
      <c r="AC736" s="94" t="e">
        <f>+VLOOKUP(E736,'Código Licitaciones'!$K$7:$K$50,1,0)</f>
        <v>#N/A</v>
      </c>
      <c r="AD736" s="94">
        <f t="shared" si="92"/>
        <v>0</v>
      </c>
      <c r="AE736" s="94" t="e">
        <f>+VLOOKUP(G736,'Código Licitaciones'!$L$7:$L$50,1,0)</f>
        <v>#N/A</v>
      </c>
      <c r="AF736" s="90" t="e">
        <f t="shared" si="93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7"/>
        <v>0</v>
      </c>
      <c r="AJ736" s="94">
        <f t="shared" si="87"/>
        <v>0</v>
      </c>
      <c r="AK736" s="95" t="e">
        <f>+VLOOKUP(M736,'Código Barras'!$C$3:$C$1694,1,0)</f>
        <v>#N/A</v>
      </c>
      <c r="AL736" s="90">
        <f t="shared" si="88"/>
        <v>0</v>
      </c>
      <c r="AM736" s="90">
        <f t="shared" si="88"/>
        <v>0</v>
      </c>
      <c r="AN736" s="90">
        <f t="shared" si="88"/>
        <v>0</v>
      </c>
      <c r="AO736" s="90">
        <f t="shared" si="88"/>
        <v>0</v>
      </c>
      <c r="AP736" s="90">
        <f t="shared" si="88"/>
        <v>0</v>
      </c>
      <c r="AQ736" s="90">
        <f t="shared" si="88"/>
        <v>0</v>
      </c>
      <c r="AR736" s="90" t="e">
        <f>VLOOKUP(C736&amp;E736&amp;G736&amp;I736&amp;J736,'Código Licitaciones'!$I$8:$I$4158,1,0)</f>
        <v>#N/A</v>
      </c>
    </row>
    <row r="737" spans="13:44" ht="18.75" x14ac:dyDescent="0.3">
      <c r="M737" s="98"/>
      <c r="X737" s="83">
        <f t="shared" si="89"/>
        <v>9</v>
      </c>
      <c r="Z737" s="90" t="e">
        <f t="shared" si="90"/>
        <v>#DIV/0!</v>
      </c>
      <c r="AA737" s="94" t="e">
        <f>+VLOOKUP(C737,'Código Licitaciones'!$J$7:$J$31,1,0)</f>
        <v>#N/A</v>
      </c>
      <c r="AB737" s="94">
        <f t="shared" si="91"/>
        <v>0</v>
      </c>
      <c r="AC737" s="94" t="e">
        <f>+VLOOKUP(E737,'Código Licitaciones'!$K$7:$K$50,1,0)</f>
        <v>#N/A</v>
      </c>
      <c r="AD737" s="94">
        <f t="shared" si="92"/>
        <v>0</v>
      </c>
      <c r="AE737" s="94" t="e">
        <f>+VLOOKUP(G737,'Código Licitaciones'!$L$7:$L$50,1,0)</f>
        <v>#N/A</v>
      </c>
      <c r="AF737" s="90" t="e">
        <f t="shared" si="93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7"/>
        <v>0</v>
      </c>
      <c r="AJ737" s="94">
        <f t="shared" si="87"/>
        <v>0</v>
      </c>
      <c r="AK737" s="95" t="e">
        <f>+VLOOKUP(M737,'Código Barras'!$C$3:$C$1694,1,0)</f>
        <v>#N/A</v>
      </c>
      <c r="AL737" s="90">
        <f t="shared" si="88"/>
        <v>0</v>
      </c>
      <c r="AM737" s="90">
        <f t="shared" si="88"/>
        <v>0</v>
      </c>
      <c r="AN737" s="90">
        <f t="shared" si="88"/>
        <v>0</v>
      </c>
      <c r="AO737" s="90">
        <f t="shared" si="88"/>
        <v>0</v>
      </c>
      <c r="AP737" s="90">
        <f t="shared" si="88"/>
        <v>0</v>
      </c>
      <c r="AQ737" s="90">
        <f t="shared" si="88"/>
        <v>0</v>
      </c>
      <c r="AR737" s="90" t="e">
        <f>VLOOKUP(C737&amp;E737&amp;G737&amp;I737&amp;J737,'Código Licitaciones'!$I$8:$I$4158,1,0)</f>
        <v>#N/A</v>
      </c>
    </row>
    <row r="738" spans="13:44" ht="18.75" x14ac:dyDescent="0.3">
      <c r="M738" s="98"/>
      <c r="X738" s="83">
        <f t="shared" si="89"/>
        <v>9</v>
      </c>
      <c r="Z738" s="90" t="e">
        <f t="shared" si="90"/>
        <v>#DIV/0!</v>
      </c>
      <c r="AA738" s="94" t="e">
        <f>+VLOOKUP(C738,'Código Licitaciones'!$J$7:$J$31,1,0)</f>
        <v>#N/A</v>
      </c>
      <c r="AB738" s="94">
        <f t="shared" si="91"/>
        <v>0</v>
      </c>
      <c r="AC738" s="94" t="e">
        <f>+VLOOKUP(E738,'Código Licitaciones'!$K$7:$K$50,1,0)</f>
        <v>#N/A</v>
      </c>
      <c r="AD738" s="94">
        <f t="shared" si="92"/>
        <v>0</v>
      </c>
      <c r="AE738" s="94" t="e">
        <f>+VLOOKUP(G738,'Código Licitaciones'!$L$7:$L$50,1,0)</f>
        <v>#N/A</v>
      </c>
      <c r="AF738" s="90" t="e">
        <f t="shared" si="93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7"/>
        <v>0</v>
      </c>
      <c r="AJ738" s="94">
        <f t="shared" si="87"/>
        <v>0</v>
      </c>
      <c r="AK738" s="95" t="e">
        <f>+VLOOKUP(M738,'Código Barras'!$C$3:$C$1694,1,0)</f>
        <v>#N/A</v>
      </c>
      <c r="AL738" s="90">
        <f t="shared" si="88"/>
        <v>0</v>
      </c>
      <c r="AM738" s="90">
        <f t="shared" si="88"/>
        <v>0</v>
      </c>
      <c r="AN738" s="90">
        <f t="shared" si="88"/>
        <v>0</v>
      </c>
      <c r="AO738" s="90">
        <f t="shared" si="88"/>
        <v>0</v>
      </c>
      <c r="AP738" s="90">
        <f t="shared" si="88"/>
        <v>0</v>
      </c>
      <c r="AQ738" s="90">
        <f t="shared" si="88"/>
        <v>0</v>
      </c>
      <c r="AR738" s="90" t="e">
        <f>VLOOKUP(C738&amp;E738&amp;G738&amp;I738&amp;J738,'Código Licitaciones'!$I$8:$I$4158,1,0)</f>
        <v>#N/A</v>
      </c>
    </row>
    <row r="739" spans="13:44" ht="18.75" x14ac:dyDescent="0.3">
      <c r="M739" s="98"/>
      <c r="X739" s="83">
        <f t="shared" si="89"/>
        <v>9</v>
      </c>
      <c r="Z739" s="90" t="e">
        <f t="shared" si="90"/>
        <v>#DIV/0!</v>
      </c>
      <c r="AA739" s="94" t="e">
        <f>+VLOOKUP(C739,'Código Licitaciones'!$J$7:$J$31,1,0)</f>
        <v>#N/A</v>
      </c>
      <c r="AB739" s="94">
        <f t="shared" si="91"/>
        <v>0</v>
      </c>
      <c r="AC739" s="94" t="e">
        <f>+VLOOKUP(E739,'Código Licitaciones'!$K$7:$K$50,1,0)</f>
        <v>#N/A</v>
      </c>
      <c r="AD739" s="94">
        <f t="shared" si="92"/>
        <v>0</v>
      </c>
      <c r="AE739" s="94" t="e">
        <f>+VLOOKUP(G739,'Código Licitaciones'!$L$7:$L$50,1,0)</f>
        <v>#N/A</v>
      </c>
      <c r="AF739" s="90" t="e">
        <f t="shared" si="93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7"/>
        <v>0</v>
      </c>
      <c r="AJ739" s="94">
        <f t="shared" si="87"/>
        <v>0</v>
      </c>
      <c r="AK739" s="95" t="e">
        <f>+VLOOKUP(M739,'Código Barras'!$C$3:$C$1694,1,0)</f>
        <v>#N/A</v>
      </c>
      <c r="AL739" s="90">
        <f t="shared" si="88"/>
        <v>0</v>
      </c>
      <c r="AM739" s="90">
        <f t="shared" si="88"/>
        <v>0</v>
      </c>
      <c r="AN739" s="90">
        <f t="shared" si="88"/>
        <v>0</v>
      </c>
      <c r="AO739" s="90">
        <f t="shared" si="88"/>
        <v>0</v>
      </c>
      <c r="AP739" s="90">
        <f t="shared" si="88"/>
        <v>0</v>
      </c>
      <c r="AQ739" s="90">
        <f t="shared" si="88"/>
        <v>0</v>
      </c>
      <c r="AR739" s="90" t="e">
        <f>VLOOKUP(C739&amp;E739&amp;G739&amp;I739&amp;J739,'Código Licitaciones'!$I$8:$I$4158,1,0)</f>
        <v>#N/A</v>
      </c>
    </row>
    <row r="740" spans="13:44" ht="18.75" x14ac:dyDescent="0.3">
      <c r="M740" s="98"/>
      <c r="X740" s="83">
        <f t="shared" si="89"/>
        <v>9</v>
      </c>
      <c r="Z740" s="90" t="e">
        <f t="shared" si="90"/>
        <v>#DIV/0!</v>
      </c>
      <c r="AA740" s="94" t="e">
        <f>+VLOOKUP(C740,'Código Licitaciones'!$J$7:$J$31,1,0)</f>
        <v>#N/A</v>
      </c>
      <c r="AB740" s="94">
        <f t="shared" si="91"/>
        <v>0</v>
      </c>
      <c r="AC740" s="94" t="e">
        <f>+VLOOKUP(E740,'Código Licitaciones'!$K$7:$K$50,1,0)</f>
        <v>#N/A</v>
      </c>
      <c r="AD740" s="94">
        <f t="shared" si="92"/>
        <v>0</v>
      </c>
      <c r="AE740" s="94" t="e">
        <f>+VLOOKUP(G740,'Código Licitaciones'!$L$7:$L$50,1,0)</f>
        <v>#N/A</v>
      </c>
      <c r="AF740" s="90" t="e">
        <f t="shared" si="93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7"/>
        <v>0</v>
      </c>
      <c r="AJ740" s="94">
        <f t="shared" si="87"/>
        <v>0</v>
      </c>
      <c r="AK740" s="95" t="e">
        <f>+VLOOKUP(M740,'Código Barras'!$C$3:$C$1694,1,0)</f>
        <v>#N/A</v>
      </c>
      <c r="AL740" s="90">
        <f t="shared" si="88"/>
        <v>0</v>
      </c>
      <c r="AM740" s="90">
        <f t="shared" si="88"/>
        <v>0</v>
      </c>
      <c r="AN740" s="90">
        <f t="shared" si="88"/>
        <v>0</v>
      </c>
      <c r="AO740" s="90">
        <f t="shared" si="88"/>
        <v>0</v>
      </c>
      <c r="AP740" s="90">
        <f t="shared" si="88"/>
        <v>0</v>
      </c>
      <c r="AQ740" s="90">
        <f t="shared" si="88"/>
        <v>0</v>
      </c>
      <c r="AR740" s="90" t="e">
        <f>VLOOKUP(C740&amp;E740&amp;G740&amp;I740&amp;J740,'Código Licitaciones'!$I$8:$I$4158,1,0)</f>
        <v>#N/A</v>
      </c>
    </row>
    <row r="741" spans="13:44" ht="18.75" x14ac:dyDescent="0.3">
      <c r="M741" s="98"/>
      <c r="X741" s="83">
        <f t="shared" si="89"/>
        <v>9</v>
      </c>
      <c r="Z741" s="90" t="e">
        <f t="shared" si="90"/>
        <v>#DIV/0!</v>
      </c>
      <c r="AA741" s="94" t="e">
        <f>+VLOOKUP(C741,'Código Licitaciones'!$J$7:$J$31,1,0)</f>
        <v>#N/A</v>
      </c>
      <c r="AB741" s="94">
        <f t="shared" si="91"/>
        <v>0</v>
      </c>
      <c r="AC741" s="94" t="e">
        <f>+VLOOKUP(E741,'Código Licitaciones'!$K$7:$K$50,1,0)</f>
        <v>#N/A</v>
      </c>
      <c r="AD741" s="94">
        <f t="shared" si="92"/>
        <v>0</v>
      </c>
      <c r="AE741" s="94" t="e">
        <f>+VLOOKUP(G741,'Código Licitaciones'!$L$7:$L$50,1,0)</f>
        <v>#N/A</v>
      </c>
      <c r="AF741" s="90" t="e">
        <f t="shared" si="93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7"/>
        <v>0</v>
      </c>
      <c r="AJ741" s="94">
        <f t="shared" si="87"/>
        <v>0</v>
      </c>
      <c r="AK741" s="95" t="e">
        <f>+VLOOKUP(M741,'Código Barras'!$C$3:$C$1694,1,0)</f>
        <v>#N/A</v>
      </c>
      <c r="AL741" s="90">
        <f t="shared" si="88"/>
        <v>0</v>
      </c>
      <c r="AM741" s="90">
        <f t="shared" si="88"/>
        <v>0</v>
      </c>
      <c r="AN741" s="90">
        <f t="shared" si="88"/>
        <v>0</v>
      </c>
      <c r="AO741" s="90">
        <f t="shared" si="88"/>
        <v>0</v>
      </c>
      <c r="AP741" s="90">
        <f t="shared" si="88"/>
        <v>0</v>
      </c>
      <c r="AQ741" s="90">
        <f t="shared" si="88"/>
        <v>0</v>
      </c>
      <c r="AR741" s="90" t="e">
        <f>VLOOKUP(C741&amp;E741&amp;G741&amp;I741&amp;J741,'Código Licitaciones'!$I$8:$I$4158,1,0)</f>
        <v>#N/A</v>
      </c>
    </row>
    <row r="742" spans="13:44" ht="18.75" x14ac:dyDescent="0.3">
      <c r="M742" s="98"/>
      <c r="X742" s="83">
        <f t="shared" si="89"/>
        <v>9</v>
      </c>
      <c r="Z742" s="90" t="e">
        <f t="shared" si="90"/>
        <v>#DIV/0!</v>
      </c>
      <c r="AA742" s="94" t="e">
        <f>+VLOOKUP(C742,'Código Licitaciones'!$J$7:$J$31,1,0)</f>
        <v>#N/A</v>
      </c>
      <c r="AB742" s="94">
        <f t="shared" si="91"/>
        <v>0</v>
      </c>
      <c r="AC742" s="94" t="e">
        <f>+VLOOKUP(E742,'Código Licitaciones'!$K$7:$K$50,1,0)</f>
        <v>#N/A</v>
      </c>
      <c r="AD742" s="94">
        <f t="shared" si="92"/>
        <v>0</v>
      </c>
      <c r="AE742" s="94" t="e">
        <f>+VLOOKUP(G742,'Código Licitaciones'!$L$7:$L$50,1,0)</f>
        <v>#N/A</v>
      </c>
      <c r="AF742" s="90" t="e">
        <f t="shared" si="93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7"/>
        <v>0</v>
      </c>
      <c r="AJ742" s="94">
        <f t="shared" si="87"/>
        <v>0</v>
      </c>
      <c r="AK742" s="95" t="e">
        <f>+VLOOKUP(M742,'Código Barras'!$C$3:$C$1694,1,0)</f>
        <v>#N/A</v>
      </c>
      <c r="AL742" s="90">
        <f t="shared" si="88"/>
        <v>0</v>
      </c>
      <c r="AM742" s="90">
        <f t="shared" si="88"/>
        <v>0</v>
      </c>
      <c r="AN742" s="90">
        <f t="shared" si="88"/>
        <v>0</v>
      </c>
      <c r="AO742" s="90">
        <f t="shared" si="88"/>
        <v>0</v>
      </c>
      <c r="AP742" s="90">
        <f t="shared" si="88"/>
        <v>0</v>
      </c>
      <c r="AQ742" s="90">
        <f t="shared" si="88"/>
        <v>0</v>
      </c>
      <c r="AR742" s="90" t="e">
        <f>VLOOKUP(C742&amp;E742&amp;G742&amp;I742&amp;J742,'Código Licitaciones'!$I$8:$I$4158,1,0)</f>
        <v>#N/A</v>
      </c>
    </row>
    <row r="743" spans="13:44" ht="18.75" x14ac:dyDescent="0.3">
      <c r="M743" s="98"/>
      <c r="X743" s="83">
        <f t="shared" si="89"/>
        <v>9</v>
      </c>
      <c r="Z743" s="90" t="e">
        <f t="shared" si="90"/>
        <v>#DIV/0!</v>
      </c>
      <c r="AA743" s="94" t="e">
        <f>+VLOOKUP(C743,'Código Licitaciones'!$J$7:$J$31,1,0)</f>
        <v>#N/A</v>
      </c>
      <c r="AB743" s="94">
        <f t="shared" si="91"/>
        <v>0</v>
      </c>
      <c r="AC743" s="94" t="e">
        <f>+VLOOKUP(E743,'Código Licitaciones'!$K$7:$K$50,1,0)</f>
        <v>#N/A</v>
      </c>
      <c r="AD743" s="94">
        <f t="shared" si="92"/>
        <v>0</v>
      </c>
      <c r="AE743" s="94" t="e">
        <f>+VLOOKUP(G743,'Código Licitaciones'!$L$7:$L$50,1,0)</f>
        <v>#N/A</v>
      </c>
      <c r="AF743" s="90" t="e">
        <f t="shared" si="93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7"/>
        <v>0</v>
      </c>
      <c r="AJ743" s="94">
        <f t="shared" si="87"/>
        <v>0</v>
      </c>
      <c r="AK743" s="95" t="e">
        <f>+VLOOKUP(M743,'Código Barras'!$C$3:$C$1694,1,0)</f>
        <v>#N/A</v>
      </c>
      <c r="AL743" s="90">
        <f t="shared" si="88"/>
        <v>0</v>
      </c>
      <c r="AM743" s="90">
        <f t="shared" si="88"/>
        <v>0</v>
      </c>
      <c r="AN743" s="90">
        <f t="shared" si="88"/>
        <v>0</v>
      </c>
      <c r="AO743" s="90">
        <f t="shared" si="88"/>
        <v>0</v>
      </c>
      <c r="AP743" s="90">
        <f t="shared" si="88"/>
        <v>0</v>
      </c>
      <c r="AQ743" s="90">
        <f t="shared" si="88"/>
        <v>0</v>
      </c>
      <c r="AR743" s="90" t="e">
        <f>VLOOKUP(C743&amp;E743&amp;G743&amp;I743&amp;J743,'Código Licitaciones'!$I$8:$I$4158,1,0)</f>
        <v>#N/A</v>
      </c>
    </row>
    <row r="744" spans="13:44" ht="18.75" x14ac:dyDescent="0.3">
      <c r="M744" s="98"/>
      <c r="X744" s="83">
        <f t="shared" si="89"/>
        <v>9</v>
      </c>
      <c r="Z744" s="90" t="e">
        <f t="shared" si="90"/>
        <v>#DIV/0!</v>
      </c>
      <c r="AA744" s="94" t="e">
        <f>+VLOOKUP(C744,'Código Licitaciones'!$J$7:$J$31,1,0)</f>
        <v>#N/A</v>
      </c>
      <c r="AB744" s="94">
        <f t="shared" si="91"/>
        <v>0</v>
      </c>
      <c r="AC744" s="94" t="e">
        <f>+VLOOKUP(E744,'Código Licitaciones'!$K$7:$K$50,1,0)</f>
        <v>#N/A</v>
      </c>
      <c r="AD744" s="94">
        <f t="shared" si="92"/>
        <v>0</v>
      </c>
      <c r="AE744" s="94" t="e">
        <f>+VLOOKUP(G744,'Código Licitaciones'!$L$7:$L$50,1,0)</f>
        <v>#N/A</v>
      </c>
      <c r="AF744" s="90" t="e">
        <f t="shared" si="93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7"/>
        <v>0</v>
      </c>
      <c r="AJ744" s="94">
        <f t="shared" si="87"/>
        <v>0</v>
      </c>
      <c r="AK744" s="95" t="e">
        <f>+VLOOKUP(M744,'Código Barras'!$C$3:$C$1694,1,0)</f>
        <v>#N/A</v>
      </c>
      <c r="AL744" s="90">
        <f t="shared" si="88"/>
        <v>0</v>
      </c>
      <c r="AM744" s="90">
        <f t="shared" si="88"/>
        <v>0</v>
      </c>
      <c r="AN744" s="90">
        <f t="shared" si="88"/>
        <v>0</v>
      </c>
      <c r="AO744" s="90">
        <f t="shared" si="88"/>
        <v>0</v>
      </c>
      <c r="AP744" s="90">
        <f t="shared" si="88"/>
        <v>0</v>
      </c>
      <c r="AQ744" s="90">
        <f t="shared" si="88"/>
        <v>0</v>
      </c>
      <c r="AR744" s="90" t="e">
        <f>VLOOKUP(C744&amp;E744&amp;G744&amp;I744&amp;J744,'Código Licitaciones'!$I$8:$I$4158,1,0)</f>
        <v>#N/A</v>
      </c>
    </row>
    <row r="745" spans="13:44" ht="18.75" x14ac:dyDescent="0.3">
      <c r="M745" s="98"/>
      <c r="X745" s="83">
        <f t="shared" si="89"/>
        <v>9</v>
      </c>
      <c r="Z745" s="90" t="e">
        <f t="shared" si="90"/>
        <v>#DIV/0!</v>
      </c>
      <c r="AA745" s="94" t="e">
        <f>+VLOOKUP(C745,'Código Licitaciones'!$J$7:$J$31,1,0)</f>
        <v>#N/A</v>
      </c>
      <c r="AB745" s="94">
        <f t="shared" si="91"/>
        <v>0</v>
      </c>
      <c r="AC745" s="94" t="e">
        <f>+VLOOKUP(E745,'Código Licitaciones'!$K$7:$K$50,1,0)</f>
        <v>#N/A</v>
      </c>
      <c r="AD745" s="94">
        <f t="shared" si="92"/>
        <v>0</v>
      </c>
      <c r="AE745" s="94" t="e">
        <f>+VLOOKUP(G745,'Código Licitaciones'!$L$7:$L$50,1,0)</f>
        <v>#N/A</v>
      </c>
      <c r="AF745" s="90" t="e">
        <f t="shared" si="93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4">+K745</f>
        <v>0</v>
      </c>
      <c r="AJ745" s="94">
        <f t="shared" si="94"/>
        <v>0</v>
      </c>
      <c r="AK745" s="95" t="e">
        <f>+VLOOKUP(M745,'Código Barras'!$C$3:$C$1694,1,0)</f>
        <v>#N/A</v>
      </c>
      <c r="AL745" s="90">
        <f t="shared" si="88"/>
        <v>0</v>
      </c>
      <c r="AM745" s="90">
        <f t="shared" si="88"/>
        <v>0</v>
      </c>
      <c r="AN745" s="90">
        <f t="shared" si="88"/>
        <v>0</v>
      </c>
      <c r="AO745" s="90">
        <f t="shared" si="88"/>
        <v>0</v>
      </c>
      <c r="AP745" s="90">
        <f t="shared" si="88"/>
        <v>0</v>
      </c>
      <c r="AQ745" s="90">
        <f t="shared" si="88"/>
        <v>0</v>
      </c>
      <c r="AR745" s="90" t="e">
        <f>VLOOKUP(C745&amp;E745&amp;G745&amp;I745&amp;J745,'Código Licitaciones'!$I$8:$I$4158,1,0)</f>
        <v>#N/A</v>
      </c>
    </row>
    <row r="746" spans="13:44" ht="18.75" x14ac:dyDescent="0.3">
      <c r="M746" s="98"/>
      <c r="X746" s="83">
        <f t="shared" si="89"/>
        <v>9</v>
      </c>
      <c r="Z746" s="90" t="e">
        <f t="shared" si="90"/>
        <v>#DIV/0!</v>
      </c>
      <c r="AA746" s="94" t="e">
        <f>+VLOOKUP(C746,'Código Licitaciones'!$J$7:$J$31,1,0)</f>
        <v>#N/A</v>
      </c>
      <c r="AB746" s="94">
        <f t="shared" si="91"/>
        <v>0</v>
      </c>
      <c r="AC746" s="94" t="e">
        <f>+VLOOKUP(E746,'Código Licitaciones'!$K$7:$K$50,1,0)</f>
        <v>#N/A</v>
      </c>
      <c r="AD746" s="94">
        <f t="shared" si="92"/>
        <v>0</v>
      </c>
      <c r="AE746" s="94" t="e">
        <f>+VLOOKUP(G746,'Código Licitaciones'!$L$7:$L$50,1,0)</f>
        <v>#N/A</v>
      </c>
      <c r="AF746" s="90" t="e">
        <f t="shared" si="93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4"/>
        <v>0</v>
      </c>
      <c r="AJ746" s="94">
        <f t="shared" si="94"/>
        <v>0</v>
      </c>
      <c r="AK746" s="95" t="e">
        <f>+VLOOKUP(M746,'Código Barras'!$C$3:$C$1694,1,0)</f>
        <v>#N/A</v>
      </c>
      <c r="AL746" s="90">
        <f t="shared" si="88"/>
        <v>0</v>
      </c>
      <c r="AM746" s="90">
        <f t="shared" si="88"/>
        <v>0</v>
      </c>
      <c r="AN746" s="90">
        <f t="shared" si="88"/>
        <v>0</v>
      </c>
      <c r="AO746" s="90">
        <f t="shared" si="88"/>
        <v>0</v>
      </c>
      <c r="AP746" s="90">
        <f t="shared" si="88"/>
        <v>0</v>
      </c>
      <c r="AQ746" s="90">
        <f t="shared" si="88"/>
        <v>0</v>
      </c>
      <c r="AR746" s="90" t="e">
        <f>VLOOKUP(C746&amp;E746&amp;G746&amp;I746&amp;J746,'Código Licitaciones'!$I$8:$I$4158,1,0)</f>
        <v>#N/A</v>
      </c>
    </row>
    <row r="747" spans="13:44" ht="18.75" x14ac:dyDescent="0.3">
      <c r="M747" s="98"/>
      <c r="X747" s="83">
        <f t="shared" si="89"/>
        <v>9</v>
      </c>
      <c r="Z747" s="90" t="e">
        <f t="shared" si="90"/>
        <v>#DIV/0!</v>
      </c>
      <c r="AA747" s="94" t="e">
        <f>+VLOOKUP(C747,'Código Licitaciones'!$J$7:$J$31,1,0)</f>
        <v>#N/A</v>
      </c>
      <c r="AB747" s="94">
        <f t="shared" si="91"/>
        <v>0</v>
      </c>
      <c r="AC747" s="94" t="e">
        <f>+VLOOKUP(E747,'Código Licitaciones'!$K$7:$K$50,1,0)</f>
        <v>#N/A</v>
      </c>
      <c r="AD747" s="94">
        <f t="shared" si="92"/>
        <v>0</v>
      </c>
      <c r="AE747" s="94" t="e">
        <f>+VLOOKUP(G747,'Código Licitaciones'!$L$7:$L$50,1,0)</f>
        <v>#N/A</v>
      </c>
      <c r="AF747" s="90" t="e">
        <f t="shared" si="93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4"/>
        <v>0</v>
      </c>
      <c r="AJ747" s="94">
        <f t="shared" si="94"/>
        <v>0</v>
      </c>
      <c r="AK747" s="95" t="e">
        <f>+VLOOKUP(M747,'Código Barras'!$C$3:$C$1694,1,0)</f>
        <v>#N/A</v>
      </c>
      <c r="AL747" s="90">
        <f t="shared" si="88"/>
        <v>0</v>
      </c>
      <c r="AM747" s="90">
        <f t="shared" si="88"/>
        <v>0</v>
      </c>
      <c r="AN747" s="90">
        <f t="shared" si="88"/>
        <v>0</v>
      </c>
      <c r="AO747" s="90">
        <f t="shared" si="88"/>
        <v>0</v>
      </c>
      <c r="AP747" s="90">
        <f t="shared" si="88"/>
        <v>0</v>
      </c>
      <c r="AQ747" s="90">
        <f t="shared" si="88"/>
        <v>0</v>
      </c>
      <c r="AR747" s="90" t="e">
        <f>VLOOKUP(C747&amp;E747&amp;G747&amp;I747&amp;J747,'Código Licitaciones'!$I$8:$I$4158,1,0)</f>
        <v>#N/A</v>
      </c>
    </row>
    <row r="748" spans="13:44" ht="18.75" x14ac:dyDescent="0.3">
      <c r="M748" s="98"/>
      <c r="X748" s="83">
        <f t="shared" si="89"/>
        <v>9</v>
      </c>
      <c r="Z748" s="90" t="e">
        <f t="shared" si="90"/>
        <v>#DIV/0!</v>
      </c>
      <c r="AA748" s="94" t="e">
        <f>+VLOOKUP(C748,'Código Licitaciones'!$J$7:$J$31,1,0)</f>
        <v>#N/A</v>
      </c>
      <c r="AB748" s="94">
        <f t="shared" si="91"/>
        <v>0</v>
      </c>
      <c r="AC748" s="94" t="e">
        <f>+VLOOKUP(E748,'Código Licitaciones'!$K$7:$K$50,1,0)</f>
        <v>#N/A</v>
      </c>
      <c r="AD748" s="94">
        <f t="shared" si="92"/>
        <v>0</v>
      </c>
      <c r="AE748" s="94" t="e">
        <f>+VLOOKUP(G748,'Código Licitaciones'!$L$7:$L$50,1,0)</f>
        <v>#N/A</v>
      </c>
      <c r="AF748" s="90" t="e">
        <f t="shared" si="93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4"/>
        <v>0</v>
      </c>
      <c r="AJ748" s="94">
        <f t="shared" si="94"/>
        <v>0</v>
      </c>
      <c r="AK748" s="95" t="e">
        <f>+VLOOKUP(M748,'Código Barras'!$C$3:$C$1694,1,0)</f>
        <v>#N/A</v>
      </c>
      <c r="AL748" s="90">
        <f t="shared" si="88"/>
        <v>0</v>
      </c>
      <c r="AM748" s="90">
        <f t="shared" si="88"/>
        <v>0</v>
      </c>
      <c r="AN748" s="90">
        <f t="shared" si="88"/>
        <v>0</v>
      </c>
      <c r="AO748" s="90">
        <f t="shared" si="88"/>
        <v>0</v>
      </c>
      <c r="AP748" s="90">
        <f t="shared" si="88"/>
        <v>0</v>
      </c>
      <c r="AQ748" s="90">
        <f t="shared" si="88"/>
        <v>0</v>
      </c>
      <c r="AR748" s="90" t="e">
        <f>VLOOKUP(C748&amp;E748&amp;G748&amp;I748&amp;J748,'Código Licitaciones'!$I$8:$I$4158,1,0)</f>
        <v>#N/A</v>
      </c>
    </row>
    <row r="749" spans="13:44" ht="18.75" x14ac:dyDescent="0.3">
      <c r="M749" s="98"/>
      <c r="X749" s="83">
        <f t="shared" si="89"/>
        <v>9</v>
      </c>
      <c r="Z749" s="90" t="e">
        <f t="shared" si="90"/>
        <v>#DIV/0!</v>
      </c>
      <c r="AA749" s="94" t="e">
        <f>+VLOOKUP(C749,'Código Licitaciones'!$J$7:$J$31,1,0)</f>
        <v>#N/A</v>
      </c>
      <c r="AB749" s="94">
        <f t="shared" si="91"/>
        <v>0</v>
      </c>
      <c r="AC749" s="94" t="e">
        <f>+VLOOKUP(E749,'Código Licitaciones'!$K$7:$K$50,1,0)</f>
        <v>#N/A</v>
      </c>
      <c r="AD749" s="94">
        <f t="shared" si="92"/>
        <v>0</v>
      </c>
      <c r="AE749" s="94" t="e">
        <f>+VLOOKUP(G749,'Código Licitaciones'!$L$7:$L$50,1,0)</f>
        <v>#N/A</v>
      </c>
      <c r="AF749" s="90" t="e">
        <f t="shared" si="93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4"/>
        <v>0</v>
      </c>
      <c r="AJ749" s="94">
        <f t="shared" si="94"/>
        <v>0</v>
      </c>
      <c r="AK749" s="95" t="e">
        <f>+VLOOKUP(M749,'Código Barras'!$C$3:$C$1694,1,0)</f>
        <v>#N/A</v>
      </c>
      <c r="AL749" s="90">
        <f t="shared" si="88"/>
        <v>0</v>
      </c>
      <c r="AM749" s="90">
        <f t="shared" si="88"/>
        <v>0</v>
      </c>
      <c r="AN749" s="90">
        <f t="shared" si="88"/>
        <v>0</v>
      </c>
      <c r="AO749" s="90">
        <f t="shared" ref="AO749:AQ812" si="95">IF(OR(ISNUMBER(Q749),Q749=0),Q749,1/0)</f>
        <v>0</v>
      </c>
      <c r="AP749" s="90">
        <f t="shared" si="95"/>
        <v>0</v>
      </c>
      <c r="AQ749" s="90">
        <f t="shared" si="95"/>
        <v>0</v>
      </c>
      <c r="AR749" s="90" t="e">
        <f>VLOOKUP(C749&amp;E749&amp;G749&amp;I749&amp;J749,'Código Licitaciones'!$I$8:$I$4158,1,0)</f>
        <v>#N/A</v>
      </c>
    </row>
    <row r="750" spans="13:44" ht="18.75" x14ac:dyDescent="0.3">
      <c r="M750" s="98"/>
      <c r="X750" s="83">
        <f t="shared" si="89"/>
        <v>9</v>
      </c>
      <c r="Z750" s="90" t="e">
        <f t="shared" si="90"/>
        <v>#DIV/0!</v>
      </c>
      <c r="AA750" s="94" t="e">
        <f>+VLOOKUP(C750,'Código Licitaciones'!$J$7:$J$31,1,0)</f>
        <v>#N/A</v>
      </c>
      <c r="AB750" s="94">
        <f t="shared" si="91"/>
        <v>0</v>
      </c>
      <c r="AC750" s="94" t="e">
        <f>+VLOOKUP(E750,'Código Licitaciones'!$K$7:$K$50,1,0)</f>
        <v>#N/A</v>
      </c>
      <c r="AD750" s="94">
        <f t="shared" si="92"/>
        <v>0</v>
      </c>
      <c r="AE750" s="94" t="e">
        <f>+VLOOKUP(G750,'Código Licitaciones'!$L$7:$L$50,1,0)</f>
        <v>#N/A</v>
      </c>
      <c r="AF750" s="90" t="e">
        <f t="shared" si="93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4"/>
        <v>0</v>
      </c>
      <c r="AJ750" s="94">
        <f t="shared" si="94"/>
        <v>0</v>
      </c>
      <c r="AK750" s="95" t="e">
        <f>+VLOOKUP(M750,'Código Barras'!$C$3:$C$1694,1,0)</f>
        <v>#N/A</v>
      </c>
      <c r="AL750" s="90">
        <f t="shared" ref="AL750:AQ813" si="96">IF(OR(ISNUMBER(N750),N750=0),N750,1/0)</f>
        <v>0</v>
      </c>
      <c r="AM750" s="90">
        <f t="shared" si="96"/>
        <v>0</v>
      </c>
      <c r="AN750" s="90">
        <f t="shared" si="96"/>
        <v>0</v>
      </c>
      <c r="AO750" s="90">
        <f t="shared" si="95"/>
        <v>0</v>
      </c>
      <c r="AP750" s="90">
        <f t="shared" si="95"/>
        <v>0</v>
      </c>
      <c r="AQ750" s="90">
        <f t="shared" si="95"/>
        <v>0</v>
      </c>
      <c r="AR750" s="90" t="e">
        <f>VLOOKUP(C750&amp;E750&amp;G750&amp;I750&amp;J750,'Código Licitaciones'!$I$8:$I$4158,1,0)</f>
        <v>#N/A</v>
      </c>
    </row>
    <row r="751" spans="13:44" ht="18.75" x14ac:dyDescent="0.3">
      <c r="M751" s="98"/>
      <c r="X751" s="83">
        <f t="shared" si="89"/>
        <v>9</v>
      </c>
      <c r="Z751" s="90" t="e">
        <f t="shared" si="90"/>
        <v>#DIV/0!</v>
      </c>
      <c r="AA751" s="94" t="e">
        <f>+VLOOKUP(C751,'Código Licitaciones'!$J$7:$J$31,1,0)</f>
        <v>#N/A</v>
      </c>
      <c r="AB751" s="94">
        <f t="shared" si="91"/>
        <v>0</v>
      </c>
      <c r="AC751" s="94" t="e">
        <f>+VLOOKUP(E751,'Código Licitaciones'!$K$7:$K$50,1,0)</f>
        <v>#N/A</v>
      </c>
      <c r="AD751" s="94">
        <f t="shared" si="92"/>
        <v>0</v>
      </c>
      <c r="AE751" s="94" t="e">
        <f>+VLOOKUP(G751,'Código Licitaciones'!$L$7:$L$50,1,0)</f>
        <v>#N/A</v>
      </c>
      <c r="AF751" s="90" t="e">
        <f t="shared" si="93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4"/>
        <v>0</v>
      </c>
      <c r="AJ751" s="94">
        <f t="shared" si="94"/>
        <v>0</v>
      </c>
      <c r="AK751" s="95" t="e">
        <f>+VLOOKUP(M751,'Código Barras'!$C$3:$C$1694,1,0)</f>
        <v>#N/A</v>
      </c>
      <c r="AL751" s="90">
        <f t="shared" si="96"/>
        <v>0</v>
      </c>
      <c r="AM751" s="90">
        <f t="shared" si="96"/>
        <v>0</v>
      </c>
      <c r="AN751" s="90">
        <f t="shared" si="96"/>
        <v>0</v>
      </c>
      <c r="AO751" s="90">
        <f t="shared" si="95"/>
        <v>0</v>
      </c>
      <c r="AP751" s="90">
        <f t="shared" si="95"/>
        <v>0</v>
      </c>
      <c r="AQ751" s="90">
        <f t="shared" si="95"/>
        <v>0</v>
      </c>
      <c r="AR751" s="90" t="e">
        <f>VLOOKUP(C751&amp;E751&amp;G751&amp;I751&amp;J751,'Código Licitaciones'!$I$8:$I$4158,1,0)</f>
        <v>#N/A</v>
      </c>
    </row>
    <row r="752" spans="13:44" ht="18.75" x14ac:dyDescent="0.3">
      <c r="M752" s="98"/>
      <c r="X752" s="83">
        <f t="shared" si="89"/>
        <v>9</v>
      </c>
      <c r="Z752" s="90" t="e">
        <f t="shared" si="90"/>
        <v>#DIV/0!</v>
      </c>
      <c r="AA752" s="94" t="e">
        <f>+VLOOKUP(C752,'Código Licitaciones'!$J$7:$J$31,1,0)</f>
        <v>#N/A</v>
      </c>
      <c r="AB752" s="94">
        <f t="shared" si="91"/>
        <v>0</v>
      </c>
      <c r="AC752" s="94" t="e">
        <f>+VLOOKUP(E752,'Código Licitaciones'!$K$7:$K$50,1,0)</f>
        <v>#N/A</v>
      </c>
      <c r="AD752" s="94">
        <f t="shared" si="92"/>
        <v>0</v>
      </c>
      <c r="AE752" s="94" t="e">
        <f>+VLOOKUP(G752,'Código Licitaciones'!$L$7:$L$50,1,0)</f>
        <v>#N/A</v>
      </c>
      <c r="AF752" s="90" t="e">
        <f t="shared" si="93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4"/>
        <v>0</v>
      </c>
      <c r="AJ752" s="94">
        <f t="shared" si="94"/>
        <v>0</v>
      </c>
      <c r="AK752" s="95" t="e">
        <f>+VLOOKUP(M752,'Código Barras'!$C$3:$C$1694,1,0)</f>
        <v>#N/A</v>
      </c>
      <c r="AL752" s="90">
        <f t="shared" si="96"/>
        <v>0</v>
      </c>
      <c r="AM752" s="90">
        <f t="shared" si="96"/>
        <v>0</v>
      </c>
      <c r="AN752" s="90">
        <f t="shared" si="96"/>
        <v>0</v>
      </c>
      <c r="AO752" s="90">
        <f t="shared" si="95"/>
        <v>0</v>
      </c>
      <c r="AP752" s="90">
        <f t="shared" si="95"/>
        <v>0</v>
      </c>
      <c r="AQ752" s="90">
        <f t="shared" si="95"/>
        <v>0</v>
      </c>
      <c r="AR752" s="90" t="e">
        <f>VLOOKUP(C752&amp;E752&amp;G752&amp;I752&amp;J752,'Código Licitaciones'!$I$8:$I$4158,1,0)</f>
        <v>#N/A</v>
      </c>
    </row>
    <row r="753" spans="13:44" ht="18.75" x14ac:dyDescent="0.3">
      <c r="M753" s="98"/>
      <c r="X753" s="83">
        <f t="shared" si="89"/>
        <v>9</v>
      </c>
      <c r="Z753" s="90" t="e">
        <f t="shared" si="90"/>
        <v>#DIV/0!</v>
      </c>
      <c r="AA753" s="94" t="e">
        <f>+VLOOKUP(C753,'Código Licitaciones'!$J$7:$J$31,1,0)</f>
        <v>#N/A</v>
      </c>
      <c r="AB753" s="94">
        <f t="shared" si="91"/>
        <v>0</v>
      </c>
      <c r="AC753" s="94" t="e">
        <f>+VLOOKUP(E753,'Código Licitaciones'!$K$7:$K$50,1,0)</f>
        <v>#N/A</v>
      </c>
      <c r="AD753" s="94">
        <f t="shared" si="92"/>
        <v>0</v>
      </c>
      <c r="AE753" s="94" t="e">
        <f>+VLOOKUP(G753,'Código Licitaciones'!$L$7:$L$50,1,0)</f>
        <v>#N/A</v>
      </c>
      <c r="AF753" s="90" t="e">
        <f t="shared" si="93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4"/>
        <v>0</v>
      </c>
      <c r="AJ753" s="94">
        <f t="shared" si="94"/>
        <v>0</v>
      </c>
      <c r="AK753" s="95" t="e">
        <f>+VLOOKUP(M753,'Código Barras'!$C$3:$C$1694,1,0)</f>
        <v>#N/A</v>
      </c>
      <c r="AL753" s="90">
        <f t="shared" si="96"/>
        <v>0</v>
      </c>
      <c r="AM753" s="90">
        <f t="shared" si="96"/>
        <v>0</v>
      </c>
      <c r="AN753" s="90">
        <f t="shared" si="96"/>
        <v>0</v>
      </c>
      <c r="AO753" s="90">
        <f t="shared" si="95"/>
        <v>0</v>
      </c>
      <c r="AP753" s="90">
        <f t="shared" si="95"/>
        <v>0</v>
      </c>
      <c r="AQ753" s="90">
        <f t="shared" si="95"/>
        <v>0</v>
      </c>
      <c r="AR753" s="90" t="e">
        <f>VLOOKUP(C753&amp;E753&amp;G753&amp;I753&amp;J753,'Código Licitaciones'!$I$8:$I$4158,1,0)</f>
        <v>#N/A</v>
      </c>
    </row>
    <row r="754" spans="13:44" ht="18.75" x14ac:dyDescent="0.3">
      <c r="M754" s="98"/>
      <c r="X754" s="83">
        <f t="shared" si="89"/>
        <v>9</v>
      </c>
      <c r="Z754" s="90" t="e">
        <f t="shared" si="90"/>
        <v>#DIV/0!</v>
      </c>
      <c r="AA754" s="94" t="e">
        <f>+VLOOKUP(C754,'Código Licitaciones'!$J$7:$J$31,1,0)</f>
        <v>#N/A</v>
      </c>
      <c r="AB754" s="94">
        <f t="shared" si="91"/>
        <v>0</v>
      </c>
      <c r="AC754" s="94" t="e">
        <f>+VLOOKUP(E754,'Código Licitaciones'!$K$7:$K$50,1,0)</f>
        <v>#N/A</v>
      </c>
      <c r="AD754" s="94">
        <f t="shared" si="92"/>
        <v>0</v>
      </c>
      <c r="AE754" s="94" t="e">
        <f>+VLOOKUP(G754,'Código Licitaciones'!$L$7:$L$50,1,0)</f>
        <v>#N/A</v>
      </c>
      <c r="AF754" s="90" t="e">
        <f t="shared" si="93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4"/>
        <v>0</v>
      </c>
      <c r="AJ754" s="94">
        <f t="shared" si="94"/>
        <v>0</v>
      </c>
      <c r="AK754" s="95" t="e">
        <f>+VLOOKUP(M754,'Código Barras'!$C$3:$C$1694,1,0)</f>
        <v>#N/A</v>
      </c>
      <c r="AL754" s="90">
        <f t="shared" si="96"/>
        <v>0</v>
      </c>
      <c r="AM754" s="90">
        <f t="shared" si="96"/>
        <v>0</v>
      </c>
      <c r="AN754" s="90">
        <f t="shared" si="96"/>
        <v>0</v>
      </c>
      <c r="AO754" s="90">
        <f t="shared" si="95"/>
        <v>0</v>
      </c>
      <c r="AP754" s="90">
        <f t="shared" si="95"/>
        <v>0</v>
      </c>
      <c r="AQ754" s="90">
        <f t="shared" si="95"/>
        <v>0</v>
      </c>
      <c r="AR754" s="90" t="e">
        <f>VLOOKUP(C754&amp;E754&amp;G754&amp;I754&amp;J754,'Código Licitaciones'!$I$8:$I$4158,1,0)</f>
        <v>#N/A</v>
      </c>
    </row>
    <row r="755" spans="13:44" ht="18.75" x14ac:dyDescent="0.3">
      <c r="M755" s="98"/>
      <c r="X755" s="83">
        <f t="shared" si="89"/>
        <v>9</v>
      </c>
      <c r="Z755" s="90" t="e">
        <f t="shared" si="90"/>
        <v>#DIV/0!</v>
      </c>
      <c r="AA755" s="94" t="e">
        <f>+VLOOKUP(C755,'Código Licitaciones'!$J$7:$J$31,1,0)</f>
        <v>#N/A</v>
      </c>
      <c r="AB755" s="94">
        <f t="shared" si="91"/>
        <v>0</v>
      </c>
      <c r="AC755" s="94" t="e">
        <f>+VLOOKUP(E755,'Código Licitaciones'!$K$7:$K$50,1,0)</f>
        <v>#N/A</v>
      </c>
      <c r="AD755" s="94">
        <f t="shared" si="92"/>
        <v>0</v>
      </c>
      <c r="AE755" s="94" t="e">
        <f>+VLOOKUP(G755,'Código Licitaciones'!$L$7:$L$50,1,0)</f>
        <v>#N/A</v>
      </c>
      <c r="AF755" s="90" t="e">
        <f t="shared" si="93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4"/>
        <v>0</v>
      </c>
      <c r="AJ755" s="94">
        <f t="shared" si="94"/>
        <v>0</v>
      </c>
      <c r="AK755" s="95" t="e">
        <f>+VLOOKUP(M755,'Código Barras'!$C$3:$C$1694,1,0)</f>
        <v>#N/A</v>
      </c>
      <c r="AL755" s="90">
        <f t="shared" si="96"/>
        <v>0</v>
      </c>
      <c r="AM755" s="90">
        <f t="shared" si="96"/>
        <v>0</v>
      </c>
      <c r="AN755" s="90">
        <f t="shared" si="96"/>
        <v>0</v>
      </c>
      <c r="AO755" s="90">
        <f t="shared" si="95"/>
        <v>0</v>
      </c>
      <c r="AP755" s="90">
        <f t="shared" si="95"/>
        <v>0</v>
      </c>
      <c r="AQ755" s="90">
        <f t="shared" si="95"/>
        <v>0</v>
      </c>
      <c r="AR755" s="90" t="e">
        <f>VLOOKUP(C755&amp;E755&amp;G755&amp;I755&amp;J755,'Código Licitaciones'!$I$8:$I$4158,1,0)</f>
        <v>#N/A</v>
      </c>
    </row>
    <row r="756" spans="13:44" ht="18.75" x14ac:dyDescent="0.3">
      <c r="M756" s="98"/>
      <c r="X756" s="83">
        <f t="shared" si="89"/>
        <v>9</v>
      </c>
      <c r="Z756" s="90" t="e">
        <f t="shared" si="90"/>
        <v>#DIV/0!</v>
      </c>
      <c r="AA756" s="94" t="e">
        <f>+VLOOKUP(C756,'Código Licitaciones'!$J$7:$J$31,1,0)</f>
        <v>#N/A</v>
      </c>
      <c r="AB756" s="94">
        <f t="shared" si="91"/>
        <v>0</v>
      </c>
      <c r="AC756" s="94" t="e">
        <f>+VLOOKUP(E756,'Código Licitaciones'!$K$7:$K$50,1,0)</f>
        <v>#N/A</v>
      </c>
      <c r="AD756" s="94">
        <f t="shared" si="92"/>
        <v>0</v>
      </c>
      <c r="AE756" s="94" t="e">
        <f>+VLOOKUP(G756,'Código Licitaciones'!$L$7:$L$50,1,0)</f>
        <v>#N/A</v>
      </c>
      <c r="AF756" s="90" t="e">
        <f t="shared" si="93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4"/>
        <v>0</v>
      </c>
      <c r="AJ756" s="94">
        <f t="shared" si="94"/>
        <v>0</v>
      </c>
      <c r="AK756" s="95" t="e">
        <f>+VLOOKUP(M756,'Código Barras'!$C$3:$C$1694,1,0)</f>
        <v>#N/A</v>
      </c>
      <c r="AL756" s="90">
        <f t="shared" si="96"/>
        <v>0</v>
      </c>
      <c r="AM756" s="90">
        <f t="shared" si="96"/>
        <v>0</v>
      </c>
      <c r="AN756" s="90">
        <f t="shared" si="96"/>
        <v>0</v>
      </c>
      <c r="AO756" s="90">
        <f t="shared" si="95"/>
        <v>0</v>
      </c>
      <c r="AP756" s="90">
        <f t="shared" si="95"/>
        <v>0</v>
      </c>
      <c r="AQ756" s="90">
        <f t="shared" si="95"/>
        <v>0</v>
      </c>
      <c r="AR756" s="90" t="e">
        <f>VLOOKUP(C756&amp;E756&amp;G756&amp;I756&amp;J756,'Código Licitaciones'!$I$8:$I$4158,1,0)</f>
        <v>#N/A</v>
      </c>
    </row>
    <row r="757" spans="13:44" ht="18.75" x14ac:dyDescent="0.3">
      <c r="M757" s="98"/>
      <c r="X757" s="83">
        <f t="shared" si="89"/>
        <v>9</v>
      </c>
      <c r="Z757" s="90" t="e">
        <f t="shared" si="90"/>
        <v>#DIV/0!</v>
      </c>
      <c r="AA757" s="94" t="e">
        <f>+VLOOKUP(C757,'Código Licitaciones'!$J$7:$J$31,1,0)</f>
        <v>#N/A</v>
      </c>
      <c r="AB757" s="94">
        <f t="shared" si="91"/>
        <v>0</v>
      </c>
      <c r="AC757" s="94" t="e">
        <f>+VLOOKUP(E757,'Código Licitaciones'!$K$7:$K$50,1,0)</f>
        <v>#N/A</v>
      </c>
      <c r="AD757" s="94">
        <f t="shared" si="92"/>
        <v>0</v>
      </c>
      <c r="AE757" s="94" t="e">
        <f>+VLOOKUP(G757,'Código Licitaciones'!$L$7:$L$50,1,0)</f>
        <v>#N/A</v>
      </c>
      <c r="AF757" s="90" t="e">
        <f t="shared" si="93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4"/>
        <v>0</v>
      </c>
      <c r="AJ757" s="94">
        <f t="shared" si="94"/>
        <v>0</v>
      </c>
      <c r="AK757" s="95" t="e">
        <f>+VLOOKUP(M757,'Código Barras'!$C$3:$C$1694,1,0)</f>
        <v>#N/A</v>
      </c>
      <c r="AL757" s="90">
        <f t="shared" si="96"/>
        <v>0</v>
      </c>
      <c r="AM757" s="90">
        <f t="shared" si="96"/>
        <v>0</v>
      </c>
      <c r="AN757" s="90">
        <f t="shared" si="96"/>
        <v>0</v>
      </c>
      <c r="AO757" s="90">
        <f t="shared" si="95"/>
        <v>0</v>
      </c>
      <c r="AP757" s="90">
        <f t="shared" si="95"/>
        <v>0</v>
      </c>
      <c r="AQ757" s="90">
        <f t="shared" si="95"/>
        <v>0</v>
      </c>
      <c r="AR757" s="90" t="e">
        <f>VLOOKUP(C757&amp;E757&amp;G757&amp;I757&amp;J757,'Código Licitaciones'!$I$8:$I$4158,1,0)</f>
        <v>#N/A</v>
      </c>
    </row>
    <row r="758" spans="13:44" ht="18.75" x14ac:dyDescent="0.3">
      <c r="M758" s="98"/>
      <c r="X758" s="83">
        <f t="shared" si="89"/>
        <v>9</v>
      </c>
      <c r="Z758" s="90" t="e">
        <f t="shared" si="90"/>
        <v>#DIV/0!</v>
      </c>
      <c r="AA758" s="94" t="e">
        <f>+VLOOKUP(C758,'Código Licitaciones'!$J$7:$J$31,1,0)</f>
        <v>#N/A</v>
      </c>
      <c r="AB758" s="94">
        <f t="shared" si="91"/>
        <v>0</v>
      </c>
      <c r="AC758" s="94" t="e">
        <f>+VLOOKUP(E758,'Código Licitaciones'!$K$7:$K$50,1,0)</f>
        <v>#N/A</v>
      </c>
      <c r="AD758" s="94">
        <f t="shared" si="92"/>
        <v>0</v>
      </c>
      <c r="AE758" s="94" t="e">
        <f>+VLOOKUP(G758,'Código Licitaciones'!$L$7:$L$50,1,0)</f>
        <v>#N/A</v>
      </c>
      <c r="AF758" s="90" t="e">
        <f t="shared" si="93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4"/>
        <v>0</v>
      </c>
      <c r="AJ758" s="94">
        <f t="shared" si="94"/>
        <v>0</v>
      </c>
      <c r="AK758" s="95" t="e">
        <f>+VLOOKUP(M758,'Código Barras'!$C$3:$C$1694,1,0)</f>
        <v>#N/A</v>
      </c>
      <c r="AL758" s="90">
        <f t="shared" si="96"/>
        <v>0</v>
      </c>
      <c r="AM758" s="90">
        <f t="shared" si="96"/>
        <v>0</v>
      </c>
      <c r="AN758" s="90">
        <f t="shared" si="96"/>
        <v>0</v>
      </c>
      <c r="AO758" s="90">
        <f t="shared" si="95"/>
        <v>0</v>
      </c>
      <c r="AP758" s="90">
        <f t="shared" si="95"/>
        <v>0</v>
      </c>
      <c r="AQ758" s="90">
        <f t="shared" si="95"/>
        <v>0</v>
      </c>
      <c r="AR758" s="90" t="e">
        <f>VLOOKUP(C758&amp;E758&amp;G758&amp;I758&amp;J758,'Código Licitaciones'!$I$8:$I$4158,1,0)</f>
        <v>#N/A</v>
      </c>
    </row>
    <row r="759" spans="13:44" ht="18.75" x14ac:dyDescent="0.3">
      <c r="M759" s="98"/>
      <c r="X759" s="83">
        <f t="shared" si="89"/>
        <v>9</v>
      </c>
      <c r="Z759" s="90" t="e">
        <f t="shared" si="90"/>
        <v>#DIV/0!</v>
      </c>
      <c r="AA759" s="94" t="e">
        <f>+VLOOKUP(C759,'Código Licitaciones'!$J$7:$J$31,1,0)</f>
        <v>#N/A</v>
      </c>
      <c r="AB759" s="94">
        <f t="shared" si="91"/>
        <v>0</v>
      </c>
      <c r="AC759" s="94" t="e">
        <f>+VLOOKUP(E759,'Código Licitaciones'!$K$7:$K$50,1,0)</f>
        <v>#N/A</v>
      </c>
      <c r="AD759" s="94">
        <f t="shared" si="92"/>
        <v>0</v>
      </c>
      <c r="AE759" s="94" t="e">
        <f>+VLOOKUP(G759,'Código Licitaciones'!$L$7:$L$50,1,0)</f>
        <v>#N/A</v>
      </c>
      <c r="AF759" s="90" t="e">
        <f t="shared" si="93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4"/>
        <v>0</v>
      </c>
      <c r="AJ759" s="94">
        <f t="shared" si="94"/>
        <v>0</v>
      </c>
      <c r="AK759" s="95" t="e">
        <f>+VLOOKUP(M759,'Código Barras'!$C$3:$C$1694,1,0)</f>
        <v>#N/A</v>
      </c>
      <c r="AL759" s="90">
        <f t="shared" si="96"/>
        <v>0</v>
      </c>
      <c r="AM759" s="90">
        <f t="shared" si="96"/>
        <v>0</v>
      </c>
      <c r="AN759" s="90">
        <f t="shared" si="96"/>
        <v>0</v>
      </c>
      <c r="AO759" s="90">
        <f t="shared" si="95"/>
        <v>0</v>
      </c>
      <c r="AP759" s="90">
        <f t="shared" si="95"/>
        <v>0</v>
      </c>
      <c r="AQ759" s="90">
        <f t="shared" si="95"/>
        <v>0</v>
      </c>
      <c r="AR759" s="90" t="e">
        <f>VLOOKUP(C759&amp;E759&amp;G759&amp;I759&amp;J759,'Código Licitaciones'!$I$8:$I$4158,1,0)</f>
        <v>#N/A</v>
      </c>
    </row>
    <row r="760" spans="13:44" ht="18.75" x14ac:dyDescent="0.3">
      <c r="M760" s="98"/>
      <c r="X760" s="83">
        <f t="shared" si="89"/>
        <v>9</v>
      </c>
      <c r="Z760" s="90" t="e">
        <f t="shared" si="90"/>
        <v>#DIV/0!</v>
      </c>
      <c r="AA760" s="94" t="e">
        <f>+VLOOKUP(C760,'Código Licitaciones'!$J$7:$J$31,1,0)</f>
        <v>#N/A</v>
      </c>
      <c r="AB760" s="94">
        <f t="shared" si="91"/>
        <v>0</v>
      </c>
      <c r="AC760" s="94" t="e">
        <f>+VLOOKUP(E760,'Código Licitaciones'!$K$7:$K$50,1,0)</f>
        <v>#N/A</v>
      </c>
      <c r="AD760" s="94">
        <f t="shared" si="92"/>
        <v>0</v>
      </c>
      <c r="AE760" s="94" t="e">
        <f>+VLOOKUP(G760,'Código Licitaciones'!$L$7:$L$50,1,0)</f>
        <v>#N/A</v>
      </c>
      <c r="AF760" s="90" t="e">
        <f t="shared" si="93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4"/>
        <v>0</v>
      </c>
      <c r="AJ760" s="94">
        <f t="shared" si="94"/>
        <v>0</v>
      </c>
      <c r="AK760" s="95" t="e">
        <f>+VLOOKUP(M760,'Código Barras'!$C$3:$C$1694,1,0)</f>
        <v>#N/A</v>
      </c>
      <c r="AL760" s="90">
        <f t="shared" si="96"/>
        <v>0</v>
      </c>
      <c r="AM760" s="90">
        <f t="shared" si="96"/>
        <v>0</v>
      </c>
      <c r="AN760" s="90">
        <f t="shared" si="96"/>
        <v>0</v>
      </c>
      <c r="AO760" s="90">
        <f t="shared" si="95"/>
        <v>0</v>
      </c>
      <c r="AP760" s="90">
        <f t="shared" si="95"/>
        <v>0</v>
      </c>
      <c r="AQ760" s="90">
        <f t="shared" si="95"/>
        <v>0</v>
      </c>
      <c r="AR760" s="90" t="e">
        <f>VLOOKUP(C760&amp;E760&amp;G760&amp;I760&amp;J760,'Código Licitaciones'!$I$8:$I$4158,1,0)</f>
        <v>#N/A</v>
      </c>
    </row>
    <row r="761" spans="13:44" ht="18.75" x14ac:dyDescent="0.3">
      <c r="M761" s="98"/>
      <c r="X761" s="83">
        <f t="shared" si="89"/>
        <v>9</v>
      </c>
      <c r="Z761" s="90" t="e">
        <f t="shared" si="90"/>
        <v>#DIV/0!</v>
      </c>
      <c r="AA761" s="94" t="e">
        <f>+VLOOKUP(C761,'Código Licitaciones'!$J$7:$J$31,1,0)</f>
        <v>#N/A</v>
      </c>
      <c r="AB761" s="94">
        <f t="shared" si="91"/>
        <v>0</v>
      </c>
      <c r="AC761" s="94" t="e">
        <f>+VLOOKUP(E761,'Código Licitaciones'!$K$7:$K$50,1,0)</f>
        <v>#N/A</v>
      </c>
      <c r="AD761" s="94">
        <f t="shared" si="92"/>
        <v>0</v>
      </c>
      <c r="AE761" s="94" t="e">
        <f>+VLOOKUP(G761,'Código Licitaciones'!$L$7:$L$50,1,0)</f>
        <v>#N/A</v>
      </c>
      <c r="AF761" s="90" t="e">
        <f t="shared" si="93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4"/>
        <v>0</v>
      </c>
      <c r="AJ761" s="94">
        <f t="shared" si="94"/>
        <v>0</v>
      </c>
      <c r="AK761" s="95" t="e">
        <f>+VLOOKUP(M761,'Código Barras'!$C$3:$C$1694,1,0)</f>
        <v>#N/A</v>
      </c>
      <c r="AL761" s="90">
        <f t="shared" si="96"/>
        <v>0</v>
      </c>
      <c r="AM761" s="90">
        <f t="shared" si="96"/>
        <v>0</v>
      </c>
      <c r="AN761" s="90">
        <f t="shared" si="96"/>
        <v>0</v>
      </c>
      <c r="AO761" s="90">
        <f t="shared" si="95"/>
        <v>0</v>
      </c>
      <c r="AP761" s="90">
        <f t="shared" si="95"/>
        <v>0</v>
      </c>
      <c r="AQ761" s="90">
        <f t="shared" si="95"/>
        <v>0</v>
      </c>
      <c r="AR761" s="90" t="e">
        <f>VLOOKUP(C761&amp;E761&amp;G761&amp;I761&amp;J761,'Código Licitaciones'!$I$8:$I$4158,1,0)</f>
        <v>#N/A</v>
      </c>
    </row>
    <row r="762" spans="13:44" ht="18.75" x14ac:dyDescent="0.3">
      <c r="M762" s="98"/>
      <c r="X762" s="83">
        <f t="shared" si="89"/>
        <v>9</v>
      </c>
      <c r="Z762" s="90" t="e">
        <f t="shared" si="90"/>
        <v>#DIV/0!</v>
      </c>
      <c r="AA762" s="94" t="e">
        <f>+VLOOKUP(C762,'Código Licitaciones'!$J$7:$J$31,1,0)</f>
        <v>#N/A</v>
      </c>
      <c r="AB762" s="94">
        <f t="shared" si="91"/>
        <v>0</v>
      </c>
      <c r="AC762" s="94" t="e">
        <f>+VLOOKUP(E762,'Código Licitaciones'!$K$7:$K$50,1,0)</f>
        <v>#N/A</v>
      </c>
      <c r="AD762" s="94">
        <f t="shared" si="92"/>
        <v>0</v>
      </c>
      <c r="AE762" s="94" t="e">
        <f>+VLOOKUP(G762,'Código Licitaciones'!$L$7:$L$50,1,0)</f>
        <v>#N/A</v>
      </c>
      <c r="AF762" s="90" t="e">
        <f t="shared" si="93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4"/>
        <v>0</v>
      </c>
      <c r="AJ762" s="94">
        <f t="shared" si="94"/>
        <v>0</v>
      </c>
      <c r="AK762" s="95" t="e">
        <f>+VLOOKUP(M762,'Código Barras'!$C$3:$C$1694,1,0)</f>
        <v>#N/A</v>
      </c>
      <c r="AL762" s="90">
        <f t="shared" si="96"/>
        <v>0</v>
      </c>
      <c r="AM762" s="90">
        <f t="shared" si="96"/>
        <v>0</v>
      </c>
      <c r="AN762" s="90">
        <f t="shared" si="96"/>
        <v>0</v>
      </c>
      <c r="AO762" s="90">
        <f t="shared" si="95"/>
        <v>0</v>
      </c>
      <c r="AP762" s="90">
        <f t="shared" si="95"/>
        <v>0</v>
      </c>
      <c r="AQ762" s="90">
        <f t="shared" si="95"/>
        <v>0</v>
      </c>
      <c r="AR762" s="90" t="e">
        <f>VLOOKUP(C762&amp;E762&amp;G762&amp;I762&amp;J762,'Código Licitaciones'!$I$8:$I$4158,1,0)</f>
        <v>#N/A</v>
      </c>
    </row>
    <row r="763" spans="13:44" ht="18.75" x14ac:dyDescent="0.3">
      <c r="M763" s="98"/>
      <c r="X763" s="83">
        <f t="shared" si="89"/>
        <v>9</v>
      </c>
      <c r="Z763" s="90" t="e">
        <f t="shared" si="90"/>
        <v>#DIV/0!</v>
      </c>
      <c r="AA763" s="94" t="e">
        <f>+VLOOKUP(C763,'Código Licitaciones'!$J$7:$J$31,1,0)</f>
        <v>#N/A</v>
      </c>
      <c r="AB763" s="94">
        <f t="shared" si="91"/>
        <v>0</v>
      </c>
      <c r="AC763" s="94" t="e">
        <f>+VLOOKUP(E763,'Código Licitaciones'!$K$7:$K$50,1,0)</f>
        <v>#N/A</v>
      </c>
      <c r="AD763" s="94">
        <f t="shared" si="92"/>
        <v>0</v>
      </c>
      <c r="AE763" s="94" t="e">
        <f>+VLOOKUP(G763,'Código Licitaciones'!$L$7:$L$50,1,0)</f>
        <v>#N/A</v>
      </c>
      <c r="AF763" s="90" t="e">
        <f t="shared" si="93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4"/>
        <v>0</v>
      </c>
      <c r="AJ763" s="94">
        <f t="shared" si="94"/>
        <v>0</v>
      </c>
      <c r="AK763" s="95" t="e">
        <f>+VLOOKUP(M763,'Código Barras'!$C$3:$C$1694,1,0)</f>
        <v>#N/A</v>
      </c>
      <c r="AL763" s="90">
        <f t="shared" si="96"/>
        <v>0</v>
      </c>
      <c r="AM763" s="90">
        <f t="shared" si="96"/>
        <v>0</v>
      </c>
      <c r="AN763" s="90">
        <f t="shared" si="96"/>
        <v>0</v>
      </c>
      <c r="AO763" s="90">
        <f t="shared" si="95"/>
        <v>0</v>
      </c>
      <c r="AP763" s="90">
        <f t="shared" si="95"/>
        <v>0</v>
      </c>
      <c r="AQ763" s="90">
        <f t="shared" si="95"/>
        <v>0</v>
      </c>
      <c r="AR763" s="90" t="e">
        <f>VLOOKUP(C763&amp;E763&amp;G763&amp;I763&amp;J763,'Código Licitaciones'!$I$8:$I$4158,1,0)</f>
        <v>#N/A</v>
      </c>
    </row>
    <row r="764" spans="13:44" ht="18.75" x14ac:dyDescent="0.3">
      <c r="M764" s="98"/>
      <c r="X764" s="83">
        <f t="shared" si="89"/>
        <v>9</v>
      </c>
      <c r="Z764" s="90" t="e">
        <f t="shared" si="90"/>
        <v>#DIV/0!</v>
      </c>
      <c r="AA764" s="94" t="e">
        <f>+VLOOKUP(C764,'Código Licitaciones'!$J$7:$J$31,1,0)</f>
        <v>#N/A</v>
      </c>
      <c r="AB764" s="94">
        <f t="shared" si="91"/>
        <v>0</v>
      </c>
      <c r="AC764" s="94" t="e">
        <f>+VLOOKUP(E764,'Código Licitaciones'!$K$7:$K$50,1,0)</f>
        <v>#N/A</v>
      </c>
      <c r="AD764" s="94">
        <f t="shared" si="92"/>
        <v>0</v>
      </c>
      <c r="AE764" s="94" t="e">
        <f>+VLOOKUP(G764,'Código Licitaciones'!$L$7:$L$50,1,0)</f>
        <v>#N/A</v>
      </c>
      <c r="AF764" s="90" t="e">
        <f t="shared" si="93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4"/>
        <v>0</v>
      </c>
      <c r="AJ764" s="94">
        <f t="shared" si="94"/>
        <v>0</v>
      </c>
      <c r="AK764" s="95" t="e">
        <f>+VLOOKUP(M764,'Código Barras'!$C$3:$C$1694,1,0)</f>
        <v>#N/A</v>
      </c>
      <c r="AL764" s="90">
        <f t="shared" si="96"/>
        <v>0</v>
      </c>
      <c r="AM764" s="90">
        <f t="shared" si="96"/>
        <v>0</v>
      </c>
      <c r="AN764" s="90">
        <f t="shared" si="96"/>
        <v>0</v>
      </c>
      <c r="AO764" s="90">
        <f t="shared" si="95"/>
        <v>0</v>
      </c>
      <c r="AP764" s="90">
        <f t="shared" si="95"/>
        <v>0</v>
      </c>
      <c r="AQ764" s="90">
        <f t="shared" si="95"/>
        <v>0</v>
      </c>
      <c r="AR764" s="90" t="e">
        <f>VLOOKUP(C764&amp;E764&amp;G764&amp;I764&amp;J764,'Código Licitaciones'!$I$8:$I$4158,1,0)</f>
        <v>#N/A</v>
      </c>
    </row>
    <row r="765" spans="13:44" ht="18.75" x14ac:dyDescent="0.3">
      <c r="M765" s="98"/>
      <c r="X765" s="83">
        <f t="shared" si="89"/>
        <v>9</v>
      </c>
      <c r="Z765" s="90" t="e">
        <f t="shared" si="90"/>
        <v>#DIV/0!</v>
      </c>
      <c r="AA765" s="94" t="e">
        <f>+VLOOKUP(C765,'Código Licitaciones'!$J$7:$J$31,1,0)</f>
        <v>#N/A</v>
      </c>
      <c r="AB765" s="94">
        <f t="shared" si="91"/>
        <v>0</v>
      </c>
      <c r="AC765" s="94" t="e">
        <f>+VLOOKUP(E765,'Código Licitaciones'!$K$7:$K$50,1,0)</f>
        <v>#N/A</v>
      </c>
      <c r="AD765" s="94">
        <f t="shared" si="92"/>
        <v>0</v>
      </c>
      <c r="AE765" s="94" t="e">
        <f>+VLOOKUP(G765,'Código Licitaciones'!$L$7:$L$50,1,0)</f>
        <v>#N/A</v>
      </c>
      <c r="AF765" s="90" t="e">
        <f t="shared" si="93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4"/>
        <v>0</v>
      </c>
      <c r="AJ765" s="94">
        <f t="shared" si="94"/>
        <v>0</v>
      </c>
      <c r="AK765" s="95" t="e">
        <f>+VLOOKUP(M765,'Código Barras'!$C$3:$C$1694,1,0)</f>
        <v>#N/A</v>
      </c>
      <c r="AL765" s="90">
        <f t="shared" si="96"/>
        <v>0</v>
      </c>
      <c r="AM765" s="90">
        <f t="shared" si="96"/>
        <v>0</v>
      </c>
      <c r="AN765" s="90">
        <f t="shared" si="96"/>
        <v>0</v>
      </c>
      <c r="AO765" s="90">
        <f t="shared" si="95"/>
        <v>0</v>
      </c>
      <c r="AP765" s="90">
        <f t="shared" si="95"/>
        <v>0</v>
      </c>
      <c r="AQ765" s="90">
        <f t="shared" si="95"/>
        <v>0</v>
      </c>
      <c r="AR765" s="90" t="e">
        <f>VLOOKUP(C765&amp;E765&amp;G765&amp;I765&amp;J765,'Código Licitaciones'!$I$8:$I$4158,1,0)</f>
        <v>#N/A</v>
      </c>
    </row>
    <row r="766" spans="13:44" ht="18.75" x14ac:dyDescent="0.3">
      <c r="M766" s="98"/>
      <c r="X766" s="83">
        <f t="shared" si="89"/>
        <v>9</v>
      </c>
      <c r="Z766" s="90" t="e">
        <f t="shared" si="90"/>
        <v>#DIV/0!</v>
      </c>
      <c r="AA766" s="94" t="e">
        <f>+VLOOKUP(C766,'Código Licitaciones'!$J$7:$J$31,1,0)</f>
        <v>#N/A</v>
      </c>
      <c r="AB766" s="94">
        <f t="shared" si="91"/>
        <v>0</v>
      </c>
      <c r="AC766" s="94" t="e">
        <f>+VLOOKUP(E766,'Código Licitaciones'!$K$7:$K$50,1,0)</f>
        <v>#N/A</v>
      </c>
      <c r="AD766" s="94">
        <f t="shared" si="92"/>
        <v>0</v>
      </c>
      <c r="AE766" s="94" t="e">
        <f>+VLOOKUP(G766,'Código Licitaciones'!$L$7:$L$50,1,0)</f>
        <v>#N/A</v>
      </c>
      <c r="AF766" s="90" t="e">
        <f t="shared" si="93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4"/>
        <v>0</v>
      </c>
      <c r="AJ766" s="94">
        <f t="shared" si="94"/>
        <v>0</v>
      </c>
      <c r="AK766" s="95" t="e">
        <f>+VLOOKUP(M766,'Código Barras'!$C$3:$C$1694,1,0)</f>
        <v>#N/A</v>
      </c>
      <c r="AL766" s="90">
        <f t="shared" si="96"/>
        <v>0</v>
      </c>
      <c r="AM766" s="90">
        <f t="shared" si="96"/>
        <v>0</v>
      </c>
      <c r="AN766" s="90">
        <f t="shared" si="96"/>
        <v>0</v>
      </c>
      <c r="AO766" s="90">
        <f t="shared" si="95"/>
        <v>0</v>
      </c>
      <c r="AP766" s="90">
        <f t="shared" si="95"/>
        <v>0</v>
      </c>
      <c r="AQ766" s="90">
        <f t="shared" si="95"/>
        <v>0</v>
      </c>
      <c r="AR766" s="90" t="e">
        <f>VLOOKUP(C766&amp;E766&amp;G766&amp;I766&amp;J766,'Código Licitaciones'!$I$8:$I$4158,1,0)</f>
        <v>#N/A</v>
      </c>
    </row>
    <row r="767" spans="13:44" ht="18.75" x14ac:dyDescent="0.3">
      <c r="M767" s="98"/>
      <c r="X767" s="83">
        <f t="shared" si="89"/>
        <v>9</v>
      </c>
      <c r="Z767" s="90" t="e">
        <f t="shared" si="90"/>
        <v>#DIV/0!</v>
      </c>
      <c r="AA767" s="94" t="e">
        <f>+VLOOKUP(C767,'Código Licitaciones'!$J$7:$J$31,1,0)</f>
        <v>#N/A</v>
      </c>
      <c r="AB767" s="94">
        <f t="shared" si="91"/>
        <v>0</v>
      </c>
      <c r="AC767" s="94" t="e">
        <f>+VLOOKUP(E767,'Código Licitaciones'!$K$7:$K$50,1,0)</f>
        <v>#N/A</v>
      </c>
      <c r="AD767" s="94">
        <f t="shared" si="92"/>
        <v>0</v>
      </c>
      <c r="AE767" s="94" t="e">
        <f>+VLOOKUP(G767,'Código Licitaciones'!$L$7:$L$50,1,0)</f>
        <v>#N/A</v>
      </c>
      <c r="AF767" s="90" t="e">
        <f t="shared" si="93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4"/>
        <v>0</v>
      </c>
      <c r="AJ767" s="94">
        <f t="shared" si="94"/>
        <v>0</v>
      </c>
      <c r="AK767" s="95" t="e">
        <f>+VLOOKUP(M767,'Código Barras'!$C$3:$C$1694,1,0)</f>
        <v>#N/A</v>
      </c>
      <c r="AL767" s="90">
        <f t="shared" si="96"/>
        <v>0</v>
      </c>
      <c r="AM767" s="90">
        <f t="shared" si="96"/>
        <v>0</v>
      </c>
      <c r="AN767" s="90">
        <f t="shared" si="96"/>
        <v>0</v>
      </c>
      <c r="AO767" s="90">
        <f t="shared" si="95"/>
        <v>0</v>
      </c>
      <c r="AP767" s="90">
        <f t="shared" si="95"/>
        <v>0</v>
      </c>
      <c r="AQ767" s="90">
        <f t="shared" si="95"/>
        <v>0</v>
      </c>
      <c r="AR767" s="90" t="e">
        <f>VLOOKUP(C767&amp;E767&amp;G767&amp;I767&amp;J767,'Código Licitaciones'!$I$8:$I$4158,1,0)</f>
        <v>#N/A</v>
      </c>
    </row>
    <row r="768" spans="13:44" ht="18.75" x14ac:dyDescent="0.3">
      <c r="M768" s="98"/>
      <c r="X768" s="83">
        <f t="shared" si="89"/>
        <v>9</v>
      </c>
      <c r="Z768" s="90" t="e">
        <f t="shared" si="90"/>
        <v>#DIV/0!</v>
      </c>
      <c r="AA768" s="94" t="e">
        <f>+VLOOKUP(C768,'Código Licitaciones'!$J$7:$J$31,1,0)</f>
        <v>#N/A</v>
      </c>
      <c r="AB768" s="94">
        <f t="shared" si="91"/>
        <v>0</v>
      </c>
      <c r="AC768" s="94" t="e">
        <f>+VLOOKUP(E768,'Código Licitaciones'!$K$7:$K$50,1,0)</f>
        <v>#N/A</v>
      </c>
      <c r="AD768" s="94">
        <f t="shared" si="92"/>
        <v>0</v>
      </c>
      <c r="AE768" s="94" t="e">
        <f>+VLOOKUP(G768,'Código Licitaciones'!$L$7:$L$50,1,0)</f>
        <v>#N/A</v>
      </c>
      <c r="AF768" s="90" t="e">
        <f t="shared" si="93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4"/>
        <v>0</v>
      </c>
      <c r="AJ768" s="94">
        <f t="shared" si="94"/>
        <v>0</v>
      </c>
      <c r="AK768" s="95" t="e">
        <f>+VLOOKUP(M768,'Código Barras'!$C$3:$C$1694,1,0)</f>
        <v>#N/A</v>
      </c>
      <c r="AL768" s="90">
        <f t="shared" si="96"/>
        <v>0</v>
      </c>
      <c r="AM768" s="90">
        <f t="shared" si="96"/>
        <v>0</v>
      </c>
      <c r="AN768" s="90">
        <f t="shared" si="96"/>
        <v>0</v>
      </c>
      <c r="AO768" s="90">
        <f t="shared" si="95"/>
        <v>0</v>
      </c>
      <c r="AP768" s="90">
        <f t="shared" si="95"/>
        <v>0</v>
      </c>
      <c r="AQ768" s="90">
        <f t="shared" si="95"/>
        <v>0</v>
      </c>
      <c r="AR768" s="90" t="e">
        <f>VLOOKUP(C768&amp;E768&amp;G768&amp;I768&amp;J768,'Código Licitaciones'!$I$8:$I$4158,1,0)</f>
        <v>#N/A</v>
      </c>
    </row>
    <row r="769" spans="13:44" ht="18.75" x14ac:dyDescent="0.3">
      <c r="M769" s="98"/>
      <c r="X769" s="83">
        <f t="shared" si="89"/>
        <v>9</v>
      </c>
      <c r="Z769" s="90" t="e">
        <f t="shared" si="90"/>
        <v>#DIV/0!</v>
      </c>
      <c r="AA769" s="94" t="e">
        <f>+VLOOKUP(C769,'Código Licitaciones'!$J$7:$J$31,1,0)</f>
        <v>#N/A</v>
      </c>
      <c r="AB769" s="94">
        <f t="shared" si="91"/>
        <v>0</v>
      </c>
      <c r="AC769" s="94" t="e">
        <f>+VLOOKUP(E769,'Código Licitaciones'!$K$7:$K$50,1,0)</f>
        <v>#N/A</v>
      </c>
      <c r="AD769" s="94">
        <f t="shared" si="92"/>
        <v>0</v>
      </c>
      <c r="AE769" s="94" t="e">
        <f>+VLOOKUP(G769,'Código Licitaciones'!$L$7:$L$50,1,0)</f>
        <v>#N/A</v>
      </c>
      <c r="AF769" s="90" t="e">
        <f t="shared" si="93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4"/>
        <v>0</v>
      </c>
      <c r="AJ769" s="94">
        <f t="shared" si="94"/>
        <v>0</v>
      </c>
      <c r="AK769" s="95" t="e">
        <f>+VLOOKUP(M769,'Código Barras'!$C$3:$C$1694,1,0)</f>
        <v>#N/A</v>
      </c>
      <c r="AL769" s="90">
        <f t="shared" si="96"/>
        <v>0</v>
      </c>
      <c r="AM769" s="90">
        <f t="shared" si="96"/>
        <v>0</v>
      </c>
      <c r="AN769" s="90">
        <f t="shared" si="96"/>
        <v>0</v>
      </c>
      <c r="AO769" s="90">
        <f t="shared" si="95"/>
        <v>0</v>
      </c>
      <c r="AP769" s="90">
        <f t="shared" si="95"/>
        <v>0</v>
      </c>
      <c r="AQ769" s="90">
        <f t="shared" si="95"/>
        <v>0</v>
      </c>
      <c r="AR769" s="90" t="e">
        <f>VLOOKUP(C769&amp;E769&amp;G769&amp;I769&amp;J769,'Código Licitaciones'!$I$8:$I$4158,1,0)</f>
        <v>#N/A</v>
      </c>
    </row>
    <row r="770" spans="13:44" ht="18.75" x14ac:dyDescent="0.3">
      <c r="M770" s="98"/>
      <c r="X770" s="83">
        <f t="shared" si="89"/>
        <v>9</v>
      </c>
      <c r="Z770" s="90" t="e">
        <f t="shared" si="90"/>
        <v>#DIV/0!</v>
      </c>
      <c r="AA770" s="94" t="e">
        <f>+VLOOKUP(C770,'Código Licitaciones'!$J$7:$J$31,1,0)</f>
        <v>#N/A</v>
      </c>
      <c r="AB770" s="94">
        <f t="shared" si="91"/>
        <v>0</v>
      </c>
      <c r="AC770" s="94" t="e">
        <f>+VLOOKUP(E770,'Código Licitaciones'!$K$7:$K$50,1,0)</f>
        <v>#N/A</v>
      </c>
      <c r="AD770" s="94">
        <f t="shared" si="92"/>
        <v>0</v>
      </c>
      <c r="AE770" s="94" t="e">
        <f>+VLOOKUP(G770,'Código Licitaciones'!$L$7:$L$50,1,0)</f>
        <v>#N/A</v>
      </c>
      <c r="AF770" s="90" t="e">
        <f t="shared" si="93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4"/>
        <v>0</v>
      </c>
      <c r="AJ770" s="94">
        <f t="shared" si="94"/>
        <v>0</v>
      </c>
      <c r="AK770" s="95" t="e">
        <f>+VLOOKUP(M770,'Código Barras'!$C$3:$C$1694,1,0)</f>
        <v>#N/A</v>
      </c>
      <c r="AL770" s="90">
        <f t="shared" si="96"/>
        <v>0</v>
      </c>
      <c r="AM770" s="90">
        <f t="shared" si="96"/>
        <v>0</v>
      </c>
      <c r="AN770" s="90">
        <f t="shared" si="96"/>
        <v>0</v>
      </c>
      <c r="AO770" s="90">
        <f t="shared" si="95"/>
        <v>0</v>
      </c>
      <c r="AP770" s="90">
        <f t="shared" si="95"/>
        <v>0</v>
      </c>
      <c r="AQ770" s="90">
        <f t="shared" si="95"/>
        <v>0</v>
      </c>
      <c r="AR770" s="90" t="e">
        <f>VLOOKUP(C770&amp;E770&amp;G770&amp;I770&amp;J770,'Código Licitaciones'!$I$8:$I$4158,1,0)</f>
        <v>#N/A</v>
      </c>
    </row>
    <row r="771" spans="13:44" ht="18.75" x14ac:dyDescent="0.3">
      <c r="M771" s="98"/>
      <c r="X771" s="83">
        <f t="shared" si="89"/>
        <v>9</v>
      </c>
      <c r="Z771" s="90" t="e">
        <f t="shared" si="90"/>
        <v>#DIV/0!</v>
      </c>
      <c r="AA771" s="94" t="e">
        <f>+VLOOKUP(C771,'Código Licitaciones'!$J$7:$J$31,1,0)</f>
        <v>#N/A</v>
      </c>
      <c r="AB771" s="94">
        <f t="shared" si="91"/>
        <v>0</v>
      </c>
      <c r="AC771" s="94" t="e">
        <f>+VLOOKUP(E771,'Código Licitaciones'!$K$7:$K$50,1,0)</f>
        <v>#N/A</v>
      </c>
      <c r="AD771" s="94">
        <f t="shared" si="92"/>
        <v>0</v>
      </c>
      <c r="AE771" s="94" t="e">
        <f>+VLOOKUP(G771,'Código Licitaciones'!$L$7:$L$50,1,0)</f>
        <v>#N/A</v>
      </c>
      <c r="AF771" s="90" t="e">
        <f t="shared" si="93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4"/>
        <v>0</v>
      </c>
      <c r="AJ771" s="94">
        <f t="shared" si="94"/>
        <v>0</v>
      </c>
      <c r="AK771" s="95" t="e">
        <f>+VLOOKUP(M771,'Código Barras'!$C$3:$C$1694,1,0)</f>
        <v>#N/A</v>
      </c>
      <c r="AL771" s="90">
        <f t="shared" si="96"/>
        <v>0</v>
      </c>
      <c r="AM771" s="90">
        <f t="shared" si="96"/>
        <v>0</v>
      </c>
      <c r="AN771" s="90">
        <f t="shared" si="96"/>
        <v>0</v>
      </c>
      <c r="AO771" s="90">
        <f t="shared" si="95"/>
        <v>0</v>
      </c>
      <c r="AP771" s="90">
        <f t="shared" si="95"/>
        <v>0</v>
      </c>
      <c r="AQ771" s="90">
        <f t="shared" si="95"/>
        <v>0</v>
      </c>
      <c r="AR771" s="90" t="e">
        <f>VLOOKUP(C771&amp;E771&amp;G771&amp;I771&amp;J771,'Código Licitaciones'!$I$8:$I$4158,1,0)</f>
        <v>#N/A</v>
      </c>
    </row>
    <row r="772" spans="13:44" ht="18.75" x14ac:dyDescent="0.3">
      <c r="M772" s="98"/>
      <c r="X772" s="83">
        <f t="shared" si="89"/>
        <v>9</v>
      </c>
      <c r="Z772" s="90" t="e">
        <f t="shared" si="90"/>
        <v>#DIV/0!</v>
      </c>
      <c r="AA772" s="94" t="e">
        <f>+VLOOKUP(C772,'Código Licitaciones'!$J$7:$J$31,1,0)</f>
        <v>#N/A</v>
      </c>
      <c r="AB772" s="94">
        <f t="shared" si="91"/>
        <v>0</v>
      </c>
      <c r="AC772" s="94" t="e">
        <f>+VLOOKUP(E772,'Código Licitaciones'!$K$7:$K$50,1,0)</f>
        <v>#N/A</v>
      </c>
      <c r="AD772" s="94">
        <f t="shared" si="92"/>
        <v>0</v>
      </c>
      <c r="AE772" s="94" t="e">
        <f>+VLOOKUP(G772,'Código Licitaciones'!$L$7:$L$50,1,0)</f>
        <v>#N/A</v>
      </c>
      <c r="AF772" s="90" t="e">
        <f t="shared" si="93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7">+K772</f>
        <v>0</v>
      </c>
      <c r="AJ772" s="94">
        <f t="shared" si="97"/>
        <v>0</v>
      </c>
      <c r="AK772" s="95" t="e">
        <f>+VLOOKUP(M772,'Código Barras'!$C$3:$C$1694,1,0)</f>
        <v>#N/A</v>
      </c>
      <c r="AL772" s="90">
        <f t="shared" si="96"/>
        <v>0</v>
      </c>
      <c r="AM772" s="90">
        <f t="shared" si="96"/>
        <v>0</v>
      </c>
      <c r="AN772" s="90">
        <f t="shared" si="96"/>
        <v>0</v>
      </c>
      <c r="AO772" s="90">
        <f t="shared" si="95"/>
        <v>0</v>
      </c>
      <c r="AP772" s="90">
        <f t="shared" si="95"/>
        <v>0</v>
      </c>
      <c r="AQ772" s="90">
        <f t="shared" si="95"/>
        <v>0</v>
      </c>
      <c r="AR772" s="90" t="e">
        <f>VLOOKUP(C772&amp;E772&amp;G772&amp;I772&amp;J772,'Código Licitaciones'!$I$8:$I$4158,1,0)</f>
        <v>#N/A</v>
      </c>
    </row>
    <row r="773" spans="13:44" ht="18.75" x14ac:dyDescent="0.3">
      <c r="M773" s="98"/>
      <c r="X773" s="83">
        <f t="shared" si="89"/>
        <v>9</v>
      </c>
      <c r="Z773" s="90" t="e">
        <f t="shared" si="90"/>
        <v>#DIV/0!</v>
      </c>
      <c r="AA773" s="94" t="e">
        <f>+VLOOKUP(C773,'Código Licitaciones'!$J$7:$J$31,1,0)</f>
        <v>#N/A</v>
      </c>
      <c r="AB773" s="94">
        <f t="shared" si="91"/>
        <v>0</v>
      </c>
      <c r="AC773" s="94" t="e">
        <f>+VLOOKUP(E773,'Código Licitaciones'!$K$7:$K$50,1,0)</f>
        <v>#N/A</v>
      </c>
      <c r="AD773" s="94">
        <f t="shared" si="92"/>
        <v>0</v>
      </c>
      <c r="AE773" s="94" t="e">
        <f>+VLOOKUP(G773,'Código Licitaciones'!$L$7:$L$50,1,0)</f>
        <v>#N/A</v>
      </c>
      <c r="AF773" s="90" t="e">
        <f t="shared" si="93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7"/>
        <v>0</v>
      </c>
      <c r="AJ773" s="94">
        <f t="shared" si="97"/>
        <v>0</v>
      </c>
      <c r="AK773" s="95" t="e">
        <f>+VLOOKUP(M773,'Código Barras'!$C$3:$C$1694,1,0)</f>
        <v>#N/A</v>
      </c>
      <c r="AL773" s="90">
        <f t="shared" si="96"/>
        <v>0</v>
      </c>
      <c r="AM773" s="90">
        <f t="shared" si="96"/>
        <v>0</v>
      </c>
      <c r="AN773" s="90">
        <f t="shared" si="96"/>
        <v>0</v>
      </c>
      <c r="AO773" s="90">
        <f t="shared" si="95"/>
        <v>0</v>
      </c>
      <c r="AP773" s="90">
        <f t="shared" si="95"/>
        <v>0</v>
      </c>
      <c r="AQ773" s="90">
        <f t="shared" si="95"/>
        <v>0</v>
      </c>
      <c r="AR773" s="90" t="e">
        <f>VLOOKUP(C773&amp;E773&amp;G773&amp;I773&amp;J773,'Código Licitaciones'!$I$8:$I$4158,1,0)</f>
        <v>#N/A</v>
      </c>
    </row>
    <row r="774" spans="13:44" ht="18.75" x14ac:dyDescent="0.3">
      <c r="M774" s="98"/>
      <c r="X774" s="83">
        <f t="shared" si="89"/>
        <v>9</v>
      </c>
      <c r="Z774" s="90" t="e">
        <f t="shared" si="90"/>
        <v>#DIV/0!</v>
      </c>
      <c r="AA774" s="94" t="e">
        <f>+VLOOKUP(C774,'Código Licitaciones'!$J$7:$J$31,1,0)</f>
        <v>#N/A</v>
      </c>
      <c r="AB774" s="94">
        <f t="shared" si="91"/>
        <v>0</v>
      </c>
      <c r="AC774" s="94" t="e">
        <f>+VLOOKUP(E774,'Código Licitaciones'!$K$7:$K$50,1,0)</f>
        <v>#N/A</v>
      </c>
      <c r="AD774" s="94">
        <f t="shared" si="92"/>
        <v>0</v>
      </c>
      <c r="AE774" s="94" t="e">
        <f>+VLOOKUP(G774,'Código Licitaciones'!$L$7:$L$50,1,0)</f>
        <v>#N/A</v>
      </c>
      <c r="AF774" s="90" t="e">
        <f t="shared" si="93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7"/>
        <v>0</v>
      </c>
      <c r="AJ774" s="94">
        <f t="shared" si="97"/>
        <v>0</v>
      </c>
      <c r="AK774" s="95" t="e">
        <f>+VLOOKUP(M774,'Código Barras'!$C$3:$C$1694,1,0)</f>
        <v>#N/A</v>
      </c>
      <c r="AL774" s="90">
        <f t="shared" si="96"/>
        <v>0</v>
      </c>
      <c r="AM774" s="90">
        <f t="shared" si="96"/>
        <v>0</v>
      </c>
      <c r="AN774" s="90">
        <f t="shared" si="96"/>
        <v>0</v>
      </c>
      <c r="AO774" s="90">
        <f t="shared" si="95"/>
        <v>0</v>
      </c>
      <c r="AP774" s="90">
        <f t="shared" si="95"/>
        <v>0</v>
      </c>
      <c r="AQ774" s="90">
        <f t="shared" si="95"/>
        <v>0</v>
      </c>
      <c r="AR774" s="90" t="e">
        <f>VLOOKUP(C774&amp;E774&amp;G774&amp;I774&amp;J774,'Código Licitaciones'!$I$8:$I$4158,1,0)</f>
        <v>#N/A</v>
      </c>
    </row>
    <row r="775" spans="13:44" ht="18.75" x14ac:dyDescent="0.3">
      <c r="M775" s="98"/>
      <c r="X775" s="83">
        <f t="shared" si="89"/>
        <v>9</v>
      </c>
      <c r="Z775" s="90" t="e">
        <f t="shared" si="90"/>
        <v>#DIV/0!</v>
      </c>
      <c r="AA775" s="94" t="e">
        <f>+VLOOKUP(C775,'Código Licitaciones'!$J$7:$J$31,1,0)</f>
        <v>#N/A</v>
      </c>
      <c r="AB775" s="94">
        <f t="shared" si="91"/>
        <v>0</v>
      </c>
      <c r="AC775" s="94" t="e">
        <f>+VLOOKUP(E775,'Código Licitaciones'!$K$7:$K$50,1,0)</f>
        <v>#N/A</v>
      </c>
      <c r="AD775" s="94">
        <f t="shared" si="92"/>
        <v>0</v>
      </c>
      <c r="AE775" s="94" t="e">
        <f>+VLOOKUP(G775,'Código Licitaciones'!$L$7:$L$50,1,0)</f>
        <v>#N/A</v>
      </c>
      <c r="AF775" s="90" t="e">
        <f t="shared" si="93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7"/>
        <v>0</v>
      </c>
      <c r="AJ775" s="94">
        <f t="shared" si="97"/>
        <v>0</v>
      </c>
      <c r="AK775" s="95" t="e">
        <f>+VLOOKUP(M775,'Código Barras'!$C$3:$C$1694,1,0)</f>
        <v>#N/A</v>
      </c>
      <c r="AL775" s="90">
        <f t="shared" si="96"/>
        <v>0</v>
      </c>
      <c r="AM775" s="90">
        <f t="shared" si="96"/>
        <v>0</v>
      </c>
      <c r="AN775" s="90">
        <f t="shared" si="96"/>
        <v>0</v>
      </c>
      <c r="AO775" s="90">
        <f t="shared" si="95"/>
        <v>0</v>
      </c>
      <c r="AP775" s="90">
        <f t="shared" si="95"/>
        <v>0</v>
      </c>
      <c r="AQ775" s="90">
        <f t="shared" si="95"/>
        <v>0</v>
      </c>
      <c r="AR775" s="90" t="e">
        <f>VLOOKUP(C775&amp;E775&amp;G775&amp;I775&amp;J775,'Código Licitaciones'!$I$8:$I$4158,1,0)</f>
        <v>#N/A</v>
      </c>
    </row>
    <row r="776" spans="13:44" ht="18.75" x14ac:dyDescent="0.3">
      <c r="M776" s="98"/>
      <c r="X776" s="83">
        <f t="shared" si="89"/>
        <v>9</v>
      </c>
      <c r="Z776" s="90" t="e">
        <f t="shared" si="90"/>
        <v>#DIV/0!</v>
      </c>
      <c r="AA776" s="94" t="e">
        <f>+VLOOKUP(C776,'Código Licitaciones'!$J$7:$J$31,1,0)</f>
        <v>#N/A</v>
      </c>
      <c r="AB776" s="94">
        <f t="shared" si="91"/>
        <v>0</v>
      </c>
      <c r="AC776" s="94" t="e">
        <f>+VLOOKUP(E776,'Código Licitaciones'!$K$7:$K$50,1,0)</f>
        <v>#N/A</v>
      </c>
      <c r="AD776" s="94">
        <f t="shared" si="92"/>
        <v>0</v>
      </c>
      <c r="AE776" s="94" t="e">
        <f>+VLOOKUP(G776,'Código Licitaciones'!$L$7:$L$50,1,0)</f>
        <v>#N/A</v>
      </c>
      <c r="AF776" s="90" t="e">
        <f t="shared" si="93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7"/>
        <v>0</v>
      </c>
      <c r="AJ776" s="94">
        <f t="shared" si="97"/>
        <v>0</v>
      </c>
      <c r="AK776" s="95" t="e">
        <f>+VLOOKUP(M776,'Código Barras'!$C$3:$C$1694,1,0)</f>
        <v>#N/A</v>
      </c>
      <c r="AL776" s="90">
        <f t="shared" si="96"/>
        <v>0</v>
      </c>
      <c r="AM776" s="90">
        <f t="shared" si="96"/>
        <v>0</v>
      </c>
      <c r="AN776" s="90">
        <f t="shared" si="96"/>
        <v>0</v>
      </c>
      <c r="AO776" s="90">
        <f t="shared" si="95"/>
        <v>0</v>
      </c>
      <c r="AP776" s="90">
        <f t="shared" si="95"/>
        <v>0</v>
      </c>
      <c r="AQ776" s="90">
        <f t="shared" si="95"/>
        <v>0</v>
      </c>
      <c r="AR776" s="90" t="e">
        <f>VLOOKUP(C776&amp;E776&amp;G776&amp;I776&amp;J776,'Código Licitaciones'!$I$8:$I$4158,1,0)</f>
        <v>#N/A</v>
      </c>
    </row>
    <row r="777" spans="13:44" ht="18.75" x14ac:dyDescent="0.3">
      <c r="M777" s="98"/>
      <c r="X777" s="83">
        <f t="shared" si="89"/>
        <v>9</v>
      </c>
      <c r="Z777" s="90" t="e">
        <f t="shared" si="90"/>
        <v>#DIV/0!</v>
      </c>
      <c r="AA777" s="94" t="e">
        <f>+VLOOKUP(C777,'Código Licitaciones'!$J$7:$J$31,1,0)</f>
        <v>#N/A</v>
      </c>
      <c r="AB777" s="94">
        <f t="shared" si="91"/>
        <v>0</v>
      </c>
      <c r="AC777" s="94" t="e">
        <f>+VLOOKUP(E777,'Código Licitaciones'!$K$7:$K$50,1,0)</f>
        <v>#N/A</v>
      </c>
      <c r="AD777" s="94">
        <f t="shared" si="92"/>
        <v>0</v>
      </c>
      <c r="AE777" s="94" t="e">
        <f>+VLOOKUP(G777,'Código Licitaciones'!$L$7:$L$50,1,0)</f>
        <v>#N/A</v>
      </c>
      <c r="AF777" s="90" t="e">
        <f t="shared" si="93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7"/>
        <v>0</v>
      </c>
      <c r="AJ777" s="94">
        <f t="shared" si="97"/>
        <v>0</v>
      </c>
      <c r="AK777" s="95" t="e">
        <f>+VLOOKUP(M777,'Código Barras'!$C$3:$C$1694,1,0)</f>
        <v>#N/A</v>
      </c>
      <c r="AL777" s="90">
        <f t="shared" si="96"/>
        <v>0</v>
      </c>
      <c r="AM777" s="90">
        <f t="shared" si="96"/>
        <v>0</v>
      </c>
      <c r="AN777" s="90">
        <f t="shared" si="96"/>
        <v>0</v>
      </c>
      <c r="AO777" s="90">
        <f t="shared" si="95"/>
        <v>0</v>
      </c>
      <c r="AP777" s="90">
        <f t="shared" si="95"/>
        <v>0</v>
      </c>
      <c r="AQ777" s="90">
        <f t="shared" si="95"/>
        <v>0</v>
      </c>
      <c r="AR777" s="90" t="e">
        <f>VLOOKUP(C777&amp;E777&amp;G777&amp;I777&amp;J777,'Código Licitaciones'!$I$8:$I$4158,1,0)</f>
        <v>#N/A</v>
      </c>
    </row>
    <row r="778" spans="13:44" ht="18.75" x14ac:dyDescent="0.3">
      <c r="M778" s="98"/>
      <c r="X778" s="83">
        <f t="shared" ref="X778:X841" si="98">SUMPRODUCT(--(ISERROR(Z778:BN778)))</f>
        <v>9</v>
      </c>
      <c r="Z778" s="90" t="e">
        <f t="shared" ref="Z778:Z841" si="99">IF(ISNUMBER(B778),B778,1/0)</f>
        <v>#DIV/0!</v>
      </c>
      <c r="AA778" s="94" t="e">
        <f>+VLOOKUP(C778,'Código Licitaciones'!$J$7:$J$31,1,0)</f>
        <v>#N/A</v>
      </c>
      <c r="AB778" s="94">
        <f t="shared" ref="AB778:AB841" si="100">+D778</f>
        <v>0</v>
      </c>
      <c r="AC778" s="94" t="e">
        <f>+VLOOKUP(E778,'Código Licitaciones'!$K$7:$K$50,1,0)</f>
        <v>#N/A</v>
      </c>
      <c r="AD778" s="94">
        <f t="shared" ref="AD778:AD841" si="101">+F778</f>
        <v>0</v>
      </c>
      <c r="AE778" s="94" t="e">
        <f>+VLOOKUP(G778,'Código Licitaciones'!$L$7:$L$50,1,0)</f>
        <v>#N/A</v>
      </c>
      <c r="AF778" s="90" t="e">
        <f t="shared" ref="AF778:AF841" si="102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7"/>
        <v>0</v>
      </c>
      <c r="AJ778" s="94">
        <f t="shared" si="97"/>
        <v>0</v>
      </c>
      <c r="AK778" s="95" t="e">
        <f>+VLOOKUP(M778,'Código Barras'!$C$3:$C$1694,1,0)</f>
        <v>#N/A</v>
      </c>
      <c r="AL778" s="90">
        <f t="shared" si="96"/>
        <v>0</v>
      </c>
      <c r="AM778" s="90">
        <f t="shared" si="96"/>
        <v>0</v>
      </c>
      <c r="AN778" s="90">
        <f t="shared" si="96"/>
        <v>0</v>
      </c>
      <c r="AO778" s="90">
        <f t="shared" si="95"/>
        <v>0</v>
      </c>
      <c r="AP778" s="90">
        <f t="shared" si="95"/>
        <v>0</v>
      </c>
      <c r="AQ778" s="90">
        <f t="shared" si="95"/>
        <v>0</v>
      </c>
      <c r="AR778" s="90" t="e">
        <f>VLOOKUP(C778&amp;E778&amp;G778&amp;I778&amp;J778,'Código Licitaciones'!$I$8:$I$4158,1,0)</f>
        <v>#N/A</v>
      </c>
    </row>
    <row r="779" spans="13:44" ht="18.75" x14ac:dyDescent="0.3">
      <c r="M779" s="98"/>
      <c r="X779" s="83">
        <f t="shared" si="98"/>
        <v>9</v>
      </c>
      <c r="Z779" s="90" t="e">
        <f t="shared" si="99"/>
        <v>#DIV/0!</v>
      </c>
      <c r="AA779" s="94" t="e">
        <f>+VLOOKUP(C779,'Código Licitaciones'!$J$7:$J$31,1,0)</f>
        <v>#N/A</v>
      </c>
      <c r="AB779" s="94">
        <f t="shared" si="100"/>
        <v>0</v>
      </c>
      <c r="AC779" s="94" t="e">
        <f>+VLOOKUP(E779,'Código Licitaciones'!$K$7:$K$50,1,0)</f>
        <v>#N/A</v>
      </c>
      <c r="AD779" s="94">
        <f t="shared" si="101"/>
        <v>0</v>
      </c>
      <c r="AE779" s="94" t="e">
        <f>+VLOOKUP(G779,'Código Licitaciones'!$L$7:$L$50,1,0)</f>
        <v>#N/A</v>
      </c>
      <c r="AF779" s="90" t="e">
        <f t="shared" si="102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7"/>
        <v>0</v>
      </c>
      <c r="AJ779" s="94">
        <f t="shared" si="97"/>
        <v>0</v>
      </c>
      <c r="AK779" s="95" t="e">
        <f>+VLOOKUP(M779,'Código Barras'!$C$3:$C$1694,1,0)</f>
        <v>#N/A</v>
      </c>
      <c r="AL779" s="90">
        <f t="shared" si="96"/>
        <v>0</v>
      </c>
      <c r="AM779" s="90">
        <f t="shared" si="96"/>
        <v>0</v>
      </c>
      <c r="AN779" s="90">
        <f t="shared" si="96"/>
        <v>0</v>
      </c>
      <c r="AO779" s="90">
        <f t="shared" si="95"/>
        <v>0</v>
      </c>
      <c r="AP779" s="90">
        <f t="shared" si="95"/>
        <v>0</v>
      </c>
      <c r="AQ779" s="90">
        <f t="shared" si="95"/>
        <v>0</v>
      </c>
      <c r="AR779" s="90" t="e">
        <f>VLOOKUP(C779&amp;E779&amp;G779&amp;I779&amp;J779,'Código Licitaciones'!$I$8:$I$4158,1,0)</f>
        <v>#N/A</v>
      </c>
    </row>
    <row r="780" spans="13:44" ht="18.75" x14ac:dyDescent="0.3">
      <c r="M780" s="98"/>
      <c r="X780" s="83">
        <f t="shared" si="98"/>
        <v>9</v>
      </c>
      <c r="Z780" s="90" t="e">
        <f t="shared" si="99"/>
        <v>#DIV/0!</v>
      </c>
      <c r="AA780" s="94" t="e">
        <f>+VLOOKUP(C780,'Código Licitaciones'!$J$7:$J$31,1,0)</f>
        <v>#N/A</v>
      </c>
      <c r="AB780" s="94">
        <f t="shared" si="100"/>
        <v>0</v>
      </c>
      <c r="AC780" s="94" t="e">
        <f>+VLOOKUP(E780,'Código Licitaciones'!$K$7:$K$50,1,0)</f>
        <v>#N/A</v>
      </c>
      <c r="AD780" s="94">
        <f t="shared" si="101"/>
        <v>0</v>
      </c>
      <c r="AE780" s="94" t="e">
        <f>+VLOOKUP(G780,'Código Licitaciones'!$L$7:$L$50,1,0)</f>
        <v>#N/A</v>
      </c>
      <c r="AF780" s="90" t="e">
        <f t="shared" si="102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7"/>
        <v>0</v>
      </c>
      <c r="AJ780" s="94">
        <f t="shared" si="97"/>
        <v>0</v>
      </c>
      <c r="AK780" s="95" t="e">
        <f>+VLOOKUP(M780,'Código Barras'!$C$3:$C$1694,1,0)</f>
        <v>#N/A</v>
      </c>
      <c r="AL780" s="90">
        <f t="shared" si="96"/>
        <v>0</v>
      </c>
      <c r="AM780" s="90">
        <f t="shared" si="96"/>
        <v>0</v>
      </c>
      <c r="AN780" s="90">
        <f t="shared" si="96"/>
        <v>0</v>
      </c>
      <c r="AO780" s="90">
        <f t="shared" si="95"/>
        <v>0</v>
      </c>
      <c r="AP780" s="90">
        <f t="shared" si="95"/>
        <v>0</v>
      </c>
      <c r="AQ780" s="90">
        <f t="shared" si="95"/>
        <v>0</v>
      </c>
      <c r="AR780" s="90" t="e">
        <f>VLOOKUP(C780&amp;E780&amp;G780&amp;I780&amp;J780,'Código Licitaciones'!$I$8:$I$4158,1,0)</f>
        <v>#N/A</v>
      </c>
    </row>
    <row r="781" spans="13:44" ht="18.75" x14ac:dyDescent="0.3">
      <c r="M781" s="98"/>
      <c r="X781" s="83">
        <f t="shared" si="98"/>
        <v>9</v>
      </c>
      <c r="Z781" s="90" t="e">
        <f t="shared" si="99"/>
        <v>#DIV/0!</v>
      </c>
      <c r="AA781" s="94" t="e">
        <f>+VLOOKUP(C781,'Código Licitaciones'!$J$7:$J$31,1,0)</f>
        <v>#N/A</v>
      </c>
      <c r="AB781" s="94">
        <f t="shared" si="100"/>
        <v>0</v>
      </c>
      <c r="AC781" s="94" t="e">
        <f>+VLOOKUP(E781,'Código Licitaciones'!$K$7:$K$50,1,0)</f>
        <v>#N/A</v>
      </c>
      <c r="AD781" s="94">
        <f t="shared" si="101"/>
        <v>0</v>
      </c>
      <c r="AE781" s="94" t="e">
        <f>+VLOOKUP(G781,'Código Licitaciones'!$L$7:$L$50,1,0)</f>
        <v>#N/A</v>
      </c>
      <c r="AF781" s="90" t="e">
        <f t="shared" si="102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7"/>
        <v>0</v>
      </c>
      <c r="AJ781" s="94">
        <f t="shared" si="97"/>
        <v>0</v>
      </c>
      <c r="AK781" s="95" t="e">
        <f>+VLOOKUP(M781,'Código Barras'!$C$3:$C$1694,1,0)</f>
        <v>#N/A</v>
      </c>
      <c r="AL781" s="90">
        <f t="shared" si="96"/>
        <v>0</v>
      </c>
      <c r="AM781" s="90">
        <f t="shared" si="96"/>
        <v>0</v>
      </c>
      <c r="AN781" s="90">
        <f t="shared" si="96"/>
        <v>0</v>
      </c>
      <c r="AO781" s="90">
        <f t="shared" si="95"/>
        <v>0</v>
      </c>
      <c r="AP781" s="90">
        <f t="shared" si="95"/>
        <v>0</v>
      </c>
      <c r="AQ781" s="90">
        <f t="shared" si="95"/>
        <v>0</v>
      </c>
      <c r="AR781" s="90" t="e">
        <f>VLOOKUP(C781&amp;E781&amp;G781&amp;I781&amp;J781,'Código Licitaciones'!$I$8:$I$4158,1,0)</f>
        <v>#N/A</v>
      </c>
    </row>
    <row r="782" spans="13:44" ht="18.75" x14ac:dyDescent="0.3">
      <c r="M782" s="98"/>
      <c r="X782" s="83">
        <f t="shared" si="98"/>
        <v>9</v>
      </c>
      <c r="Z782" s="90" t="e">
        <f t="shared" si="99"/>
        <v>#DIV/0!</v>
      </c>
      <c r="AA782" s="94" t="e">
        <f>+VLOOKUP(C782,'Código Licitaciones'!$J$7:$J$31,1,0)</f>
        <v>#N/A</v>
      </c>
      <c r="AB782" s="94">
        <f t="shared" si="100"/>
        <v>0</v>
      </c>
      <c r="AC782" s="94" t="e">
        <f>+VLOOKUP(E782,'Código Licitaciones'!$K$7:$K$50,1,0)</f>
        <v>#N/A</v>
      </c>
      <c r="AD782" s="94">
        <f t="shared" si="101"/>
        <v>0</v>
      </c>
      <c r="AE782" s="94" t="e">
        <f>+VLOOKUP(G782,'Código Licitaciones'!$L$7:$L$50,1,0)</f>
        <v>#N/A</v>
      </c>
      <c r="AF782" s="90" t="e">
        <f t="shared" si="102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7"/>
        <v>0</v>
      </c>
      <c r="AJ782" s="94">
        <f t="shared" si="97"/>
        <v>0</v>
      </c>
      <c r="AK782" s="95" t="e">
        <f>+VLOOKUP(M782,'Código Barras'!$C$3:$C$1694,1,0)</f>
        <v>#N/A</v>
      </c>
      <c r="AL782" s="90">
        <f t="shared" si="96"/>
        <v>0</v>
      </c>
      <c r="AM782" s="90">
        <f t="shared" si="96"/>
        <v>0</v>
      </c>
      <c r="AN782" s="90">
        <f t="shared" si="96"/>
        <v>0</v>
      </c>
      <c r="AO782" s="90">
        <f t="shared" si="95"/>
        <v>0</v>
      </c>
      <c r="AP782" s="90">
        <f t="shared" si="95"/>
        <v>0</v>
      </c>
      <c r="AQ782" s="90">
        <f t="shared" si="95"/>
        <v>0</v>
      </c>
      <c r="AR782" s="90" t="e">
        <f>VLOOKUP(C782&amp;E782&amp;G782&amp;I782&amp;J782,'Código Licitaciones'!$I$8:$I$4158,1,0)</f>
        <v>#N/A</v>
      </c>
    </row>
    <row r="783" spans="13:44" ht="18.75" x14ac:dyDescent="0.3">
      <c r="M783" s="98"/>
      <c r="X783" s="83">
        <f t="shared" si="98"/>
        <v>9</v>
      </c>
      <c r="Z783" s="90" t="e">
        <f t="shared" si="99"/>
        <v>#DIV/0!</v>
      </c>
      <c r="AA783" s="94" t="e">
        <f>+VLOOKUP(C783,'Código Licitaciones'!$J$7:$J$31,1,0)</f>
        <v>#N/A</v>
      </c>
      <c r="AB783" s="94">
        <f t="shared" si="100"/>
        <v>0</v>
      </c>
      <c r="AC783" s="94" t="e">
        <f>+VLOOKUP(E783,'Código Licitaciones'!$K$7:$K$50,1,0)</f>
        <v>#N/A</v>
      </c>
      <c r="AD783" s="94">
        <f t="shared" si="101"/>
        <v>0</v>
      </c>
      <c r="AE783" s="94" t="e">
        <f>+VLOOKUP(G783,'Código Licitaciones'!$L$7:$L$50,1,0)</f>
        <v>#N/A</v>
      </c>
      <c r="AF783" s="90" t="e">
        <f t="shared" si="102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7"/>
        <v>0</v>
      </c>
      <c r="AJ783" s="94">
        <f t="shared" si="97"/>
        <v>0</v>
      </c>
      <c r="AK783" s="95" t="e">
        <f>+VLOOKUP(M783,'Código Barras'!$C$3:$C$1694,1,0)</f>
        <v>#N/A</v>
      </c>
      <c r="AL783" s="90">
        <f t="shared" si="96"/>
        <v>0</v>
      </c>
      <c r="AM783" s="90">
        <f t="shared" si="96"/>
        <v>0</v>
      </c>
      <c r="AN783" s="90">
        <f t="shared" si="96"/>
        <v>0</v>
      </c>
      <c r="AO783" s="90">
        <f t="shared" si="95"/>
        <v>0</v>
      </c>
      <c r="AP783" s="90">
        <f t="shared" si="95"/>
        <v>0</v>
      </c>
      <c r="AQ783" s="90">
        <f t="shared" si="95"/>
        <v>0</v>
      </c>
      <c r="AR783" s="90" t="e">
        <f>VLOOKUP(C783&amp;E783&amp;G783&amp;I783&amp;J783,'Código Licitaciones'!$I$8:$I$4158,1,0)</f>
        <v>#N/A</v>
      </c>
    </row>
    <row r="784" spans="13:44" ht="18.75" x14ac:dyDescent="0.3">
      <c r="M784" s="98"/>
      <c r="X784" s="83">
        <f t="shared" si="98"/>
        <v>9</v>
      </c>
      <c r="Z784" s="90" t="e">
        <f t="shared" si="99"/>
        <v>#DIV/0!</v>
      </c>
      <c r="AA784" s="94" t="e">
        <f>+VLOOKUP(C784,'Código Licitaciones'!$J$7:$J$31,1,0)</f>
        <v>#N/A</v>
      </c>
      <c r="AB784" s="94">
        <f t="shared" si="100"/>
        <v>0</v>
      </c>
      <c r="AC784" s="94" t="e">
        <f>+VLOOKUP(E784,'Código Licitaciones'!$K$7:$K$50,1,0)</f>
        <v>#N/A</v>
      </c>
      <c r="AD784" s="94">
        <f t="shared" si="101"/>
        <v>0</v>
      </c>
      <c r="AE784" s="94" t="e">
        <f>+VLOOKUP(G784,'Código Licitaciones'!$L$7:$L$50,1,0)</f>
        <v>#N/A</v>
      </c>
      <c r="AF784" s="90" t="e">
        <f t="shared" si="102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7"/>
        <v>0</v>
      </c>
      <c r="AJ784" s="94">
        <f t="shared" si="97"/>
        <v>0</v>
      </c>
      <c r="AK784" s="95" t="e">
        <f>+VLOOKUP(M784,'Código Barras'!$C$3:$C$1694,1,0)</f>
        <v>#N/A</v>
      </c>
      <c r="AL784" s="90">
        <f t="shared" si="96"/>
        <v>0</v>
      </c>
      <c r="AM784" s="90">
        <f t="shared" si="96"/>
        <v>0</v>
      </c>
      <c r="AN784" s="90">
        <f t="shared" si="96"/>
        <v>0</v>
      </c>
      <c r="AO784" s="90">
        <f t="shared" si="95"/>
        <v>0</v>
      </c>
      <c r="AP784" s="90">
        <f t="shared" si="95"/>
        <v>0</v>
      </c>
      <c r="AQ784" s="90">
        <f t="shared" si="95"/>
        <v>0</v>
      </c>
      <c r="AR784" s="90" t="e">
        <f>VLOOKUP(C784&amp;E784&amp;G784&amp;I784&amp;J784,'Código Licitaciones'!$I$8:$I$4158,1,0)</f>
        <v>#N/A</v>
      </c>
    </row>
    <row r="785" spans="13:44" ht="18.75" x14ac:dyDescent="0.3">
      <c r="M785" s="98"/>
      <c r="X785" s="83">
        <f t="shared" si="98"/>
        <v>9</v>
      </c>
      <c r="Z785" s="90" t="e">
        <f t="shared" si="99"/>
        <v>#DIV/0!</v>
      </c>
      <c r="AA785" s="94" t="e">
        <f>+VLOOKUP(C785,'Código Licitaciones'!$J$7:$J$31,1,0)</f>
        <v>#N/A</v>
      </c>
      <c r="AB785" s="94">
        <f t="shared" si="100"/>
        <v>0</v>
      </c>
      <c r="AC785" s="94" t="e">
        <f>+VLOOKUP(E785,'Código Licitaciones'!$K$7:$K$50,1,0)</f>
        <v>#N/A</v>
      </c>
      <c r="AD785" s="94">
        <f t="shared" si="101"/>
        <v>0</v>
      </c>
      <c r="AE785" s="94" t="e">
        <f>+VLOOKUP(G785,'Código Licitaciones'!$L$7:$L$50,1,0)</f>
        <v>#N/A</v>
      </c>
      <c r="AF785" s="90" t="e">
        <f t="shared" si="102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7"/>
        <v>0</v>
      </c>
      <c r="AJ785" s="94">
        <f t="shared" si="97"/>
        <v>0</v>
      </c>
      <c r="AK785" s="95" t="e">
        <f>+VLOOKUP(M785,'Código Barras'!$C$3:$C$1694,1,0)</f>
        <v>#N/A</v>
      </c>
      <c r="AL785" s="90">
        <f t="shared" si="96"/>
        <v>0</v>
      </c>
      <c r="AM785" s="90">
        <f t="shared" si="96"/>
        <v>0</v>
      </c>
      <c r="AN785" s="90">
        <f t="shared" si="96"/>
        <v>0</v>
      </c>
      <c r="AO785" s="90">
        <f t="shared" si="95"/>
        <v>0</v>
      </c>
      <c r="AP785" s="90">
        <f t="shared" si="95"/>
        <v>0</v>
      </c>
      <c r="AQ785" s="90">
        <f t="shared" si="95"/>
        <v>0</v>
      </c>
      <c r="AR785" s="90" t="e">
        <f>VLOOKUP(C785&amp;E785&amp;G785&amp;I785&amp;J785,'Código Licitaciones'!$I$8:$I$4158,1,0)</f>
        <v>#N/A</v>
      </c>
    </row>
    <row r="786" spans="13:44" ht="18.75" x14ac:dyDescent="0.3">
      <c r="M786" s="98"/>
      <c r="X786" s="83">
        <f t="shared" si="98"/>
        <v>9</v>
      </c>
      <c r="Z786" s="90" t="e">
        <f t="shared" si="99"/>
        <v>#DIV/0!</v>
      </c>
      <c r="AA786" s="94" t="e">
        <f>+VLOOKUP(C786,'Código Licitaciones'!$J$7:$J$31,1,0)</f>
        <v>#N/A</v>
      </c>
      <c r="AB786" s="94">
        <f t="shared" si="100"/>
        <v>0</v>
      </c>
      <c r="AC786" s="94" t="e">
        <f>+VLOOKUP(E786,'Código Licitaciones'!$K$7:$K$50,1,0)</f>
        <v>#N/A</v>
      </c>
      <c r="AD786" s="94">
        <f t="shared" si="101"/>
        <v>0</v>
      </c>
      <c r="AE786" s="94" t="e">
        <f>+VLOOKUP(G786,'Código Licitaciones'!$L$7:$L$50,1,0)</f>
        <v>#N/A</v>
      </c>
      <c r="AF786" s="90" t="e">
        <f t="shared" si="102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7"/>
        <v>0</v>
      </c>
      <c r="AJ786" s="94">
        <f t="shared" si="97"/>
        <v>0</v>
      </c>
      <c r="AK786" s="95" t="e">
        <f>+VLOOKUP(M786,'Código Barras'!$C$3:$C$1694,1,0)</f>
        <v>#N/A</v>
      </c>
      <c r="AL786" s="90">
        <f t="shared" si="96"/>
        <v>0</v>
      </c>
      <c r="AM786" s="90">
        <f t="shared" si="96"/>
        <v>0</v>
      </c>
      <c r="AN786" s="90">
        <f t="shared" si="96"/>
        <v>0</v>
      </c>
      <c r="AO786" s="90">
        <f t="shared" si="95"/>
        <v>0</v>
      </c>
      <c r="AP786" s="90">
        <f t="shared" si="95"/>
        <v>0</v>
      </c>
      <c r="AQ786" s="90">
        <f t="shared" si="95"/>
        <v>0</v>
      </c>
      <c r="AR786" s="90" t="e">
        <f>VLOOKUP(C786&amp;E786&amp;G786&amp;I786&amp;J786,'Código Licitaciones'!$I$8:$I$4158,1,0)</f>
        <v>#N/A</v>
      </c>
    </row>
    <row r="787" spans="13:44" ht="18.75" x14ac:dyDescent="0.3">
      <c r="M787" s="98"/>
      <c r="X787" s="83">
        <f t="shared" si="98"/>
        <v>9</v>
      </c>
      <c r="Z787" s="90" t="e">
        <f t="shared" si="99"/>
        <v>#DIV/0!</v>
      </c>
      <c r="AA787" s="94" t="e">
        <f>+VLOOKUP(C787,'Código Licitaciones'!$J$7:$J$31,1,0)</f>
        <v>#N/A</v>
      </c>
      <c r="AB787" s="94">
        <f t="shared" si="100"/>
        <v>0</v>
      </c>
      <c r="AC787" s="94" t="e">
        <f>+VLOOKUP(E787,'Código Licitaciones'!$K$7:$K$50,1,0)</f>
        <v>#N/A</v>
      </c>
      <c r="AD787" s="94">
        <f t="shared" si="101"/>
        <v>0</v>
      </c>
      <c r="AE787" s="94" t="e">
        <f>+VLOOKUP(G787,'Código Licitaciones'!$L$7:$L$50,1,0)</f>
        <v>#N/A</v>
      </c>
      <c r="AF787" s="90" t="e">
        <f t="shared" si="102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7"/>
        <v>0</v>
      </c>
      <c r="AJ787" s="94">
        <f t="shared" si="97"/>
        <v>0</v>
      </c>
      <c r="AK787" s="95" t="e">
        <f>+VLOOKUP(M787,'Código Barras'!$C$3:$C$1694,1,0)</f>
        <v>#N/A</v>
      </c>
      <c r="AL787" s="90">
        <f t="shared" si="96"/>
        <v>0</v>
      </c>
      <c r="AM787" s="90">
        <f t="shared" si="96"/>
        <v>0</v>
      </c>
      <c r="AN787" s="90">
        <f t="shared" si="96"/>
        <v>0</v>
      </c>
      <c r="AO787" s="90">
        <f t="shared" si="95"/>
        <v>0</v>
      </c>
      <c r="AP787" s="90">
        <f t="shared" si="95"/>
        <v>0</v>
      </c>
      <c r="AQ787" s="90">
        <f t="shared" si="95"/>
        <v>0</v>
      </c>
      <c r="AR787" s="90" t="e">
        <f>VLOOKUP(C787&amp;E787&amp;G787&amp;I787&amp;J787,'Código Licitaciones'!$I$8:$I$4158,1,0)</f>
        <v>#N/A</v>
      </c>
    </row>
    <row r="788" spans="13:44" ht="18.75" x14ac:dyDescent="0.3">
      <c r="M788" s="98"/>
      <c r="X788" s="83">
        <f t="shared" si="98"/>
        <v>9</v>
      </c>
      <c r="Z788" s="90" t="e">
        <f t="shared" si="99"/>
        <v>#DIV/0!</v>
      </c>
      <c r="AA788" s="94" t="e">
        <f>+VLOOKUP(C788,'Código Licitaciones'!$J$7:$J$31,1,0)</f>
        <v>#N/A</v>
      </c>
      <c r="AB788" s="94">
        <f t="shared" si="100"/>
        <v>0</v>
      </c>
      <c r="AC788" s="94" t="e">
        <f>+VLOOKUP(E788,'Código Licitaciones'!$K$7:$K$50,1,0)</f>
        <v>#N/A</v>
      </c>
      <c r="AD788" s="94">
        <f t="shared" si="101"/>
        <v>0</v>
      </c>
      <c r="AE788" s="94" t="e">
        <f>+VLOOKUP(G788,'Código Licitaciones'!$L$7:$L$50,1,0)</f>
        <v>#N/A</v>
      </c>
      <c r="AF788" s="90" t="e">
        <f t="shared" si="102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7"/>
        <v>0</v>
      </c>
      <c r="AJ788" s="94">
        <f t="shared" si="97"/>
        <v>0</v>
      </c>
      <c r="AK788" s="95" t="e">
        <f>+VLOOKUP(M788,'Código Barras'!$C$3:$C$1694,1,0)</f>
        <v>#N/A</v>
      </c>
      <c r="AL788" s="90">
        <f t="shared" si="96"/>
        <v>0</v>
      </c>
      <c r="AM788" s="90">
        <f t="shared" si="96"/>
        <v>0</v>
      </c>
      <c r="AN788" s="90">
        <f t="shared" si="96"/>
        <v>0</v>
      </c>
      <c r="AO788" s="90">
        <f t="shared" si="95"/>
        <v>0</v>
      </c>
      <c r="AP788" s="90">
        <f t="shared" si="95"/>
        <v>0</v>
      </c>
      <c r="AQ788" s="90">
        <f t="shared" si="95"/>
        <v>0</v>
      </c>
      <c r="AR788" s="90" t="e">
        <f>VLOOKUP(C788&amp;E788&amp;G788&amp;I788&amp;J788,'Código Licitaciones'!$I$8:$I$4158,1,0)</f>
        <v>#N/A</v>
      </c>
    </row>
    <row r="789" spans="13:44" ht="18.75" x14ac:dyDescent="0.3">
      <c r="M789" s="98"/>
      <c r="X789" s="83">
        <f t="shared" si="98"/>
        <v>9</v>
      </c>
      <c r="Z789" s="90" t="e">
        <f t="shared" si="99"/>
        <v>#DIV/0!</v>
      </c>
      <c r="AA789" s="94" t="e">
        <f>+VLOOKUP(C789,'Código Licitaciones'!$J$7:$J$31,1,0)</f>
        <v>#N/A</v>
      </c>
      <c r="AB789" s="94">
        <f t="shared" si="100"/>
        <v>0</v>
      </c>
      <c r="AC789" s="94" t="e">
        <f>+VLOOKUP(E789,'Código Licitaciones'!$K$7:$K$50,1,0)</f>
        <v>#N/A</v>
      </c>
      <c r="AD789" s="94">
        <f t="shared" si="101"/>
        <v>0</v>
      </c>
      <c r="AE789" s="94" t="e">
        <f>+VLOOKUP(G789,'Código Licitaciones'!$L$7:$L$50,1,0)</f>
        <v>#N/A</v>
      </c>
      <c r="AF789" s="90" t="e">
        <f t="shared" si="102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7"/>
        <v>0</v>
      </c>
      <c r="AJ789" s="94">
        <f t="shared" si="97"/>
        <v>0</v>
      </c>
      <c r="AK789" s="95" t="e">
        <f>+VLOOKUP(M789,'Código Barras'!$C$3:$C$1694,1,0)</f>
        <v>#N/A</v>
      </c>
      <c r="AL789" s="90">
        <f t="shared" si="96"/>
        <v>0</v>
      </c>
      <c r="AM789" s="90">
        <f t="shared" si="96"/>
        <v>0</v>
      </c>
      <c r="AN789" s="90">
        <f t="shared" si="96"/>
        <v>0</v>
      </c>
      <c r="AO789" s="90">
        <f t="shared" si="95"/>
        <v>0</v>
      </c>
      <c r="AP789" s="90">
        <f t="shared" si="95"/>
        <v>0</v>
      </c>
      <c r="AQ789" s="90">
        <f t="shared" si="95"/>
        <v>0</v>
      </c>
      <c r="AR789" s="90" t="e">
        <f>VLOOKUP(C789&amp;E789&amp;G789&amp;I789&amp;J789,'Código Licitaciones'!$I$8:$I$4158,1,0)</f>
        <v>#N/A</v>
      </c>
    </row>
    <row r="790" spans="13:44" ht="18.75" x14ac:dyDescent="0.3">
      <c r="M790" s="98"/>
      <c r="X790" s="83">
        <f t="shared" si="98"/>
        <v>9</v>
      </c>
      <c r="Z790" s="90" t="e">
        <f t="shared" si="99"/>
        <v>#DIV/0!</v>
      </c>
      <c r="AA790" s="94" t="e">
        <f>+VLOOKUP(C790,'Código Licitaciones'!$J$7:$J$31,1,0)</f>
        <v>#N/A</v>
      </c>
      <c r="AB790" s="94">
        <f t="shared" si="100"/>
        <v>0</v>
      </c>
      <c r="AC790" s="94" t="e">
        <f>+VLOOKUP(E790,'Código Licitaciones'!$K$7:$K$50,1,0)</f>
        <v>#N/A</v>
      </c>
      <c r="AD790" s="94">
        <f t="shared" si="101"/>
        <v>0</v>
      </c>
      <c r="AE790" s="94" t="e">
        <f>+VLOOKUP(G790,'Código Licitaciones'!$L$7:$L$50,1,0)</f>
        <v>#N/A</v>
      </c>
      <c r="AF790" s="90" t="e">
        <f t="shared" si="102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7"/>
        <v>0</v>
      </c>
      <c r="AJ790" s="94">
        <f t="shared" si="97"/>
        <v>0</v>
      </c>
      <c r="AK790" s="95" t="e">
        <f>+VLOOKUP(M790,'Código Barras'!$C$3:$C$1694,1,0)</f>
        <v>#N/A</v>
      </c>
      <c r="AL790" s="90">
        <f t="shared" si="96"/>
        <v>0</v>
      </c>
      <c r="AM790" s="90">
        <f t="shared" si="96"/>
        <v>0</v>
      </c>
      <c r="AN790" s="90">
        <f t="shared" si="96"/>
        <v>0</v>
      </c>
      <c r="AO790" s="90">
        <f t="shared" si="95"/>
        <v>0</v>
      </c>
      <c r="AP790" s="90">
        <f t="shared" si="95"/>
        <v>0</v>
      </c>
      <c r="AQ790" s="90">
        <f t="shared" si="95"/>
        <v>0</v>
      </c>
      <c r="AR790" s="90" t="e">
        <f>VLOOKUP(C790&amp;E790&amp;G790&amp;I790&amp;J790,'Código Licitaciones'!$I$8:$I$4158,1,0)</f>
        <v>#N/A</v>
      </c>
    </row>
    <row r="791" spans="13:44" ht="18.75" x14ac:dyDescent="0.3">
      <c r="M791" s="98"/>
      <c r="X791" s="83">
        <f t="shared" si="98"/>
        <v>9</v>
      </c>
      <c r="Z791" s="90" t="e">
        <f t="shared" si="99"/>
        <v>#DIV/0!</v>
      </c>
      <c r="AA791" s="94" t="e">
        <f>+VLOOKUP(C791,'Código Licitaciones'!$J$7:$J$31,1,0)</f>
        <v>#N/A</v>
      </c>
      <c r="AB791" s="94">
        <f t="shared" si="100"/>
        <v>0</v>
      </c>
      <c r="AC791" s="94" t="e">
        <f>+VLOOKUP(E791,'Código Licitaciones'!$K$7:$K$50,1,0)</f>
        <v>#N/A</v>
      </c>
      <c r="AD791" s="94">
        <f t="shared" si="101"/>
        <v>0</v>
      </c>
      <c r="AE791" s="94" t="e">
        <f>+VLOOKUP(G791,'Código Licitaciones'!$L$7:$L$50,1,0)</f>
        <v>#N/A</v>
      </c>
      <c r="AF791" s="90" t="e">
        <f t="shared" si="102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7"/>
        <v>0</v>
      </c>
      <c r="AJ791" s="94">
        <f t="shared" si="97"/>
        <v>0</v>
      </c>
      <c r="AK791" s="95" t="e">
        <f>+VLOOKUP(M791,'Código Barras'!$C$3:$C$1694,1,0)</f>
        <v>#N/A</v>
      </c>
      <c r="AL791" s="90">
        <f t="shared" si="96"/>
        <v>0</v>
      </c>
      <c r="AM791" s="90">
        <f t="shared" si="96"/>
        <v>0</v>
      </c>
      <c r="AN791" s="90">
        <f t="shared" si="96"/>
        <v>0</v>
      </c>
      <c r="AO791" s="90">
        <f t="shared" si="95"/>
        <v>0</v>
      </c>
      <c r="AP791" s="90">
        <f t="shared" si="95"/>
        <v>0</v>
      </c>
      <c r="AQ791" s="90">
        <f t="shared" si="95"/>
        <v>0</v>
      </c>
      <c r="AR791" s="90" t="e">
        <f>VLOOKUP(C791&amp;E791&amp;G791&amp;I791&amp;J791,'Código Licitaciones'!$I$8:$I$4158,1,0)</f>
        <v>#N/A</v>
      </c>
    </row>
    <row r="792" spans="13:44" ht="18.75" x14ac:dyDescent="0.3">
      <c r="M792" s="98"/>
      <c r="X792" s="83">
        <f t="shared" si="98"/>
        <v>9</v>
      </c>
      <c r="Z792" s="90" t="e">
        <f t="shared" si="99"/>
        <v>#DIV/0!</v>
      </c>
      <c r="AA792" s="94" t="e">
        <f>+VLOOKUP(C792,'Código Licitaciones'!$J$7:$J$31,1,0)</f>
        <v>#N/A</v>
      </c>
      <c r="AB792" s="94">
        <f t="shared" si="100"/>
        <v>0</v>
      </c>
      <c r="AC792" s="94" t="e">
        <f>+VLOOKUP(E792,'Código Licitaciones'!$K$7:$K$50,1,0)</f>
        <v>#N/A</v>
      </c>
      <c r="AD792" s="94">
        <f t="shared" si="101"/>
        <v>0</v>
      </c>
      <c r="AE792" s="94" t="e">
        <f>+VLOOKUP(G792,'Código Licitaciones'!$L$7:$L$50,1,0)</f>
        <v>#N/A</v>
      </c>
      <c r="AF792" s="90" t="e">
        <f t="shared" si="102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7"/>
        <v>0</v>
      </c>
      <c r="AJ792" s="94">
        <f t="shared" si="97"/>
        <v>0</v>
      </c>
      <c r="AK792" s="95" t="e">
        <f>+VLOOKUP(M792,'Código Barras'!$C$3:$C$1694,1,0)</f>
        <v>#N/A</v>
      </c>
      <c r="AL792" s="90">
        <f t="shared" si="96"/>
        <v>0</v>
      </c>
      <c r="AM792" s="90">
        <f t="shared" si="96"/>
        <v>0</v>
      </c>
      <c r="AN792" s="90">
        <f t="shared" si="96"/>
        <v>0</v>
      </c>
      <c r="AO792" s="90">
        <f t="shared" si="95"/>
        <v>0</v>
      </c>
      <c r="AP792" s="90">
        <f t="shared" si="95"/>
        <v>0</v>
      </c>
      <c r="AQ792" s="90">
        <f t="shared" si="95"/>
        <v>0</v>
      </c>
      <c r="AR792" s="90" t="e">
        <f>VLOOKUP(C792&amp;E792&amp;G792&amp;I792&amp;J792,'Código Licitaciones'!$I$8:$I$4158,1,0)</f>
        <v>#N/A</v>
      </c>
    </row>
    <row r="793" spans="13:44" ht="18.75" x14ac:dyDescent="0.3">
      <c r="M793" s="98"/>
      <c r="X793" s="83">
        <f t="shared" si="98"/>
        <v>9</v>
      </c>
      <c r="Z793" s="90" t="e">
        <f t="shared" si="99"/>
        <v>#DIV/0!</v>
      </c>
      <c r="AA793" s="94" t="e">
        <f>+VLOOKUP(C793,'Código Licitaciones'!$J$7:$J$31,1,0)</f>
        <v>#N/A</v>
      </c>
      <c r="AB793" s="94">
        <f t="shared" si="100"/>
        <v>0</v>
      </c>
      <c r="AC793" s="94" t="e">
        <f>+VLOOKUP(E793,'Código Licitaciones'!$K$7:$K$50,1,0)</f>
        <v>#N/A</v>
      </c>
      <c r="AD793" s="94">
        <f t="shared" si="101"/>
        <v>0</v>
      </c>
      <c r="AE793" s="94" t="e">
        <f>+VLOOKUP(G793,'Código Licitaciones'!$L$7:$L$50,1,0)</f>
        <v>#N/A</v>
      </c>
      <c r="AF793" s="90" t="e">
        <f t="shared" si="102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7"/>
        <v>0</v>
      </c>
      <c r="AJ793" s="94">
        <f t="shared" si="97"/>
        <v>0</v>
      </c>
      <c r="AK793" s="95" t="e">
        <f>+VLOOKUP(M793,'Código Barras'!$C$3:$C$1694,1,0)</f>
        <v>#N/A</v>
      </c>
      <c r="AL793" s="90">
        <f t="shared" si="96"/>
        <v>0</v>
      </c>
      <c r="AM793" s="90">
        <f t="shared" si="96"/>
        <v>0</v>
      </c>
      <c r="AN793" s="90">
        <f t="shared" si="96"/>
        <v>0</v>
      </c>
      <c r="AO793" s="90">
        <f t="shared" si="95"/>
        <v>0</v>
      </c>
      <c r="AP793" s="90">
        <f t="shared" si="95"/>
        <v>0</v>
      </c>
      <c r="AQ793" s="90">
        <f t="shared" si="95"/>
        <v>0</v>
      </c>
      <c r="AR793" s="90" t="e">
        <f>VLOOKUP(C793&amp;E793&amp;G793&amp;I793&amp;J793,'Código Licitaciones'!$I$8:$I$4158,1,0)</f>
        <v>#N/A</v>
      </c>
    </row>
    <row r="794" spans="13:44" ht="18.75" x14ac:dyDescent="0.3">
      <c r="M794" s="98"/>
      <c r="X794" s="83">
        <f t="shared" si="98"/>
        <v>9</v>
      </c>
      <c r="Z794" s="90" t="e">
        <f t="shared" si="99"/>
        <v>#DIV/0!</v>
      </c>
      <c r="AA794" s="94" t="e">
        <f>+VLOOKUP(C794,'Código Licitaciones'!$J$7:$J$31,1,0)</f>
        <v>#N/A</v>
      </c>
      <c r="AB794" s="94">
        <f t="shared" si="100"/>
        <v>0</v>
      </c>
      <c r="AC794" s="94" t="e">
        <f>+VLOOKUP(E794,'Código Licitaciones'!$K$7:$K$50,1,0)</f>
        <v>#N/A</v>
      </c>
      <c r="AD794" s="94">
        <f t="shared" si="101"/>
        <v>0</v>
      </c>
      <c r="AE794" s="94" t="e">
        <f>+VLOOKUP(G794,'Código Licitaciones'!$L$7:$L$50,1,0)</f>
        <v>#N/A</v>
      </c>
      <c r="AF794" s="90" t="e">
        <f t="shared" si="102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7"/>
        <v>0</v>
      </c>
      <c r="AJ794" s="94">
        <f t="shared" si="97"/>
        <v>0</v>
      </c>
      <c r="AK794" s="95" t="e">
        <f>+VLOOKUP(M794,'Código Barras'!$C$3:$C$1694,1,0)</f>
        <v>#N/A</v>
      </c>
      <c r="AL794" s="90">
        <f t="shared" si="96"/>
        <v>0</v>
      </c>
      <c r="AM794" s="90">
        <f t="shared" si="96"/>
        <v>0</v>
      </c>
      <c r="AN794" s="90">
        <f t="shared" si="96"/>
        <v>0</v>
      </c>
      <c r="AO794" s="90">
        <f t="shared" si="95"/>
        <v>0</v>
      </c>
      <c r="AP794" s="90">
        <f t="shared" si="95"/>
        <v>0</v>
      </c>
      <c r="AQ794" s="90">
        <f t="shared" si="95"/>
        <v>0</v>
      </c>
      <c r="AR794" s="90" t="e">
        <f>VLOOKUP(C794&amp;E794&amp;G794&amp;I794&amp;J794,'Código Licitaciones'!$I$8:$I$4158,1,0)</f>
        <v>#N/A</v>
      </c>
    </row>
    <row r="795" spans="13:44" ht="18.75" x14ac:dyDescent="0.3">
      <c r="M795" s="98"/>
      <c r="X795" s="83">
        <f t="shared" si="98"/>
        <v>9</v>
      </c>
      <c r="Z795" s="90" t="e">
        <f t="shared" si="99"/>
        <v>#DIV/0!</v>
      </c>
      <c r="AA795" s="94" t="e">
        <f>+VLOOKUP(C795,'Código Licitaciones'!$J$7:$J$31,1,0)</f>
        <v>#N/A</v>
      </c>
      <c r="AB795" s="94">
        <f t="shared" si="100"/>
        <v>0</v>
      </c>
      <c r="AC795" s="94" t="e">
        <f>+VLOOKUP(E795,'Código Licitaciones'!$K$7:$K$50,1,0)</f>
        <v>#N/A</v>
      </c>
      <c r="AD795" s="94">
        <f t="shared" si="101"/>
        <v>0</v>
      </c>
      <c r="AE795" s="94" t="e">
        <f>+VLOOKUP(G795,'Código Licitaciones'!$L$7:$L$50,1,0)</f>
        <v>#N/A</v>
      </c>
      <c r="AF795" s="90" t="e">
        <f t="shared" si="102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7"/>
        <v>0</v>
      </c>
      <c r="AJ795" s="94">
        <f t="shared" si="97"/>
        <v>0</v>
      </c>
      <c r="AK795" s="95" t="e">
        <f>+VLOOKUP(M795,'Código Barras'!$C$3:$C$1694,1,0)</f>
        <v>#N/A</v>
      </c>
      <c r="AL795" s="90">
        <f t="shared" si="96"/>
        <v>0</v>
      </c>
      <c r="AM795" s="90">
        <f t="shared" si="96"/>
        <v>0</v>
      </c>
      <c r="AN795" s="90">
        <f t="shared" si="96"/>
        <v>0</v>
      </c>
      <c r="AO795" s="90">
        <f t="shared" si="95"/>
        <v>0</v>
      </c>
      <c r="AP795" s="90">
        <f t="shared" si="95"/>
        <v>0</v>
      </c>
      <c r="AQ795" s="90">
        <f t="shared" si="95"/>
        <v>0</v>
      </c>
      <c r="AR795" s="90" t="e">
        <f>VLOOKUP(C795&amp;E795&amp;G795&amp;I795&amp;J795,'Código Licitaciones'!$I$8:$I$4158,1,0)</f>
        <v>#N/A</v>
      </c>
    </row>
    <row r="796" spans="13:44" ht="18.75" x14ac:dyDescent="0.3">
      <c r="M796" s="98"/>
      <c r="X796" s="83">
        <f t="shared" si="98"/>
        <v>9</v>
      </c>
      <c r="Z796" s="90" t="e">
        <f t="shared" si="99"/>
        <v>#DIV/0!</v>
      </c>
      <c r="AA796" s="94" t="e">
        <f>+VLOOKUP(C796,'Código Licitaciones'!$J$7:$J$31,1,0)</f>
        <v>#N/A</v>
      </c>
      <c r="AB796" s="94">
        <f t="shared" si="100"/>
        <v>0</v>
      </c>
      <c r="AC796" s="94" t="e">
        <f>+VLOOKUP(E796,'Código Licitaciones'!$K$7:$K$50,1,0)</f>
        <v>#N/A</v>
      </c>
      <c r="AD796" s="94">
        <f t="shared" si="101"/>
        <v>0</v>
      </c>
      <c r="AE796" s="94" t="e">
        <f>+VLOOKUP(G796,'Código Licitaciones'!$L$7:$L$50,1,0)</f>
        <v>#N/A</v>
      </c>
      <c r="AF796" s="90" t="e">
        <f t="shared" si="102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7"/>
        <v>0</v>
      </c>
      <c r="AJ796" s="94">
        <f t="shared" si="97"/>
        <v>0</v>
      </c>
      <c r="AK796" s="95" t="e">
        <f>+VLOOKUP(M796,'Código Barras'!$C$3:$C$1694,1,0)</f>
        <v>#N/A</v>
      </c>
      <c r="AL796" s="90">
        <f t="shared" si="96"/>
        <v>0</v>
      </c>
      <c r="AM796" s="90">
        <f t="shared" si="96"/>
        <v>0</v>
      </c>
      <c r="AN796" s="90">
        <f t="shared" si="96"/>
        <v>0</v>
      </c>
      <c r="AO796" s="90">
        <f t="shared" si="95"/>
        <v>0</v>
      </c>
      <c r="AP796" s="90">
        <f t="shared" si="95"/>
        <v>0</v>
      </c>
      <c r="AQ796" s="90">
        <f t="shared" si="95"/>
        <v>0</v>
      </c>
      <c r="AR796" s="90" t="e">
        <f>VLOOKUP(C796&amp;E796&amp;G796&amp;I796&amp;J796,'Código Licitaciones'!$I$8:$I$4158,1,0)</f>
        <v>#N/A</v>
      </c>
    </row>
    <row r="797" spans="13:44" ht="18.75" x14ac:dyDescent="0.3">
      <c r="M797" s="98"/>
      <c r="X797" s="83">
        <f t="shared" si="98"/>
        <v>9</v>
      </c>
      <c r="Z797" s="90" t="e">
        <f t="shared" si="99"/>
        <v>#DIV/0!</v>
      </c>
      <c r="AA797" s="94" t="e">
        <f>+VLOOKUP(C797,'Código Licitaciones'!$J$7:$J$31,1,0)</f>
        <v>#N/A</v>
      </c>
      <c r="AB797" s="94">
        <f t="shared" si="100"/>
        <v>0</v>
      </c>
      <c r="AC797" s="94" t="e">
        <f>+VLOOKUP(E797,'Código Licitaciones'!$K$7:$K$50,1,0)</f>
        <v>#N/A</v>
      </c>
      <c r="AD797" s="94">
        <f t="shared" si="101"/>
        <v>0</v>
      </c>
      <c r="AE797" s="94" t="e">
        <f>+VLOOKUP(G797,'Código Licitaciones'!$L$7:$L$50,1,0)</f>
        <v>#N/A</v>
      </c>
      <c r="AF797" s="90" t="e">
        <f t="shared" si="102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7"/>
        <v>0</v>
      </c>
      <c r="AJ797" s="94">
        <f t="shared" si="97"/>
        <v>0</v>
      </c>
      <c r="AK797" s="95" t="e">
        <f>+VLOOKUP(M797,'Código Barras'!$C$3:$C$1694,1,0)</f>
        <v>#N/A</v>
      </c>
      <c r="AL797" s="90">
        <f t="shared" si="96"/>
        <v>0</v>
      </c>
      <c r="AM797" s="90">
        <f t="shared" si="96"/>
        <v>0</v>
      </c>
      <c r="AN797" s="90">
        <f t="shared" si="96"/>
        <v>0</v>
      </c>
      <c r="AO797" s="90">
        <f t="shared" si="95"/>
        <v>0</v>
      </c>
      <c r="AP797" s="90">
        <f t="shared" si="95"/>
        <v>0</v>
      </c>
      <c r="AQ797" s="90">
        <f t="shared" si="95"/>
        <v>0</v>
      </c>
      <c r="AR797" s="90" t="e">
        <f>VLOOKUP(C797&amp;E797&amp;G797&amp;I797&amp;J797,'Código Licitaciones'!$I$8:$I$4158,1,0)</f>
        <v>#N/A</v>
      </c>
    </row>
    <row r="798" spans="13:44" ht="18.75" x14ac:dyDescent="0.3">
      <c r="M798" s="98"/>
      <c r="X798" s="83">
        <f t="shared" si="98"/>
        <v>9</v>
      </c>
      <c r="Z798" s="90" t="e">
        <f t="shared" si="99"/>
        <v>#DIV/0!</v>
      </c>
      <c r="AA798" s="94" t="e">
        <f>+VLOOKUP(C798,'Código Licitaciones'!$J$7:$J$31,1,0)</f>
        <v>#N/A</v>
      </c>
      <c r="AB798" s="94">
        <f t="shared" si="100"/>
        <v>0</v>
      </c>
      <c r="AC798" s="94" t="e">
        <f>+VLOOKUP(E798,'Código Licitaciones'!$K$7:$K$50,1,0)</f>
        <v>#N/A</v>
      </c>
      <c r="AD798" s="94">
        <f t="shared" si="101"/>
        <v>0</v>
      </c>
      <c r="AE798" s="94" t="e">
        <f>+VLOOKUP(G798,'Código Licitaciones'!$L$7:$L$50,1,0)</f>
        <v>#N/A</v>
      </c>
      <c r="AF798" s="90" t="e">
        <f t="shared" si="102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7"/>
        <v>0</v>
      </c>
      <c r="AJ798" s="94">
        <f t="shared" si="97"/>
        <v>0</v>
      </c>
      <c r="AK798" s="95" t="e">
        <f>+VLOOKUP(M798,'Código Barras'!$C$3:$C$1694,1,0)</f>
        <v>#N/A</v>
      </c>
      <c r="AL798" s="90">
        <f t="shared" si="96"/>
        <v>0</v>
      </c>
      <c r="AM798" s="90">
        <f t="shared" si="96"/>
        <v>0</v>
      </c>
      <c r="AN798" s="90">
        <f t="shared" si="96"/>
        <v>0</v>
      </c>
      <c r="AO798" s="90">
        <f t="shared" si="95"/>
        <v>0</v>
      </c>
      <c r="AP798" s="90">
        <f t="shared" si="95"/>
        <v>0</v>
      </c>
      <c r="AQ798" s="90">
        <f t="shared" si="95"/>
        <v>0</v>
      </c>
      <c r="AR798" s="90" t="e">
        <f>VLOOKUP(C798&amp;E798&amp;G798&amp;I798&amp;J798,'Código Licitaciones'!$I$8:$I$4158,1,0)</f>
        <v>#N/A</v>
      </c>
    </row>
    <row r="799" spans="13:44" ht="18.75" x14ac:dyDescent="0.3">
      <c r="M799" s="98"/>
      <c r="X799" s="83">
        <f t="shared" si="98"/>
        <v>9</v>
      </c>
      <c r="Z799" s="90" t="e">
        <f t="shared" si="99"/>
        <v>#DIV/0!</v>
      </c>
      <c r="AA799" s="94" t="e">
        <f>+VLOOKUP(C799,'Código Licitaciones'!$J$7:$J$31,1,0)</f>
        <v>#N/A</v>
      </c>
      <c r="AB799" s="94">
        <f t="shared" si="100"/>
        <v>0</v>
      </c>
      <c r="AC799" s="94" t="e">
        <f>+VLOOKUP(E799,'Código Licitaciones'!$K$7:$K$50,1,0)</f>
        <v>#N/A</v>
      </c>
      <c r="AD799" s="94">
        <f t="shared" si="101"/>
        <v>0</v>
      </c>
      <c r="AE799" s="94" t="e">
        <f>+VLOOKUP(G799,'Código Licitaciones'!$L$7:$L$50,1,0)</f>
        <v>#N/A</v>
      </c>
      <c r="AF799" s="90" t="e">
        <f t="shared" si="102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7"/>
        <v>0</v>
      </c>
      <c r="AJ799" s="94">
        <f t="shared" si="97"/>
        <v>0</v>
      </c>
      <c r="AK799" s="95" t="e">
        <f>+VLOOKUP(M799,'Código Barras'!$C$3:$C$1694,1,0)</f>
        <v>#N/A</v>
      </c>
      <c r="AL799" s="90">
        <f t="shared" si="96"/>
        <v>0</v>
      </c>
      <c r="AM799" s="90">
        <f t="shared" si="96"/>
        <v>0</v>
      </c>
      <c r="AN799" s="90">
        <f t="shared" si="96"/>
        <v>0</v>
      </c>
      <c r="AO799" s="90">
        <f t="shared" si="95"/>
        <v>0</v>
      </c>
      <c r="AP799" s="90">
        <f t="shared" si="95"/>
        <v>0</v>
      </c>
      <c r="AQ799" s="90">
        <f t="shared" si="95"/>
        <v>0</v>
      </c>
      <c r="AR799" s="90" t="e">
        <f>VLOOKUP(C799&amp;E799&amp;G799&amp;I799&amp;J799,'Código Licitaciones'!$I$8:$I$4158,1,0)</f>
        <v>#N/A</v>
      </c>
    </row>
    <row r="800" spans="13:44" ht="18.75" x14ac:dyDescent="0.3">
      <c r="M800" s="98"/>
      <c r="X800" s="83">
        <f t="shared" si="98"/>
        <v>9</v>
      </c>
      <c r="Z800" s="90" t="e">
        <f t="shared" si="99"/>
        <v>#DIV/0!</v>
      </c>
      <c r="AA800" s="94" t="e">
        <f>+VLOOKUP(C800,'Código Licitaciones'!$J$7:$J$31,1,0)</f>
        <v>#N/A</v>
      </c>
      <c r="AB800" s="94">
        <f t="shared" si="100"/>
        <v>0</v>
      </c>
      <c r="AC800" s="94" t="e">
        <f>+VLOOKUP(E800,'Código Licitaciones'!$K$7:$K$50,1,0)</f>
        <v>#N/A</v>
      </c>
      <c r="AD800" s="94">
        <f t="shared" si="101"/>
        <v>0</v>
      </c>
      <c r="AE800" s="94" t="e">
        <f>+VLOOKUP(G800,'Código Licitaciones'!$L$7:$L$50,1,0)</f>
        <v>#N/A</v>
      </c>
      <c r="AF800" s="90" t="e">
        <f t="shared" si="102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7"/>
        <v>0</v>
      </c>
      <c r="AJ800" s="94">
        <f t="shared" si="97"/>
        <v>0</v>
      </c>
      <c r="AK800" s="95" t="e">
        <f>+VLOOKUP(M800,'Código Barras'!$C$3:$C$1694,1,0)</f>
        <v>#N/A</v>
      </c>
      <c r="AL800" s="90">
        <f t="shared" si="96"/>
        <v>0</v>
      </c>
      <c r="AM800" s="90">
        <f t="shared" si="96"/>
        <v>0</v>
      </c>
      <c r="AN800" s="90">
        <f t="shared" si="96"/>
        <v>0</v>
      </c>
      <c r="AO800" s="90">
        <f t="shared" si="95"/>
        <v>0</v>
      </c>
      <c r="AP800" s="90">
        <f t="shared" si="95"/>
        <v>0</v>
      </c>
      <c r="AQ800" s="90">
        <f t="shared" si="95"/>
        <v>0</v>
      </c>
      <c r="AR800" s="90" t="e">
        <f>VLOOKUP(C800&amp;E800&amp;G800&amp;I800&amp;J800,'Código Licitaciones'!$I$8:$I$4158,1,0)</f>
        <v>#N/A</v>
      </c>
    </row>
    <row r="801" spans="13:44" ht="18.75" x14ac:dyDescent="0.3">
      <c r="M801" s="98"/>
      <c r="X801" s="83">
        <f t="shared" si="98"/>
        <v>9</v>
      </c>
      <c r="Z801" s="90" t="e">
        <f t="shared" si="99"/>
        <v>#DIV/0!</v>
      </c>
      <c r="AA801" s="94" t="e">
        <f>+VLOOKUP(C801,'Código Licitaciones'!$J$7:$J$31,1,0)</f>
        <v>#N/A</v>
      </c>
      <c r="AB801" s="94">
        <f t="shared" si="100"/>
        <v>0</v>
      </c>
      <c r="AC801" s="94" t="e">
        <f>+VLOOKUP(E801,'Código Licitaciones'!$K$7:$K$50,1,0)</f>
        <v>#N/A</v>
      </c>
      <c r="AD801" s="94">
        <f t="shared" si="101"/>
        <v>0</v>
      </c>
      <c r="AE801" s="94" t="e">
        <f>+VLOOKUP(G801,'Código Licitaciones'!$L$7:$L$50,1,0)</f>
        <v>#N/A</v>
      </c>
      <c r="AF801" s="90" t="e">
        <f t="shared" si="102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7"/>
        <v>0</v>
      </c>
      <c r="AJ801" s="94">
        <f t="shared" si="97"/>
        <v>0</v>
      </c>
      <c r="AK801" s="95" t="e">
        <f>+VLOOKUP(M801,'Código Barras'!$C$3:$C$1694,1,0)</f>
        <v>#N/A</v>
      </c>
      <c r="AL801" s="90">
        <f t="shared" si="96"/>
        <v>0</v>
      </c>
      <c r="AM801" s="90">
        <f t="shared" si="96"/>
        <v>0</v>
      </c>
      <c r="AN801" s="90">
        <f t="shared" si="96"/>
        <v>0</v>
      </c>
      <c r="AO801" s="90">
        <f t="shared" si="95"/>
        <v>0</v>
      </c>
      <c r="AP801" s="90">
        <f t="shared" si="95"/>
        <v>0</v>
      </c>
      <c r="AQ801" s="90">
        <f t="shared" si="95"/>
        <v>0</v>
      </c>
      <c r="AR801" s="90" t="e">
        <f>VLOOKUP(C801&amp;E801&amp;G801&amp;I801&amp;J801,'Código Licitaciones'!$I$8:$I$4158,1,0)</f>
        <v>#N/A</v>
      </c>
    </row>
    <row r="802" spans="13:44" ht="18.75" x14ac:dyDescent="0.3">
      <c r="M802" s="98"/>
      <c r="X802" s="83">
        <f t="shared" si="98"/>
        <v>9</v>
      </c>
      <c r="Z802" s="90" t="e">
        <f t="shared" si="99"/>
        <v>#DIV/0!</v>
      </c>
      <c r="AA802" s="94" t="e">
        <f>+VLOOKUP(C802,'Código Licitaciones'!$J$7:$J$31,1,0)</f>
        <v>#N/A</v>
      </c>
      <c r="AB802" s="94">
        <f t="shared" si="100"/>
        <v>0</v>
      </c>
      <c r="AC802" s="94" t="e">
        <f>+VLOOKUP(E802,'Código Licitaciones'!$K$7:$K$50,1,0)</f>
        <v>#N/A</v>
      </c>
      <c r="AD802" s="94">
        <f t="shared" si="101"/>
        <v>0</v>
      </c>
      <c r="AE802" s="94" t="e">
        <f>+VLOOKUP(G802,'Código Licitaciones'!$L$7:$L$50,1,0)</f>
        <v>#N/A</v>
      </c>
      <c r="AF802" s="90" t="e">
        <f t="shared" si="102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7"/>
        <v>0</v>
      </c>
      <c r="AJ802" s="94">
        <f t="shared" si="97"/>
        <v>0</v>
      </c>
      <c r="AK802" s="95" t="e">
        <f>+VLOOKUP(M802,'Código Barras'!$C$3:$C$1694,1,0)</f>
        <v>#N/A</v>
      </c>
      <c r="AL802" s="90">
        <f t="shared" si="96"/>
        <v>0</v>
      </c>
      <c r="AM802" s="90">
        <f t="shared" si="96"/>
        <v>0</v>
      </c>
      <c r="AN802" s="90">
        <f t="shared" si="96"/>
        <v>0</v>
      </c>
      <c r="AO802" s="90">
        <f t="shared" si="95"/>
        <v>0</v>
      </c>
      <c r="AP802" s="90">
        <f t="shared" si="95"/>
        <v>0</v>
      </c>
      <c r="AQ802" s="90">
        <f t="shared" si="95"/>
        <v>0</v>
      </c>
      <c r="AR802" s="90" t="e">
        <f>VLOOKUP(C802&amp;E802&amp;G802&amp;I802&amp;J802,'Código Licitaciones'!$I$8:$I$4158,1,0)</f>
        <v>#N/A</v>
      </c>
    </row>
    <row r="803" spans="13:44" ht="18.75" x14ac:dyDescent="0.3">
      <c r="M803" s="98"/>
      <c r="X803" s="83">
        <f t="shared" si="98"/>
        <v>9</v>
      </c>
      <c r="Z803" s="90" t="e">
        <f t="shared" si="99"/>
        <v>#DIV/0!</v>
      </c>
      <c r="AA803" s="94" t="e">
        <f>+VLOOKUP(C803,'Código Licitaciones'!$J$7:$J$31,1,0)</f>
        <v>#N/A</v>
      </c>
      <c r="AB803" s="94">
        <f t="shared" si="100"/>
        <v>0</v>
      </c>
      <c r="AC803" s="94" t="e">
        <f>+VLOOKUP(E803,'Código Licitaciones'!$K$7:$K$50,1,0)</f>
        <v>#N/A</v>
      </c>
      <c r="AD803" s="94">
        <f t="shared" si="101"/>
        <v>0</v>
      </c>
      <c r="AE803" s="94" t="e">
        <f>+VLOOKUP(G803,'Código Licitaciones'!$L$7:$L$50,1,0)</f>
        <v>#N/A</v>
      </c>
      <c r="AF803" s="90" t="e">
        <f t="shared" si="102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7"/>
        <v>0</v>
      </c>
      <c r="AJ803" s="94">
        <f t="shared" si="97"/>
        <v>0</v>
      </c>
      <c r="AK803" s="95" t="e">
        <f>+VLOOKUP(M803,'Código Barras'!$C$3:$C$1694,1,0)</f>
        <v>#N/A</v>
      </c>
      <c r="AL803" s="90">
        <f t="shared" si="96"/>
        <v>0</v>
      </c>
      <c r="AM803" s="90">
        <f t="shared" si="96"/>
        <v>0</v>
      </c>
      <c r="AN803" s="90">
        <f t="shared" si="96"/>
        <v>0</v>
      </c>
      <c r="AO803" s="90">
        <f t="shared" si="95"/>
        <v>0</v>
      </c>
      <c r="AP803" s="90">
        <f t="shared" si="95"/>
        <v>0</v>
      </c>
      <c r="AQ803" s="90">
        <f t="shared" si="95"/>
        <v>0</v>
      </c>
      <c r="AR803" s="90" t="e">
        <f>VLOOKUP(C803&amp;E803&amp;G803&amp;I803&amp;J803,'Código Licitaciones'!$I$8:$I$4158,1,0)</f>
        <v>#N/A</v>
      </c>
    </row>
    <row r="804" spans="13:44" ht="18.75" x14ac:dyDescent="0.3">
      <c r="M804" s="98"/>
      <c r="X804" s="83">
        <f t="shared" si="98"/>
        <v>9</v>
      </c>
      <c r="Z804" s="90" t="e">
        <f t="shared" si="99"/>
        <v>#DIV/0!</v>
      </c>
      <c r="AA804" s="94" t="e">
        <f>+VLOOKUP(C804,'Código Licitaciones'!$J$7:$J$31,1,0)</f>
        <v>#N/A</v>
      </c>
      <c r="AB804" s="94">
        <f t="shared" si="100"/>
        <v>0</v>
      </c>
      <c r="AC804" s="94" t="e">
        <f>+VLOOKUP(E804,'Código Licitaciones'!$K$7:$K$50,1,0)</f>
        <v>#N/A</v>
      </c>
      <c r="AD804" s="94">
        <f t="shared" si="101"/>
        <v>0</v>
      </c>
      <c r="AE804" s="94" t="e">
        <f>+VLOOKUP(G804,'Código Licitaciones'!$L$7:$L$50,1,0)</f>
        <v>#N/A</v>
      </c>
      <c r="AF804" s="90" t="e">
        <f t="shared" si="102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7"/>
        <v>0</v>
      </c>
      <c r="AJ804" s="94">
        <f t="shared" si="97"/>
        <v>0</v>
      </c>
      <c r="AK804" s="95" t="e">
        <f>+VLOOKUP(M804,'Código Barras'!$C$3:$C$1694,1,0)</f>
        <v>#N/A</v>
      </c>
      <c r="AL804" s="90">
        <f t="shared" si="96"/>
        <v>0</v>
      </c>
      <c r="AM804" s="90">
        <f t="shared" si="96"/>
        <v>0</v>
      </c>
      <c r="AN804" s="90">
        <f t="shared" si="96"/>
        <v>0</v>
      </c>
      <c r="AO804" s="90">
        <f t="shared" si="95"/>
        <v>0</v>
      </c>
      <c r="AP804" s="90">
        <f t="shared" si="95"/>
        <v>0</v>
      </c>
      <c r="AQ804" s="90">
        <f t="shared" si="95"/>
        <v>0</v>
      </c>
      <c r="AR804" s="90" t="e">
        <f>VLOOKUP(C804&amp;E804&amp;G804&amp;I804&amp;J804,'Código Licitaciones'!$I$8:$I$4158,1,0)</f>
        <v>#N/A</v>
      </c>
    </row>
    <row r="805" spans="13:44" ht="18.75" x14ac:dyDescent="0.3">
      <c r="M805" s="98"/>
      <c r="X805" s="83">
        <f t="shared" si="98"/>
        <v>9</v>
      </c>
      <c r="Z805" s="90" t="e">
        <f t="shared" si="99"/>
        <v>#DIV/0!</v>
      </c>
      <c r="AA805" s="94" t="e">
        <f>+VLOOKUP(C805,'Código Licitaciones'!$J$7:$J$31,1,0)</f>
        <v>#N/A</v>
      </c>
      <c r="AB805" s="94">
        <f t="shared" si="100"/>
        <v>0</v>
      </c>
      <c r="AC805" s="94" t="e">
        <f>+VLOOKUP(E805,'Código Licitaciones'!$K$7:$K$50,1,0)</f>
        <v>#N/A</v>
      </c>
      <c r="AD805" s="94">
        <f t="shared" si="101"/>
        <v>0</v>
      </c>
      <c r="AE805" s="94" t="e">
        <f>+VLOOKUP(G805,'Código Licitaciones'!$L$7:$L$50,1,0)</f>
        <v>#N/A</v>
      </c>
      <c r="AF805" s="90" t="e">
        <f t="shared" si="102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7"/>
        <v>0</v>
      </c>
      <c r="AJ805" s="94">
        <f t="shared" si="97"/>
        <v>0</v>
      </c>
      <c r="AK805" s="95" t="e">
        <f>+VLOOKUP(M805,'Código Barras'!$C$3:$C$1694,1,0)</f>
        <v>#N/A</v>
      </c>
      <c r="AL805" s="90">
        <f t="shared" si="96"/>
        <v>0</v>
      </c>
      <c r="AM805" s="90">
        <f t="shared" si="96"/>
        <v>0</v>
      </c>
      <c r="AN805" s="90">
        <f t="shared" si="96"/>
        <v>0</v>
      </c>
      <c r="AO805" s="90">
        <f t="shared" si="95"/>
        <v>0</v>
      </c>
      <c r="AP805" s="90">
        <f t="shared" si="95"/>
        <v>0</v>
      </c>
      <c r="AQ805" s="90">
        <f t="shared" si="95"/>
        <v>0</v>
      </c>
      <c r="AR805" s="90" t="e">
        <f>VLOOKUP(C805&amp;E805&amp;G805&amp;I805&amp;J805,'Código Licitaciones'!$I$8:$I$4158,1,0)</f>
        <v>#N/A</v>
      </c>
    </row>
    <row r="806" spans="13:44" ht="18.75" x14ac:dyDescent="0.3">
      <c r="M806" s="98"/>
      <c r="X806" s="83">
        <f t="shared" si="98"/>
        <v>9</v>
      </c>
      <c r="Z806" s="90" t="e">
        <f t="shared" si="99"/>
        <v>#DIV/0!</v>
      </c>
      <c r="AA806" s="94" t="e">
        <f>+VLOOKUP(C806,'Código Licitaciones'!$J$7:$J$31,1,0)</f>
        <v>#N/A</v>
      </c>
      <c r="AB806" s="94">
        <f t="shared" si="100"/>
        <v>0</v>
      </c>
      <c r="AC806" s="94" t="e">
        <f>+VLOOKUP(E806,'Código Licitaciones'!$K$7:$K$50,1,0)</f>
        <v>#N/A</v>
      </c>
      <c r="AD806" s="94">
        <f t="shared" si="101"/>
        <v>0</v>
      </c>
      <c r="AE806" s="94" t="e">
        <f>+VLOOKUP(G806,'Código Licitaciones'!$L$7:$L$50,1,0)</f>
        <v>#N/A</v>
      </c>
      <c r="AF806" s="90" t="e">
        <f t="shared" si="102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7"/>
        <v>0</v>
      </c>
      <c r="AJ806" s="94">
        <f t="shared" si="97"/>
        <v>0</v>
      </c>
      <c r="AK806" s="95" t="e">
        <f>+VLOOKUP(M806,'Código Barras'!$C$3:$C$1694,1,0)</f>
        <v>#N/A</v>
      </c>
      <c r="AL806" s="90">
        <f t="shared" si="96"/>
        <v>0</v>
      </c>
      <c r="AM806" s="90">
        <f t="shared" si="96"/>
        <v>0</v>
      </c>
      <c r="AN806" s="90">
        <f t="shared" si="96"/>
        <v>0</v>
      </c>
      <c r="AO806" s="90">
        <f t="shared" si="95"/>
        <v>0</v>
      </c>
      <c r="AP806" s="90">
        <f t="shared" si="95"/>
        <v>0</v>
      </c>
      <c r="AQ806" s="90">
        <f t="shared" si="95"/>
        <v>0</v>
      </c>
      <c r="AR806" s="90" t="e">
        <f>VLOOKUP(C806&amp;E806&amp;G806&amp;I806&amp;J806,'Código Licitaciones'!$I$8:$I$4158,1,0)</f>
        <v>#N/A</v>
      </c>
    </row>
    <row r="807" spans="13:44" ht="18.75" x14ac:dyDescent="0.3">
      <c r="M807" s="98"/>
      <c r="X807" s="83">
        <f t="shared" si="98"/>
        <v>9</v>
      </c>
      <c r="Z807" s="90" t="e">
        <f t="shared" si="99"/>
        <v>#DIV/0!</v>
      </c>
      <c r="AA807" s="94" t="e">
        <f>+VLOOKUP(C807,'Código Licitaciones'!$J$7:$J$31,1,0)</f>
        <v>#N/A</v>
      </c>
      <c r="AB807" s="94">
        <f t="shared" si="100"/>
        <v>0</v>
      </c>
      <c r="AC807" s="94" t="e">
        <f>+VLOOKUP(E807,'Código Licitaciones'!$K$7:$K$50,1,0)</f>
        <v>#N/A</v>
      </c>
      <c r="AD807" s="94">
        <f t="shared" si="101"/>
        <v>0</v>
      </c>
      <c r="AE807" s="94" t="e">
        <f>+VLOOKUP(G807,'Código Licitaciones'!$L$7:$L$50,1,0)</f>
        <v>#N/A</v>
      </c>
      <c r="AF807" s="90" t="e">
        <f t="shared" si="102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7"/>
        <v>0</v>
      </c>
      <c r="AJ807" s="94">
        <f t="shared" si="97"/>
        <v>0</v>
      </c>
      <c r="AK807" s="95" t="e">
        <f>+VLOOKUP(M807,'Código Barras'!$C$3:$C$1694,1,0)</f>
        <v>#N/A</v>
      </c>
      <c r="AL807" s="90">
        <f t="shared" si="96"/>
        <v>0</v>
      </c>
      <c r="AM807" s="90">
        <f t="shared" si="96"/>
        <v>0</v>
      </c>
      <c r="AN807" s="90">
        <f t="shared" si="96"/>
        <v>0</v>
      </c>
      <c r="AO807" s="90">
        <f t="shared" si="95"/>
        <v>0</v>
      </c>
      <c r="AP807" s="90">
        <f t="shared" si="95"/>
        <v>0</v>
      </c>
      <c r="AQ807" s="90">
        <f t="shared" si="95"/>
        <v>0</v>
      </c>
      <c r="AR807" s="90" t="e">
        <f>VLOOKUP(C807&amp;E807&amp;G807&amp;I807&amp;J807,'Código Licitaciones'!$I$8:$I$4158,1,0)</f>
        <v>#N/A</v>
      </c>
    </row>
    <row r="808" spans="13:44" ht="18.75" x14ac:dyDescent="0.3">
      <c r="M808" s="98"/>
      <c r="X808" s="83">
        <f t="shared" si="98"/>
        <v>9</v>
      </c>
      <c r="Z808" s="90" t="e">
        <f t="shared" si="99"/>
        <v>#DIV/0!</v>
      </c>
      <c r="AA808" s="94" t="e">
        <f>+VLOOKUP(C808,'Código Licitaciones'!$J$7:$J$31,1,0)</f>
        <v>#N/A</v>
      </c>
      <c r="AB808" s="94">
        <f t="shared" si="100"/>
        <v>0</v>
      </c>
      <c r="AC808" s="94" t="e">
        <f>+VLOOKUP(E808,'Código Licitaciones'!$K$7:$K$50,1,0)</f>
        <v>#N/A</v>
      </c>
      <c r="AD808" s="94">
        <f t="shared" si="101"/>
        <v>0</v>
      </c>
      <c r="AE808" s="94" t="e">
        <f>+VLOOKUP(G808,'Código Licitaciones'!$L$7:$L$50,1,0)</f>
        <v>#N/A</v>
      </c>
      <c r="AF808" s="90" t="e">
        <f t="shared" si="102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7"/>
        <v>0</v>
      </c>
      <c r="AJ808" s="94">
        <f t="shared" si="97"/>
        <v>0</v>
      </c>
      <c r="AK808" s="95" t="e">
        <f>+VLOOKUP(M808,'Código Barras'!$C$3:$C$1694,1,0)</f>
        <v>#N/A</v>
      </c>
      <c r="AL808" s="90">
        <f t="shared" si="96"/>
        <v>0</v>
      </c>
      <c r="AM808" s="90">
        <f t="shared" si="96"/>
        <v>0</v>
      </c>
      <c r="AN808" s="90">
        <f t="shared" si="96"/>
        <v>0</v>
      </c>
      <c r="AO808" s="90">
        <f t="shared" si="95"/>
        <v>0</v>
      </c>
      <c r="AP808" s="90">
        <f t="shared" si="95"/>
        <v>0</v>
      </c>
      <c r="AQ808" s="90">
        <f t="shared" si="95"/>
        <v>0</v>
      </c>
      <c r="AR808" s="90" t="e">
        <f>VLOOKUP(C808&amp;E808&amp;G808&amp;I808&amp;J808,'Código Licitaciones'!$I$8:$I$4158,1,0)</f>
        <v>#N/A</v>
      </c>
    </row>
    <row r="809" spans="13:44" ht="18.75" x14ac:dyDescent="0.3">
      <c r="M809" s="98"/>
      <c r="X809" s="83">
        <f t="shared" si="98"/>
        <v>9</v>
      </c>
      <c r="Z809" s="90" t="e">
        <f t="shared" si="99"/>
        <v>#DIV/0!</v>
      </c>
      <c r="AA809" s="94" t="e">
        <f>+VLOOKUP(C809,'Código Licitaciones'!$J$7:$J$31,1,0)</f>
        <v>#N/A</v>
      </c>
      <c r="AB809" s="94">
        <f t="shared" si="100"/>
        <v>0</v>
      </c>
      <c r="AC809" s="94" t="e">
        <f>+VLOOKUP(E809,'Código Licitaciones'!$K$7:$K$50,1,0)</f>
        <v>#N/A</v>
      </c>
      <c r="AD809" s="94">
        <f t="shared" si="101"/>
        <v>0</v>
      </c>
      <c r="AE809" s="94" t="e">
        <f>+VLOOKUP(G809,'Código Licitaciones'!$L$7:$L$50,1,0)</f>
        <v>#N/A</v>
      </c>
      <c r="AF809" s="90" t="e">
        <f t="shared" si="102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7"/>
        <v>0</v>
      </c>
      <c r="AJ809" s="94">
        <f t="shared" si="97"/>
        <v>0</v>
      </c>
      <c r="AK809" s="95" t="e">
        <f>+VLOOKUP(M809,'Código Barras'!$C$3:$C$1694,1,0)</f>
        <v>#N/A</v>
      </c>
      <c r="AL809" s="90">
        <f t="shared" si="96"/>
        <v>0</v>
      </c>
      <c r="AM809" s="90">
        <f t="shared" si="96"/>
        <v>0</v>
      </c>
      <c r="AN809" s="90">
        <f t="shared" si="96"/>
        <v>0</v>
      </c>
      <c r="AO809" s="90">
        <f t="shared" si="95"/>
        <v>0</v>
      </c>
      <c r="AP809" s="90">
        <f t="shared" si="95"/>
        <v>0</v>
      </c>
      <c r="AQ809" s="90">
        <f t="shared" si="95"/>
        <v>0</v>
      </c>
      <c r="AR809" s="90" t="e">
        <f>VLOOKUP(C809&amp;E809&amp;G809&amp;I809&amp;J809,'Código Licitaciones'!$I$8:$I$4158,1,0)</f>
        <v>#N/A</v>
      </c>
    </row>
    <row r="810" spans="13:44" ht="18.75" x14ac:dyDescent="0.3">
      <c r="M810" s="98"/>
      <c r="X810" s="83">
        <f t="shared" si="98"/>
        <v>9</v>
      </c>
      <c r="Z810" s="90" t="e">
        <f t="shared" si="99"/>
        <v>#DIV/0!</v>
      </c>
      <c r="AA810" s="94" t="e">
        <f>+VLOOKUP(C810,'Código Licitaciones'!$J$7:$J$31,1,0)</f>
        <v>#N/A</v>
      </c>
      <c r="AB810" s="94">
        <f t="shared" si="100"/>
        <v>0</v>
      </c>
      <c r="AC810" s="94" t="e">
        <f>+VLOOKUP(E810,'Código Licitaciones'!$K$7:$K$50,1,0)</f>
        <v>#N/A</v>
      </c>
      <c r="AD810" s="94">
        <f t="shared" si="101"/>
        <v>0</v>
      </c>
      <c r="AE810" s="94" t="e">
        <f>+VLOOKUP(G810,'Código Licitaciones'!$L$7:$L$50,1,0)</f>
        <v>#N/A</v>
      </c>
      <c r="AF810" s="90" t="e">
        <f t="shared" si="102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7"/>
        <v>0</v>
      </c>
      <c r="AJ810" s="94">
        <f t="shared" si="97"/>
        <v>0</v>
      </c>
      <c r="AK810" s="95" t="e">
        <f>+VLOOKUP(M810,'Código Barras'!$C$3:$C$1694,1,0)</f>
        <v>#N/A</v>
      </c>
      <c r="AL810" s="90">
        <f t="shared" si="96"/>
        <v>0</v>
      </c>
      <c r="AM810" s="90">
        <f t="shared" si="96"/>
        <v>0</v>
      </c>
      <c r="AN810" s="90">
        <f t="shared" si="96"/>
        <v>0</v>
      </c>
      <c r="AO810" s="90">
        <f t="shared" si="95"/>
        <v>0</v>
      </c>
      <c r="AP810" s="90">
        <f t="shared" si="95"/>
        <v>0</v>
      </c>
      <c r="AQ810" s="90">
        <f t="shared" si="95"/>
        <v>0</v>
      </c>
      <c r="AR810" s="90" t="e">
        <f>VLOOKUP(C810&amp;E810&amp;G810&amp;I810&amp;J810,'Código Licitaciones'!$I$8:$I$4158,1,0)</f>
        <v>#N/A</v>
      </c>
    </row>
    <row r="811" spans="13:44" ht="18.75" x14ac:dyDescent="0.3">
      <c r="M811" s="98"/>
      <c r="X811" s="83">
        <f t="shared" si="98"/>
        <v>9</v>
      </c>
      <c r="Z811" s="90" t="e">
        <f t="shared" si="99"/>
        <v>#DIV/0!</v>
      </c>
      <c r="AA811" s="94" t="e">
        <f>+VLOOKUP(C811,'Código Licitaciones'!$J$7:$J$31,1,0)</f>
        <v>#N/A</v>
      </c>
      <c r="AB811" s="94">
        <f t="shared" si="100"/>
        <v>0</v>
      </c>
      <c r="AC811" s="94" t="e">
        <f>+VLOOKUP(E811,'Código Licitaciones'!$K$7:$K$50,1,0)</f>
        <v>#N/A</v>
      </c>
      <c r="AD811" s="94">
        <f t="shared" si="101"/>
        <v>0</v>
      </c>
      <c r="AE811" s="94" t="e">
        <f>+VLOOKUP(G811,'Código Licitaciones'!$L$7:$L$50,1,0)</f>
        <v>#N/A</v>
      </c>
      <c r="AF811" s="90" t="e">
        <f t="shared" si="102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7"/>
        <v>0</v>
      </c>
      <c r="AJ811" s="94">
        <f t="shared" si="97"/>
        <v>0</v>
      </c>
      <c r="AK811" s="95" t="e">
        <f>+VLOOKUP(M811,'Código Barras'!$C$3:$C$1694,1,0)</f>
        <v>#N/A</v>
      </c>
      <c r="AL811" s="90">
        <f t="shared" si="96"/>
        <v>0</v>
      </c>
      <c r="AM811" s="90">
        <f t="shared" si="96"/>
        <v>0</v>
      </c>
      <c r="AN811" s="90">
        <f t="shared" si="96"/>
        <v>0</v>
      </c>
      <c r="AO811" s="90">
        <f t="shared" si="95"/>
        <v>0</v>
      </c>
      <c r="AP811" s="90">
        <f t="shared" si="95"/>
        <v>0</v>
      </c>
      <c r="AQ811" s="90">
        <f t="shared" si="95"/>
        <v>0</v>
      </c>
      <c r="AR811" s="90" t="e">
        <f>VLOOKUP(C811&amp;E811&amp;G811&amp;I811&amp;J811,'Código Licitaciones'!$I$8:$I$4158,1,0)</f>
        <v>#N/A</v>
      </c>
    </row>
    <row r="812" spans="13:44" ht="18.75" x14ac:dyDescent="0.3">
      <c r="M812" s="98"/>
      <c r="X812" s="83">
        <f t="shared" si="98"/>
        <v>9</v>
      </c>
      <c r="Z812" s="90" t="e">
        <f t="shared" si="99"/>
        <v>#DIV/0!</v>
      </c>
      <c r="AA812" s="94" t="e">
        <f>+VLOOKUP(C812,'Código Licitaciones'!$J$7:$J$31,1,0)</f>
        <v>#N/A</v>
      </c>
      <c r="AB812" s="94">
        <f t="shared" si="100"/>
        <v>0</v>
      </c>
      <c r="AC812" s="94" t="e">
        <f>+VLOOKUP(E812,'Código Licitaciones'!$K$7:$K$50,1,0)</f>
        <v>#N/A</v>
      </c>
      <c r="AD812" s="94">
        <f t="shared" si="101"/>
        <v>0</v>
      </c>
      <c r="AE812" s="94" t="e">
        <f>+VLOOKUP(G812,'Código Licitaciones'!$L$7:$L$50,1,0)</f>
        <v>#N/A</v>
      </c>
      <c r="AF812" s="90" t="e">
        <f t="shared" si="102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7"/>
        <v>0</v>
      </c>
      <c r="AJ812" s="94">
        <f t="shared" si="97"/>
        <v>0</v>
      </c>
      <c r="AK812" s="95" t="e">
        <f>+VLOOKUP(M812,'Código Barras'!$C$3:$C$1694,1,0)</f>
        <v>#N/A</v>
      </c>
      <c r="AL812" s="90">
        <f t="shared" si="96"/>
        <v>0</v>
      </c>
      <c r="AM812" s="90">
        <f t="shared" si="96"/>
        <v>0</v>
      </c>
      <c r="AN812" s="90">
        <f t="shared" si="96"/>
        <v>0</v>
      </c>
      <c r="AO812" s="90">
        <f t="shared" si="95"/>
        <v>0</v>
      </c>
      <c r="AP812" s="90">
        <f t="shared" si="95"/>
        <v>0</v>
      </c>
      <c r="AQ812" s="90">
        <f t="shared" si="95"/>
        <v>0</v>
      </c>
      <c r="AR812" s="90" t="e">
        <f>VLOOKUP(C812&amp;E812&amp;G812&amp;I812&amp;J812,'Código Licitaciones'!$I$8:$I$4158,1,0)</f>
        <v>#N/A</v>
      </c>
    </row>
    <row r="813" spans="13:44" ht="18.75" x14ac:dyDescent="0.3">
      <c r="M813" s="98"/>
      <c r="X813" s="83">
        <f t="shared" si="98"/>
        <v>9</v>
      </c>
      <c r="Z813" s="90" t="e">
        <f t="shared" si="99"/>
        <v>#DIV/0!</v>
      </c>
      <c r="AA813" s="94" t="e">
        <f>+VLOOKUP(C813,'Código Licitaciones'!$J$7:$J$31,1,0)</f>
        <v>#N/A</v>
      </c>
      <c r="AB813" s="94">
        <f t="shared" si="100"/>
        <v>0</v>
      </c>
      <c r="AC813" s="94" t="e">
        <f>+VLOOKUP(E813,'Código Licitaciones'!$K$7:$K$50,1,0)</f>
        <v>#N/A</v>
      </c>
      <c r="AD813" s="94">
        <f t="shared" si="101"/>
        <v>0</v>
      </c>
      <c r="AE813" s="94" t="e">
        <f>+VLOOKUP(G813,'Código Licitaciones'!$L$7:$L$50,1,0)</f>
        <v>#N/A</v>
      </c>
      <c r="AF813" s="90" t="e">
        <f t="shared" si="102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7"/>
        <v>0</v>
      </c>
      <c r="AJ813" s="94">
        <f t="shared" si="97"/>
        <v>0</v>
      </c>
      <c r="AK813" s="95" t="e">
        <f>+VLOOKUP(M813,'Código Barras'!$C$3:$C$1694,1,0)</f>
        <v>#N/A</v>
      </c>
      <c r="AL813" s="90">
        <f t="shared" si="96"/>
        <v>0</v>
      </c>
      <c r="AM813" s="90">
        <f t="shared" si="96"/>
        <v>0</v>
      </c>
      <c r="AN813" s="90">
        <f t="shared" si="96"/>
        <v>0</v>
      </c>
      <c r="AO813" s="90">
        <f t="shared" si="96"/>
        <v>0</v>
      </c>
      <c r="AP813" s="90">
        <f t="shared" si="96"/>
        <v>0</v>
      </c>
      <c r="AQ813" s="90">
        <f t="shared" si="96"/>
        <v>0</v>
      </c>
      <c r="AR813" s="90" t="e">
        <f>VLOOKUP(C813&amp;E813&amp;G813&amp;I813&amp;J813,'Código Licitaciones'!$I$8:$I$4158,1,0)</f>
        <v>#N/A</v>
      </c>
    </row>
    <row r="814" spans="13:44" ht="18.75" x14ac:dyDescent="0.3">
      <c r="M814" s="98"/>
      <c r="X814" s="83">
        <f t="shared" si="98"/>
        <v>9</v>
      </c>
      <c r="Z814" s="90" t="e">
        <f t="shared" si="99"/>
        <v>#DIV/0!</v>
      </c>
      <c r="AA814" s="94" t="e">
        <f>+VLOOKUP(C814,'Código Licitaciones'!$J$7:$J$31,1,0)</f>
        <v>#N/A</v>
      </c>
      <c r="AB814" s="94">
        <f t="shared" si="100"/>
        <v>0</v>
      </c>
      <c r="AC814" s="94" t="e">
        <f>+VLOOKUP(E814,'Código Licitaciones'!$K$7:$K$50,1,0)</f>
        <v>#N/A</v>
      </c>
      <c r="AD814" s="94">
        <f t="shared" si="101"/>
        <v>0</v>
      </c>
      <c r="AE814" s="94" t="e">
        <f>+VLOOKUP(G814,'Código Licitaciones'!$L$7:$L$50,1,0)</f>
        <v>#N/A</v>
      </c>
      <c r="AF814" s="90" t="e">
        <f t="shared" si="102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7"/>
        <v>0</v>
      </c>
      <c r="AJ814" s="94">
        <f t="shared" si="97"/>
        <v>0</v>
      </c>
      <c r="AK814" s="95" t="e">
        <f>+VLOOKUP(M814,'Código Barras'!$C$3:$C$1694,1,0)</f>
        <v>#N/A</v>
      </c>
      <c r="AL814" s="90">
        <f t="shared" ref="AL814:AQ856" si="103">IF(OR(ISNUMBER(N814),N814=0),N814,1/0)</f>
        <v>0</v>
      </c>
      <c r="AM814" s="90">
        <f t="shared" si="103"/>
        <v>0</v>
      </c>
      <c r="AN814" s="90">
        <f t="shared" si="103"/>
        <v>0</v>
      </c>
      <c r="AO814" s="90">
        <f t="shared" si="103"/>
        <v>0</v>
      </c>
      <c r="AP814" s="90">
        <f t="shared" si="103"/>
        <v>0</v>
      </c>
      <c r="AQ814" s="90">
        <f t="shared" si="103"/>
        <v>0</v>
      </c>
      <c r="AR814" s="90" t="e">
        <f>VLOOKUP(C814&amp;E814&amp;G814&amp;I814&amp;J814,'Código Licitaciones'!$I$8:$I$4158,1,0)</f>
        <v>#N/A</v>
      </c>
    </row>
    <row r="815" spans="13:44" ht="18.75" x14ac:dyDescent="0.3">
      <c r="M815" s="98"/>
      <c r="X815" s="83">
        <f t="shared" si="98"/>
        <v>9</v>
      </c>
      <c r="Z815" s="90" t="e">
        <f t="shared" si="99"/>
        <v>#DIV/0!</v>
      </c>
      <c r="AA815" s="94" t="e">
        <f>+VLOOKUP(C815,'Código Licitaciones'!$J$7:$J$31,1,0)</f>
        <v>#N/A</v>
      </c>
      <c r="AB815" s="94">
        <f t="shared" si="100"/>
        <v>0</v>
      </c>
      <c r="AC815" s="94" t="e">
        <f>+VLOOKUP(E815,'Código Licitaciones'!$K$7:$K$50,1,0)</f>
        <v>#N/A</v>
      </c>
      <c r="AD815" s="94">
        <f t="shared" si="101"/>
        <v>0</v>
      </c>
      <c r="AE815" s="94" t="e">
        <f>+VLOOKUP(G815,'Código Licitaciones'!$L$7:$L$50,1,0)</f>
        <v>#N/A</v>
      </c>
      <c r="AF815" s="90" t="e">
        <f t="shared" si="102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7"/>
        <v>0</v>
      </c>
      <c r="AJ815" s="94">
        <f t="shared" si="97"/>
        <v>0</v>
      </c>
      <c r="AK815" s="95" t="e">
        <f>+VLOOKUP(M815,'Código Barras'!$C$3:$C$1694,1,0)</f>
        <v>#N/A</v>
      </c>
      <c r="AL815" s="90">
        <f t="shared" si="103"/>
        <v>0</v>
      </c>
      <c r="AM815" s="90">
        <f t="shared" si="103"/>
        <v>0</v>
      </c>
      <c r="AN815" s="90">
        <f t="shared" si="103"/>
        <v>0</v>
      </c>
      <c r="AO815" s="90">
        <f t="shared" si="103"/>
        <v>0</v>
      </c>
      <c r="AP815" s="90">
        <f t="shared" si="103"/>
        <v>0</v>
      </c>
      <c r="AQ815" s="90">
        <f t="shared" si="103"/>
        <v>0</v>
      </c>
      <c r="AR815" s="90" t="e">
        <f>VLOOKUP(C815&amp;E815&amp;G815&amp;I815&amp;J815,'Código Licitaciones'!$I$8:$I$4158,1,0)</f>
        <v>#N/A</v>
      </c>
    </row>
    <row r="816" spans="13:44" ht="18.75" x14ac:dyDescent="0.3">
      <c r="M816" s="98"/>
      <c r="X816" s="83">
        <f t="shared" si="98"/>
        <v>9</v>
      </c>
      <c r="Z816" s="90" t="e">
        <f t="shared" si="99"/>
        <v>#DIV/0!</v>
      </c>
      <c r="AA816" s="94" t="e">
        <f>+VLOOKUP(C816,'Código Licitaciones'!$J$7:$J$31,1,0)</f>
        <v>#N/A</v>
      </c>
      <c r="AB816" s="94">
        <f t="shared" si="100"/>
        <v>0</v>
      </c>
      <c r="AC816" s="94" t="e">
        <f>+VLOOKUP(E816,'Código Licitaciones'!$K$7:$K$50,1,0)</f>
        <v>#N/A</v>
      </c>
      <c r="AD816" s="94">
        <f t="shared" si="101"/>
        <v>0</v>
      </c>
      <c r="AE816" s="94" t="e">
        <f>+VLOOKUP(G816,'Código Licitaciones'!$L$7:$L$50,1,0)</f>
        <v>#N/A</v>
      </c>
      <c r="AF816" s="90" t="e">
        <f t="shared" si="102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7"/>
        <v>0</v>
      </c>
      <c r="AJ816" s="94">
        <f t="shared" si="97"/>
        <v>0</v>
      </c>
      <c r="AK816" s="95" t="e">
        <f>+VLOOKUP(M816,'Código Barras'!$C$3:$C$1694,1,0)</f>
        <v>#N/A</v>
      </c>
      <c r="AL816" s="90">
        <f t="shared" si="103"/>
        <v>0</v>
      </c>
      <c r="AM816" s="90">
        <f t="shared" si="103"/>
        <v>0</v>
      </c>
      <c r="AN816" s="90">
        <f t="shared" si="103"/>
        <v>0</v>
      </c>
      <c r="AO816" s="90">
        <f t="shared" si="103"/>
        <v>0</v>
      </c>
      <c r="AP816" s="90">
        <f t="shared" si="103"/>
        <v>0</v>
      </c>
      <c r="AQ816" s="90">
        <f t="shared" si="103"/>
        <v>0</v>
      </c>
      <c r="AR816" s="90" t="e">
        <f>VLOOKUP(C816&amp;E816&amp;G816&amp;I816&amp;J816,'Código Licitaciones'!$I$8:$I$4158,1,0)</f>
        <v>#N/A</v>
      </c>
    </row>
    <row r="817" spans="13:44" ht="18.75" x14ac:dyDescent="0.3">
      <c r="M817" s="98"/>
      <c r="X817" s="83">
        <f t="shared" si="98"/>
        <v>9</v>
      </c>
      <c r="Z817" s="90" t="e">
        <f t="shared" si="99"/>
        <v>#DIV/0!</v>
      </c>
      <c r="AA817" s="94" t="e">
        <f>+VLOOKUP(C817,'Código Licitaciones'!$J$7:$J$31,1,0)</f>
        <v>#N/A</v>
      </c>
      <c r="AB817" s="94">
        <f t="shared" si="100"/>
        <v>0</v>
      </c>
      <c r="AC817" s="94" t="e">
        <f>+VLOOKUP(E817,'Código Licitaciones'!$K$7:$K$50,1,0)</f>
        <v>#N/A</v>
      </c>
      <c r="AD817" s="94">
        <f t="shared" si="101"/>
        <v>0</v>
      </c>
      <c r="AE817" s="94" t="e">
        <f>+VLOOKUP(G817,'Código Licitaciones'!$L$7:$L$50,1,0)</f>
        <v>#N/A</v>
      </c>
      <c r="AF817" s="90" t="e">
        <f t="shared" si="102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7"/>
        <v>0</v>
      </c>
      <c r="AJ817" s="94">
        <f t="shared" si="97"/>
        <v>0</v>
      </c>
      <c r="AK817" s="95" t="e">
        <f>+VLOOKUP(M817,'Código Barras'!$C$3:$C$1694,1,0)</f>
        <v>#N/A</v>
      </c>
      <c r="AL817" s="90">
        <f t="shared" si="103"/>
        <v>0</v>
      </c>
      <c r="AM817" s="90">
        <f t="shared" si="103"/>
        <v>0</v>
      </c>
      <c r="AN817" s="90">
        <f t="shared" si="103"/>
        <v>0</v>
      </c>
      <c r="AO817" s="90">
        <f t="shared" si="103"/>
        <v>0</v>
      </c>
      <c r="AP817" s="90">
        <f t="shared" si="103"/>
        <v>0</v>
      </c>
      <c r="AQ817" s="90">
        <f t="shared" si="103"/>
        <v>0</v>
      </c>
      <c r="AR817" s="90" t="e">
        <f>VLOOKUP(C817&amp;E817&amp;G817&amp;I817&amp;J817,'Código Licitaciones'!$I$8:$I$4158,1,0)</f>
        <v>#N/A</v>
      </c>
    </row>
    <row r="818" spans="13:44" ht="18.75" x14ac:dyDescent="0.3">
      <c r="M818" s="98"/>
      <c r="X818" s="83">
        <f t="shared" si="98"/>
        <v>9</v>
      </c>
      <c r="Z818" s="90" t="e">
        <f t="shared" si="99"/>
        <v>#DIV/0!</v>
      </c>
      <c r="AA818" s="94" t="e">
        <f>+VLOOKUP(C818,'Código Licitaciones'!$J$7:$J$31,1,0)</f>
        <v>#N/A</v>
      </c>
      <c r="AB818" s="94">
        <f t="shared" si="100"/>
        <v>0</v>
      </c>
      <c r="AC818" s="94" t="e">
        <f>+VLOOKUP(E818,'Código Licitaciones'!$K$7:$K$50,1,0)</f>
        <v>#N/A</v>
      </c>
      <c r="AD818" s="94">
        <f t="shared" si="101"/>
        <v>0</v>
      </c>
      <c r="AE818" s="94" t="e">
        <f>+VLOOKUP(G818,'Código Licitaciones'!$L$7:$L$50,1,0)</f>
        <v>#N/A</v>
      </c>
      <c r="AF818" s="90" t="e">
        <f t="shared" si="102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7"/>
        <v>0</v>
      </c>
      <c r="AJ818" s="94">
        <f t="shared" si="97"/>
        <v>0</v>
      </c>
      <c r="AK818" s="95" t="e">
        <f>+VLOOKUP(M818,'Código Barras'!$C$3:$C$1694,1,0)</f>
        <v>#N/A</v>
      </c>
      <c r="AL818" s="90">
        <f t="shared" si="103"/>
        <v>0</v>
      </c>
      <c r="AM818" s="90">
        <f t="shared" si="103"/>
        <v>0</v>
      </c>
      <c r="AN818" s="90">
        <f t="shared" si="103"/>
        <v>0</v>
      </c>
      <c r="AO818" s="90">
        <f t="shared" si="103"/>
        <v>0</v>
      </c>
      <c r="AP818" s="90">
        <f t="shared" si="103"/>
        <v>0</v>
      </c>
      <c r="AQ818" s="90">
        <f t="shared" si="103"/>
        <v>0</v>
      </c>
      <c r="AR818" s="90" t="e">
        <f>VLOOKUP(C818&amp;E818&amp;G818&amp;I818&amp;J818,'Código Licitaciones'!$I$8:$I$4158,1,0)</f>
        <v>#N/A</v>
      </c>
    </row>
    <row r="819" spans="13:44" ht="18.75" x14ac:dyDescent="0.3">
      <c r="M819" s="98"/>
      <c r="X819" s="83">
        <f t="shared" si="98"/>
        <v>9</v>
      </c>
      <c r="Z819" s="90" t="e">
        <f t="shared" si="99"/>
        <v>#DIV/0!</v>
      </c>
      <c r="AA819" s="94" t="e">
        <f>+VLOOKUP(C819,'Código Licitaciones'!$J$7:$J$31,1,0)</f>
        <v>#N/A</v>
      </c>
      <c r="AB819" s="94">
        <f t="shared" si="100"/>
        <v>0</v>
      </c>
      <c r="AC819" s="94" t="e">
        <f>+VLOOKUP(E819,'Código Licitaciones'!$K$7:$K$50,1,0)</f>
        <v>#N/A</v>
      </c>
      <c r="AD819" s="94">
        <f t="shared" si="101"/>
        <v>0</v>
      </c>
      <c r="AE819" s="94" t="e">
        <f>+VLOOKUP(G819,'Código Licitaciones'!$L$7:$L$50,1,0)</f>
        <v>#N/A</v>
      </c>
      <c r="AF819" s="90" t="e">
        <f t="shared" si="102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7"/>
        <v>0</v>
      </c>
      <c r="AJ819" s="94">
        <f t="shared" si="97"/>
        <v>0</v>
      </c>
      <c r="AK819" s="95" t="e">
        <f>+VLOOKUP(M819,'Código Barras'!$C$3:$C$1694,1,0)</f>
        <v>#N/A</v>
      </c>
      <c r="AL819" s="90">
        <f t="shared" si="103"/>
        <v>0</v>
      </c>
      <c r="AM819" s="90">
        <f t="shared" si="103"/>
        <v>0</v>
      </c>
      <c r="AN819" s="90">
        <f t="shared" si="103"/>
        <v>0</v>
      </c>
      <c r="AO819" s="90">
        <f t="shared" si="103"/>
        <v>0</v>
      </c>
      <c r="AP819" s="90">
        <f t="shared" si="103"/>
        <v>0</v>
      </c>
      <c r="AQ819" s="90">
        <f t="shared" si="103"/>
        <v>0</v>
      </c>
      <c r="AR819" s="90" t="e">
        <f>VLOOKUP(C819&amp;E819&amp;G819&amp;I819&amp;J819,'Código Licitaciones'!$I$8:$I$4158,1,0)</f>
        <v>#N/A</v>
      </c>
    </row>
    <row r="820" spans="13:44" ht="18.75" x14ac:dyDescent="0.3">
      <c r="M820" s="98"/>
      <c r="X820" s="83">
        <f t="shared" si="98"/>
        <v>9</v>
      </c>
      <c r="Z820" s="90" t="e">
        <f t="shared" si="99"/>
        <v>#DIV/0!</v>
      </c>
      <c r="AA820" s="94" t="e">
        <f>+VLOOKUP(C820,'Código Licitaciones'!$J$7:$J$31,1,0)</f>
        <v>#N/A</v>
      </c>
      <c r="AB820" s="94">
        <f t="shared" si="100"/>
        <v>0</v>
      </c>
      <c r="AC820" s="94" t="e">
        <f>+VLOOKUP(E820,'Código Licitaciones'!$K$7:$K$50,1,0)</f>
        <v>#N/A</v>
      </c>
      <c r="AD820" s="94">
        <f t="shared" si="101"/>
        <v>0</v>
      </c>
      <c r="AE820" s="94" t="e">
        <f>+VLOOKUP(G820,'Código Licitaciones'!$L$7:$L$50,1,0)</f>
        <v>#N/A</v>
      </c>
      <c r="AF820" s="90" t="e">
        <f t="shared" si="102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7"/>
        <v>0</v>
      </c>
      <c r="AJ820" s="94">
        <f t="shared" si="97"/>
        <v>0</v>
      </c>
      <c r="AK820" s="95" t="e">
        <f>+VLOOKUP(M820,'Código Barras'!$C$3:$C$1694,1,0)</f>
        <v>#N/A</v>
      </c>
      <c r="AL820" s="90">
        <f t="shared" si="103"/>
        <v>0</v>
      </c>
      <c r="AM820" s="90">
        <f t="shared" si="103"/>
        <v>0</v>
      </c>
      <c r="AN820" s="90">
        <f t="shared" si="103"/>
        <v>0</v>
      </c>
      <c r="AO820" s="90">
        <f t="shared" si="103"/>
        <v>0</v>
      </c>
      <c r="AP820" s="90">
        <f t="shared" si="103"/>
        <v>0</v>
      </c>
      <c r="AQ820" s="90">
        <f t="shared" si="103"/>
        <v>0</v>
      </c>
      <c r="AR820" s="90" t="e">
        <f>VLOOKUP(C820&amp;E820&amp;G820&amp;I820&amp;J820,'Código Licitaciones'!$I$8:$I$4158,1,0)</f>
        <v>#N/A</v>
      </c>
    </row>
    <row r="821" spans="13:44" ht="18.75" x14ac:dyDescent="0.3">
      <c r="M821" s="98"/>
      <c r="X821" s="83">
        <f t="shared" si="98"/>
        <v>9</v>
      </c>
      <c r="Z821" s="90" t="e">
        <f t="shared" si="99"/>
        <v>#DIV/0!</v>
      </c>
      <c r="AA821" s="94" t="e">
        <f>+VLOOKUP(C821,'Código Licitaciones'!$J$7:$J$31,1,0)</f>
        <v>#N/A</v>
      </c>
      <c r="AB821" s="94">
        <f t="shared" si="100"/>
        <v>0</v>
      </c>
      <c r="AC821" s="94" t="e">
        <f>+VLOOKUP(E821,'Código Licitaciones'!$K$7:$K$50,1,0)</f>
        <v>#N/A</v>
      </c>
      <c r="AD821" s="94">
        <f t="shared" si="101"/>
        <v>0</v>
      </c>
      <c r="AE821" s="94" t="e">
        <f>+VLOOKUP(G821,'Código Licitaciones'!$L$7:$L$50,1,0)</f>
        <v>#N/A</v>
      </c>
      <c r="AF821" s="90" t="e">
        <f t="shared" si="102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7"/>
        <v>0</v>
      </c>
      <c r="AJ821" s="94">
        <f t="shared" si="97"/>
        <v>0</v>
      </c>
      <c r="AK821" s="95" t="e">
        <f>+VLOOKUP(M821,'Código Barras'!$C$3:$C$1694,1,0)</f>
        <v>#N/A</v>
      </c>
      <c r="AL821" s="90">
        <f t="shared" si="103"/>
        <v>0</v>
      </c>
      <c r="AM821" s="90">
        <f t="shared" si="103"/>
        <v>0</v>
      </c>
      <c r="AN821" s="90">
        <f t="shared" si="103"/>
        <v>0</v>
      </c>
      <c r="AO821" s="90">
        <f t="shared" si="103"/>
        <v>0</v>
      </c>
      <c r="AP821" s="90">
        <f t="shared" si="103"/>
        <v>0</v>
      </c>
      <c r="AQ821" s="90">
        <f t="shared" si="103"/>
        <v>0</v>
      </c>
      <c r="AR821" s="90" t="e">
        <f>VLOOKUP(C821&amp;E821&amp;G821&amp;I821&amp;J821,'Código Licitaciones'!$I$8:$I$4158,1,0)</f>
        <v>#N/A</v>
      </c>
    </row>
    <row r="822" spans="13:44" ht="18.75" x14ac:dyDescent="0.3">
      <c r="M822" s="98"/>
      <c r="X822" s="83">
        <f t="shared" si="98"/>
        <v>9</v>
      </c>
      <c r="Z822" s="90" t="e">
        <f t="shared" si="99"/>
        <v>#DIV/0!</v>
      </c>
      <c r="AA822" s="94" t="e">
        <f>+VLOOKUP(C822,'Código Licitaciones'!$J$7:$J$31,1,0)</f>
        <v>#N/A</v>
      </c>
      <c r="AB822" s="94">
        <f t="shared" si="100"/>
        <v>0</v>
      </c>
      <c r="AC822" s="94" t="e">
        <f>+VLOOKUP(E822,'Código Licitaciones'!$K$7:$K$50,1,0)</f>
        <v>#N/A</v>
      </c>
      <c r="AD822" s="94">
        <f t="shared" si="101"/>
        <v>0</v>
      </c>
      <c r="AE822" s="94" t="e">
        <f>+VLOOKUP(G822,'Código Licitaciones'!$L$7:$L$50,1,0)</f>
        <v>#N/A</v>
      </c>
      <c r="AF822" s="90" t="e">
        <f t="shared" si="102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7"/>
        <v>0</v>
      </c>
      <c r="AJ822" s="94">
        <f t="shared" si="97"/>
        <v>0</v>
      </c>
      <c r="AK822" s="95" t="e">
        <f>+VLOOKUP(M822,'Código Barras'!$C$3:$C$1694,1,0)</f>
        <v>#N/A</v>
      </c>
      <c r="AL822" s="90">
        <f t="shared" si="103"/>
        <v>0</v>
      </c>
      <c r="AM822" s="90">
        <f t="shared" si="103"/>
        <v>0</v>
      </c>
      <c r="AN822" s="90">
        <f t="shared" si="103"/>
        <v>0</v>
      </c>
      <c r="AO822" s="90">
        <f t="shared" si="103"/>
        <v>0</v>
      </c>
      <c r="AP822" s="90">
        <f t="shared" si="103"/>
        <v>0</v>
      </c>
      <c r="AQ822" s="90">
        <f t="shared" si="103"/>
        <v>0</v>
      </c>
      <c r="AR822" s="90" t="e">
        <f>VLOOKUP(C822&amp;E822&amp;G822&amp;I822&amp;J822,'Código Licitaciones'!$I$8:$I$4158,1,0)</f>
        <v>#N/A</v>
      </c>
    </row>
    <row r="823" spans="13:44" ht="18.75" x14ac:dyDescent="0.3">
      <c r="M823" s="98"/>
      <c r="X823" s="83">
        <f t="shared" si="98"/>
        <v>9</v>
      </c>
      <c r="Z823" s="90" t="e">
        <f t="shared" si="99"/>
        <v>#DIV/0!</v>
      </c>
      <c r="AA823" s="94" t="e">
        <f>+VLOOKUP(C823,'Código Licitaciones'!$J$7:$J$31,1,0)</f>
        <v>#N/A</v>
      </c>
      <c r="AB823" s="94">
        <f t="shared" si="100"/>
        <v>0</v>
      </c>
      <c r="AC823" s="94" t="e">
        <f>+VLOOKUP(E823,'Código Licitaciones'!$K$7:$K$50,1,0)</f>
        <v>#N/A</v>
      </c>
      <c r="AD823" s="94">
        <f t="shared" si="101"/>
        <v>0</v>
      </c>
      <c r="AE823" s="94" t="e">
        <f>+VLOOKUP(G823,'Código Licitaciones'!$L$7:$L$50,1,0)</f>
        <v>#N/A</v>
      </c>
      <c r="AF823" s="90" t="e">
        <f t="shared" si="102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7"/>
        <v>0</v>
      </c>
      <c r="AJ823" s="94">
        <f t="shared" si="97"/>
        <v>0</v>
      </c>
      <c r="AK823" s="95" t="e">
        <f>+VLOOKUP(M823,'Código Barras'!$C$3:$C$1694,1,0)</f>
        <v>#N/A</v>
      </c>
      <c r="AL823" s="90">
        <f t="shared" si="103"/>
        <v>0</v>
      </c>
      <c r="AM823" s="90">
        <f t="shared" si="103"/>
        <v>0</v>
      </c>
      <c r="AN823" s="90">
        <f t="shared" si="103"/>
        <v>0</v>
      </c>
      <c r="AO823" s="90">
        <f t="shared" si="103"/>
        <v>0</v>
      </c>
      <c r="AP823" s="90">
        <f t="shared" si="103"/>
        <v>0</v>
      </c>
      <c r="AQ823" s="90">
        <f t="shared" si="103"/>
        <v>0</v>
      </c>
      <c r="AR823" s="90" t="e">
        <f>VLOOKUP(C823&amp;E823&amp;G823&amp;I823&amp;J823,'Código Licitaciones'!$I$8:$I$4158,1,0)</f>
        <v>#N/A</v>
      </c>
    </row>
    <row r="824" spans="13:44" ht="18.75" x14ac:dyDescent="0.3">
      <c r="M824" s="98"/>
      <c r="X824" s="83">
        <f t="shared" si="98"/>
        <v>9</v>
      </c>
      <c r="Z824" s="90" t="e">
        <f t="shared" si="99"/>
        <v>#DIV/0!</v>
      </c>
      <c r="AA824" s="94" t="e">
        <f>+VLOOKUP(C824,'Código Licitaciones'!$J$7:$J$31,1,0)</f>
        <v>#N/A</v>
      </c>
      <c r="AB824" s="94">
        <f t="shared" si="100"/>
        <v>0</v>
      </c>
      <c r="AC824" s="94" t="e">
        <f>+VLOOKUP(E824,'Código Licitaciones'!$K$7:$K$50,1,0)</f>
        <v>#N/A</v>
      </c>
      <c r="AD824" s="94">
        <f t="shared" si="101"/>
        <v>0</v>
      </c>
      <c r="AE824" s="94" t="e">
        <f>+VLOOKUP(G824,'Código Licitaciones'!$L$7:$L$50,1,0)</f>
        <v>#N/A</v>
      </c>
      <c r="AF824" s="90" t="e">
        <f t="shared" si="102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7"/>
        <v>0</v>
      </c>
      <c r="AJ824" s="94">
        <f t="shared" si="97"/>
        <v>0</v>
      </c>
      <c r="AK824" s="95" t="e">
        <f>+VLOOKUP(M824,'Código Barras'!$C$3:$C$1694,1,0)</f>
        <v>#N/A</v>
      </c>
      <c r="AL824" s="90">
        <f t="shared" si="103"/>
        <v>0</v>
      </c>
      <c r="AM824" s="90">
        <f t="shared" si="103"/>
        <v>0</v>
      </c>
      <c r="AN824" s="90">
        <f t="shared" si="103"/>
        <v>0</v>
      </c>
      <c r="AO824" s="90">
        <f t="shared" si="103"/>
        <v>0</v>
      </c>
      <c r="AP824" s="90">
        <f t="shared" si="103"/>
        <v>0</v>
      </c>
      <c r="AQ824" s="90">
        <f t="shared" si="103"/>
        <v>0</v>
      </c>
      <c r="AR824" s="90" t="e">
        <f>VLOOKUP(C824&amp;E824&amp;G824&amp;I824&amp;J824,'Código Licitaciones'!$I$8:$I$4158,1,0)</f>
        <v>#N/A</v>
      </c>
    </row>
    <row r="825" spans="13:44" ht="18.75" x14ac:dyDescent="0.3">
      <c r="M825" s="98"/>
      <c r="X825" s="83">
        <f t="shared" si="98"/>
        <v>9</v>
      </c>
      <c r="Z825" s="90" t="e">
        <f t="shared" si="99"/>
        <v>#DIV/0!</v>
      </c>
      <c r="AA825" s="94" t="e">
        <f>+VLOOKUP(C825,'Código Licitaciones'!$J$7:$J$31,1,0)</f>
        <v>#N/A</v>
      </c>
      <c r="AB825" s="94">
        <f t="shared" si="100"/>
        <v>0</v>
      </c>
      <c r="AC825" s="94" t="e">
        <f>+VLOOKUP(E825,'Código Licitaciones'!$K$7:$K$50,1,0)</f>
        <v>#N/A</v>
      </c>
      <c r="AD825" s="94">
        <f t="shared" si="101"/>
        <v>0</v>
      </c>
      <c r="AE825" s="94" t="e">
        <f>+VLOOKUP(G825,'Código Licitaciones'!$L$7:$L$50,1,0)</f>
        <v>#N/A</v>
      </c>
      <c r="AF825" s="90" t="e">
        <f t="shared" si="102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7"/>
        <v>0</v>
      </c>
      <c r="AJ825" s="94">
        <f t="shared" si="97"/>
        <v>0</v>
      </c>
      <c r="AK825" s="95" t="e">
        <f>+VLOOKUP(M825,'Código Barras'!$C$3:$C$1694,1,0)</f>
        <v>#N/A</v>
      </c>
      <c r="AL825" s="90">
        <f t="shared" si="103"/>
        <v>0</v>
      </c>
      <c r="AM825" s="90">
        <f t="shared" si="103"/>
        <v>0</v>
      </c>
      <c r="AN825" s="90">
        <f t="shared" si="103"/>
        <v>0</v>
      </c>
      <c r="AO825" s="90">
        <f t="shared" si="103"/>
        <v>0</v>
      </c>
      <c r="AP825" s="90">
        <f t="shared" si="103"/>
        <v>0</v>
      </c>
      <c r="AQ825" s="90">
        <f t="shared" si="103"/>
        <v>0</v>
      </c>
      <c r="AR825" s="90" t="e">
        <f>VLOOKUP(C825&amp;E825&amp;G825&amp;I825&amp;J825,'Código Licitaciones'!$I$8:$I$4158,1,0)</f>
        <v>#N/A</v>
      </c>
    </row>
    <row r="826" spans="13:44" ht="18.75" x14ac:dyDescent="0.3">
      <c r="M826" s="98"/>
      <c r="X826" s="83">
        <f t="shared" si="98"/>
        <v>9</v>
      </c>
      <c r="Z826" s="90" t="e">
        <f t="shared" si="99"/>
        <v>#DIV/0!</v>
      </c>
      <c r="AA826" s="94" t="e">
        <f>+VLOOKUP(C826,'Código Licitaciones'!$J$7:$J$31,1,0)</f>
        <v>#N/A</v>
      </c>
      <c r="AB826" s="94">
        <f t="shared" si="100"/>
        <v>0</v>
      </c>
      <c r="AC826" s="94" t="e">
        <f>+VLOOKUP(E826,'Código Licitaciones'!$K$7:$K$50,1,0)</f>
        <v>#N/A</v>
      </c>
      <c r="AD826" s="94">
        <f t="shared" si="101"/>
        <v>0</v>
      </c>
      <c r="AE826" s="94" t="e">
        <f>+VLOOKUP(G826,'Código Licitaciones'!$L$7:$L$50,1,0)</f>
        <v>#N/A</v>
      </c>
      <c r="AF826" s="90" t="e">
        <f t="shared" si="102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7"/>
        <v>0</v>
      </c>
      <c r="AJ826" s="94">
        <f t="shared" si="97"/>
        <v>0</v>
      </c>
      <c r="AK826" s="95" t="e">
        <f>+VLOOKUP(M826,'Código Barras'!$C$3:$C$1694,1,0)</f>
        <v>#N/A</v>
      </c>
      <c r="AL826" s="90">
        <f t="shared" si="103"/>
        <v>0</v>
      </c>
      <c r="AM826" s="90">
        <f t="shared" si="103"/>
        <v>0</v>
      </c>
      <c r="AN826" s="90">
        <f t="shared" si="103"/>
        <v>0</v>
      </c>
      <c r="AO826" s="90">
        <f t="shared" si="103"/>
        <v>0</v>
      </c>
      <c r="AP826" s="90">
        <f t="shared" si="103"/>
        <v>0</v>
      </c>
      <c r="AQ826" s="90">
        <f t="shared" si="103"/>
        <v>0</v>
      </c>
      <c r="AR826" s="90" t="e">
        <f>VLOOKUP(C826&amp;E826&amp;G826&amp;I826&amp;J826,'Código Licitaciones'!$I$8:$I$4158,1,0)</f>
        <v>#N/A</v>
      </c>
    </row>
    <row r="827" spans="13:44" ht="18.75" x14ac:dyDescent="0.3">
      <c r="M827" s="98"/>
      <c r="X827" s="83">
        <f t="shared" si="98"/>
        <v>9</v>
      </c>
      <c r="Z827" s="90" t="e">
        <f t="shared" si="99"/>
        <v>#DIV/0!</v>
      </c>
      <c r="AA827" s="94" t="e">
        <f>+VLOOKUP(C827,'Código Licitaciones'!$J$7:$J$31,1,0)</f>
        <v>#N/A</v>
      </c>
      <c r="AB827" s="94">
        <f t="shared" si="100"/>
        <v>0</v>
      </c>
      <c r="AC827" s="94" t="e">
        <f>+VLOOKUP(E827,'Código Licitaciones'!$K$7:$K$50,1,0)</f>
        <v>#N/A</v>
      </c>
      <c r="AD827" s="94">
        <f t="shared" si="101"/>
        <v>0</v>
      </c>
      <c r="AE827" s="94" t="e">
        <f>+VLOOKUP(G827,'Código Licitaciones'!$L$7:$L$50,1,0)</f>
        <v>#N/A</v>
      </c>
      <c r="AF827" s="90" t="e">
        <f t="shared" si="102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7"/>
        <v>0</v>
      </c>
      <c r="AJ827" s="94">
        <f t="shared" si="97"/>
        <v>0</v>
      </c>
      <c r="AK827" s="95" t="e">
        <f>+VLOOKUP(M827,'Código Barras'!$C$3:$C$1694,1,0)</f>
        <v>#N/A</v>
      </c>
      <c r="AL827" s="90">
        <f t="shared" si="103"/>
        <v>0</v>
      </c>
      <c r="AM827" s="90">
        <f t="shared" si="103"/>
        <v>0</v>
      </c>
      <c r="AN827" s="90">
        <f t="shared" si="103"/>
        <v>0</v>
      </c>
      <c r="AO827" s="90">
        <f t="shared" si="103"/>
        <v>0</v>
      </c>
      <c r="AP827" s="90">
        <f t="shared" si="103"/>
        <v>0</v>
      </c>
      <c r="AQ827" s="90">
        <f t="shared" si="103"/>
        <v>0</v>
      </c>
      <c r="AR827" s="90" t="e">
        <f>VLOOKUP(C827&amp;E827&amp;G827&amp;I827&amp;J827,'Código Licitaciones'!$I$8:$I$4158,1,0)</f>
        <v>#N/A</v>
      </c>
    </row>
    <row r="828" spans="13:44" ht="18.75" x14ac:dyDescent="0.3">
      <c r="M828" s="98"/>
      <c r="X828" s="83">
        <f t="shared" si="98"/>
        <v>9</v>
      </c>
      <c r="Z828" s="90" t="e">
        <f t="shared" si="99"/>
        <v>#DIV/0!</v>
      </c>
      <c r="AA828" s="94" t="e">
        <f>+VLOOKUP(C828,'Código Licitaciones'!$J$7:$J$31,1,0)</f>
        <v>#N/A</v>
      </c>
      <c r="AB828" s="94">
        <f t="shared" si="100"/>
        <v>0</v>
      </c>
      <c r="AC828" s="94" t="e">
        <f>+VLOOKUP(E828,'Código Licitaciones'!$K$7:$K$50,1,0)</f>
        <v>#N/A</v>
      </c>
      <c r="AD828" s="94">
        <f t="shared" si="101"/>
        <v>0</v>
      </c>
      <c r="AE828" s="94" t="e">
        <f>+VLOOKUP(G828,'Código Licitaciones'!$L$7:$L$50,1,0)</f>
        <v>#N/A</v>
      </c>
      <c r="AF828" s="90" t="e">
        <f t="shared" si="102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7"/>
        <v>0</v>
      </c>
      <c r="AJ828" s="94">
        <f t="shared" si="97"/>
        <v>0</v>
      </c>
      <c r="AK828" s="95" t="e">
        <f>+VLOOKUP(M828,'Código Barras'!$C$3:$C$1694,1,0)</f>
        <v>#N/A</v>
      </c>
      <c r="AL828" s="90">
        <f t="shared" si="103"/>
        <v>0</v>
      </c>
      <c r="AM828" s="90">
        <f t="shared" si="103"/>
        <v>0</v>
      </c>
      <c r="AN828" s="90">
        <f t="shared" si="103"/>
        <v>0</v>
      </c>
      <c r="AO828" s="90">
        <f t="shared" si="103"/>
        <v>0</v>
      </c>
      <c r="AP828" s="90">
        <f t="shared" si="103"/>
        <v>0</v>
      </c>
      <c r="AQ828" s="90">
        <f t="shared" si="103"/>
        <v>0</v>
      </c>
      <c r="AR828" s="90" t="e">
        <f>VLOOKUP(C828&amp;E828&amp;G828&amp;I828&amp;J828,'Código Licitaciones'!$I$8:$I$4158,1,0)</f>
        <v>#N/A</v>
      </c>
    </row>
    <row r="829" spans="13:44" ht="18.75" x14ac:dyDescent="0.3">
      <c r="M829" s="98"/>
      <c r="X829" s="83">
        <f t="shared" si="98"/>
        <v>9</v>
      </c>
      <c r="Z829" s="90" t="e">
        <f t="shared" si="99"/>
        <v>#DIV/0!</v>
      </c>
      <c r="AA829" s="94" t="e">
        <f>+VLOOKUP(C829,'Código Licitaciones'!$J$7:$J$31,1,0)</f>
        <v>#N/A</v>
      </c>
      <c r="AB829" s="94">
        <f t="shared" si="100"/>
        <v>0</v>
      </c>
      <c r="AC829" s="94" t="e">
        <f>+VLOOKUP(E829,'Código Licitaciones'!$K$7:$K$50,1,0)</f>
        <v>#N/A</v>
      </c>
      <c r="AD829" s="94">
        <f t="shared" si="101"/>
        <v>0</v>
      </c>
      <c r="AE829" s="94" t="e">
        <f>+VLOOKUP(G829,'Código Licitaciones'!$L$7:$L$50,1,0)</f>
        <v>#N/A</v>
      </c>
      <c r="AF829" s="90" t="e">
        <f t="shared" si="102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7"/>
        <v>0</v>
      </c>
      <c r="AJ829" s="94">
        <f t="shared" si="97"/>
        <v>0</v>
      </c>
      <c r="AK829" s="95" t="e">
        <f>+VLOOKUP(M829,'Código Barras'!$C$3:$C$1694,1,0)</f>
        <v>#N/A</v>
      </c>
      <c r="AL829" s="90">
        <f t="shared" si="103"/>
        <v>0</v>
      </c>
      <c r="AM829" s="90">
        <f t="shared" si="103"/>
        <v>0</v>
      </c>
      <c r="AN829" s="90">
        <f t="shared" si="103"/>
        <v>0</v>
      </c>
      <c r="AO829" s="90">
        <f t="shared" si="103"/>
        <v>0</v>
      </c>
      <c r="AP829" s="90">
        <f t="shared" si="103"/>
        <v>0</v>
      </c>
      <c r="AQ829" s="90">
        <f t="shared" si="103"/>
        <v>0</v>
      </c>
      <c r="AR829" s="90" t="e">
        <f>VLOOKUP(C829&amp;E829&amp;G829&amp;I829&amp;J829,'Código Licitaciones'!$I$8:$I$4158,1,0)</f>
        <v>#N/A</v>
      </c>
    </row>
    <row r="830" spans="13:44" ht="18.75" x14ac:dyDescent="0.3">
      <c r="M830" s="98"/>
      <c r="X830" s="83">
        <f t="shared" si="98"/>
        <v>9</v>
      </c>
      <c r="Z830" s="90" t="e">
        <f t="shared" si="99"/>
        <v>#DIV/0!</v>
      </c>
      <c r="AA830" s="94" t="e">
        <f>+VLOOKUP(C830,'Código Licitaciones'!$J$7:$J$31,1,0)</f>
        <v>#N/A</v>
      </c>
      <c r="AB830" s="94">
        <f t="shared" si="100"/>
        <v>0</v>
      </c>
      <c r="AC830" s="94" t="e">
        <f>+VLOOKUP(E830,'Código Licitaciones'!$K$7:$K$50,1,0)</f>
        <v>#N/A</v>
      </c>
      <c r="AD830" s="94">
        <f t="shared" si="101"/>
        <v>0</v>
      </c>
      <c r="AE830" s="94" t="e">
        <f>+VLOOKUP(G830,'Código Licitaciones'!$L$7:$L$50,1,0)</f>
        <v>#N/A</v>
      </c>
      <c r="AF830" s="90" t="e">
        <f t="shared" si="102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7"/>
        <v>0</v>
      </c>
      <c r="AJ830" s="94">
        <f t="shared" si="97"/>
        <v>0</v>
      </c>
      <c r="AK830" s="95" t="e">
        <f>+VLOOKUP(M830,'Código Barras'!$C$3:$C$1694,1,0)</f>
        <v>#N/A</v>
      </c>
      <c r="AL830" s="90">
        <f t="shared" si="103"/>
        <v>0</v>
      </c>
      <c r="AM830" s="90">
        <f t="shared" si="103"/>
        <v>0</v>
      </c>
      <c r="AN830" s="90">
        <f t="shared" si="103"/>
        <v>0</v>
      </c>
      <c r="AO830" s="90">
        <f t="shared" si="103"/>
        <v>0</v>
      </c>
      <c r="AP830" s="90">
        <f t="shared" si="103"/>
        <v>0</v>
      </c>
      <c r="AQ830" s="90">
        <f t="shared" si="103"/>
        <v>0</v>
      </c>
      <c r="AR830" s="90" t="e">
        <f>VLOOKUP(C830&amp;E830&amp;G830&amp;I830&amp;J830,'Código Licitaciones'!$I$8:$I$4158,1,0)</f>
        <v>#N/A</v>
      </c>
    </row>
    <row r="831" spans="13:44" ht="18.75" x14ac:dyDescent="0.3">
      <c r="M831" s="98"/>
      <c r="X831" s="83">
        <f t="shared" si="98"/>
        <v>9</v>
      </c>
      <c r="Z831" s="90" t="e">
        <f t="shared" si="99"/>
        <v>#DIV/0!</v>
      </c>
      <c r="AA831" s="94" t="e">
        <f>+VLOOKUP(C831,'Código Licitaciones'!$J$7:$J$31,1,0)</f>
        <v>#N/A</v>
      </c>
      <c r="AB831" s="94">
        <f t="shared" si="100"/>
        <v>0</v>
      </c>
      <c r="AC831" s="94" t="e">
        <f>+VLOOKUP(E831,'Código Licitaciones'!$K$7:$K$50,1,0)</f>
        <v>#N/A</v>
      </c>
      <c r="AD831" s="94">
        <f t="shared" si="101"/>
        <v>0</v>
      </c>
      <c r="AE831" s="94" t="e">
        <f>+VLOOKUP(G831,'Código Licitaciones'!$L$7:$L$50,1,0)</f>
        <v>#N/A</v>
      </c>
      <c r="AF831" s="90" t="e">
        <f t="shared" si="102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7"/>
        <v>0</v>
      </c>
      <c r="AJ831" s="94">
        <f t="shared" si="97"/>
        <v>0</v>
      </c>
      <c r="AK831" s="95" t="e">
        <f>+VLOOKUP(M831,'Código Barras'!$C$3:$C$1694,1,0)</f>
        <v>#N/A</v>
      </c>
      <c r="AL831" s="90">
        <f t="shared" si="103"/>
        <v>0</v>
      </c>
      <c r="AM831" s="90">
        <f t="shared" si="103"/>
        <v>0</v>
      </c>
      <c r="AN831" s="90">
        <f t="shared" si="103"/>
        <v>0</v>
      </c>
      <c r="AO831" s="90">
        <f t="shared" si="103"/>
        <v>0</v>
      </c>
      <c r="AP831" s="90">
        <f t="shared" si="103"/>
        <v>0</v>
      </c>
      <c r="AQ831" s="90">
        <f t="shared" si="103"/>
        <v>0</v>
      </c>
      <c r="AR831" s="90" t="e">
        <f>VLOOKUP(C831&amp;E831&amp;G831&amp;I831&amp;J831,'Código Licitaciones'!$I$8:$I$4158,1,0)</f>
        <v>#N/A</v>
      </c>
    </row>
    <row r="832" spans="13:44" ht="18.75" x14ac:dyDescent="0.3">
      <c r="M832" s="98"/>
      <c r="X832" s="83">
        <f t="shared" si="98"/>
        <v>9</v>
      </c>
      <c r="Z832" s="90" t="e">
        <f t="shared" si="99"/>
        <v>#DIV/0!</v>
      </c>
      <c r="AA832" s="94" t="e">
        <f>+VLOOKUP(C832,'Código Licitaciones'!$J$7:$J$31,1,0)</f>
        <v>#N/A</v>
      </c>
      <c r="AB832" s="94">
        <f t="shared" si="100"/>
        <v>0</v>
      </c>
      <c r="AC832" s="94" t="e">
        <f>+VLOOKUP(E832,'Código Licitaciones'!$K$7:$K$50,1,0)</f>
        <v>#N/A</v>
      </c>
      <c r="AD832" s="94">
        <f t="shared" si="101"/>
        <v>0</v>
      </c>
      <c r="AE832" s="94" t="e">
        <f>+VLOOKUP(G832,'Código Licitaciones'!$L$7:$L$50,1,0)</f>
        <v>#N/A</v>
      </c>
      <c r="AF832" s="90" t="e">
        <f t="shared" si="102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7"/>
        <v>0</v>
      </c>
      <c r="AJ832" s="94">
        <f t="shared" si="97"/>
        <v>0</v>
      </c>
      <c r="AK832" s="95" t="e">
        <f>+VLOOKUP(M832,'Código Barras'!$C$3:$C$1694,1,0)</f>
        <v>#N/A</v>
      </c>
      <c r="AL832" s="90">
        <f t="shared" si="103"/>
        <v>0</v>
      </c>
      <c r="AM832" s="90">
        <f t="shared" si="103"/>
        <v>0</v>
      </c>
      <c r="AN832" s="90">
        <f t="shared" si="103"/>
        <v>0</v>
      </c>
      <c r="AO832" s="90">
        <f t="shared" si="103"/>
        <v>0</v>
      </c>
      <c r="AP832" s="90">
        <f t="shared" si="103"/>
        <v>0</v>
      </c>
      <c r="AQ832" s="90">
        <f t="shared" si="103"/>
        <v>0</v>
      </c>
      <c r="AR832" s="90" t="e">
        <f>VLOOKUP(C832&amp;E832&amp;G832&amp;I832&amp;J832,'Código Licitaciones'!$I$8:$I$4158,1,0)</f>
        <v>#N/A</v>
      </c>
    </row>
    <row r="833" spans="13:44" ht="18.75" x14ac:dyDescent="0.3">
      <c r="M833" s="98"/>
      <c r="X833" s="83">
        <f t="shared" si="98"/>
        <v>9</v>
      </c>
      <c r="Z833" s="90" t="e">
        <f t="shared" si="99"/>
        <v>#DIV/0!</v>
      </c>
      <c r="AA833" s="94" t="e">
        <f>+VLOOKUP(C833,'Código Licitaciones'!$J$7:$J$31,1,0)</f>
        <v>#N/A</v>
      </c>
      <c r="AB833" s="94">
        <f t="shared" si="100"/>
        <v>0</v>
      </c>
      <c r="AC833" s="94" t="e">
        <f>+VLOOKUP(E833,'Código Licitaciones'!$K$7:$K$50,1,0)</f>
        <v>#N/A</v>
      </c>
      <c r="AD833" s="94">
        <f t="shared" si="101"/>
        <v>0</v>
      </c>
      <c r="AE833" s="94" t="e">
        <f>+VLOOKUP(G833,'Código Licitaciones'!$L$7:$L$50,1,0)</f>
        <v>#N/A</v>
      </c>
      <c r="AF833" s="90" t="e">
        <f t="shared" si="102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7"/>
        <v>0</v>
      </c>
      <c r="AJ833" s="94">
        <f t="shared" si="97"/>
        <v>0</v>
      </c>
      <c r="AK833" s="95" t="e">
        <f>+VLOOKUP(M833,'Código Barras'!$C$3:$C$1694,1,0)</f>
        <v>#N/A</v>
      </c>
      <c r="AL833" s="90">
        <f t="shared" si="103"/>
        <v>0</v>
      </c>
      <c r="AM833" s="90">
        <f t="shared" si="103"/>
        <v>0</v>
      </c>
      <c r="AN833" s="90">
        <f t="shared" si="103"/>
        <v>0</v>
      </c>
      <c r="AO833" s="90">
        <f t="shared" si="103"/>
        <v>0</v>
      </c>
      <c r="AP833" s="90">
        <f t="shared" si="103"/>
        <v>0</v>
      </c>
      <c r="AQ833" s="90">
        <f t="shared" si="103"/>
        <v>0</v>
      </c>
      <c r="AR833" s="90" t="e">
        <f>VLOOKUP(C833&amp;E833&amp;G833&amp;I833&amp;J833,'Código Licitaciones'!$I$8:$I$4158,1,0)</f>
        <v>#N/A</v>
      </c>
    </row>
    <row r="834" spans="13:44" ht="18.75" x14ac:dyDescent="0.3">
      <c r="M834" s="98"/>
      <c r="X834" s="83">
        <f t="shared" si="98"/>
        <v>9</v>
      </c>
      <c r="Z834" s="90" t="e">
        <f t="shared" si="99"/>
        <v>#DIV/0!</v>
      </c>
      <c r="AA834" s="94" t="e">
        <f>+VLOOKUP(C834,'Código Licitaciones'!$J$7:$J$31,1,0)</f>
        <v>#N/A</v>
      </c>
      <c r="AB834" s="94">
        <f t="shared" si="100"/>
        <v>0</v>
      </c>
      <c r="AC834" s="94" t="e">
        <f>+VLOOKUP(E834,'Código Licitaciones'!$K$7:$K$50,1,0)</f>
        <v>#N/A</v>
      </c>
      <c r="AD834" s="94">
        <f t="shared" si="101"/>
        <v>0</v>
      </c>
      <c r="AE834" s="94" t="e">
        <f>+VLOOKUP(G834,'Código Licitaciones'!$L$7:$L$50,1,0)</f>
        <v>#N/A</v>
      </c>
      <c r="AF834" s="90" t="e">
        <f t="shared" si="102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7"/>
        <v>0</v>
      </c>
      <c r="AJ834" s="94">
        <f t="shared" si="97"/>
        <v>0</v>
      </c>
      <c r="AK834" s="95" t="e">
        <f>+VLOOKUP(M834,'Código Barras'!$C$3:$C$1694,1,0)</f>
        <v>#N/A</v>
      </c>
      <c r="AL834" s="90">
        <f t="shared" si="103"/>
        <v>0</v>
      </c>
      <c r="AM834" s="90">
        <f t="shared" si="103"/>
        <v>0</v>
      </c>
      <c r="AN834" s="90">
        <f t="shared" si="103"/>
        <v>0</v>
      </c>
      <c r="AO834" s="90">
        <f t="shared" si="103"/>
        <v>0</v>
      </c>
      <c r="AP834" s="90">
        <f t="shared" si="103"/>
        <v>0</v>
      </c>
      <c r="AQ834" s="90">
        <f t="shared" si="103"/>
        <v>0</v>
      </c>
      <c r="AR834" s="90" t="e">
        <f>VLOOKUP(C834&amp;E834&amp;G834&amp;I834&amp;J834,'Código Licitaciones'!$I$8:$I$4158,1,0)</f>
        <v>#N/A</v>
      </c>
    </row>
    <row r="835" spans="13:44" ht="18.75" x14ac:dyDescent="0.3">
      <c r="M835" s="98"/>
      <c r="X835" s="83">
        <f t="shared" si="98"/>
        <v>9</v>
      </c>
      <c r="Z835" s="90" t="e">
        <f t="shared" si="99"/>
        <v>#DIV/0!</v>
      </c>
      <c r="AA835" s="94" t="e">
        <f>+VLOOKUP(C835,'Código Licitaciones'!$J$7:$J$31,1,0)</f>
        <v>#N/A</v>
      </c>
      <c r="AB835" s="94">
        <f t="shared" si="100"/>
        <v>0</v>
      </c>
      <c r="AC835" s="94" t="e">
        <f>+VLOOKUP(E835,'Código Licitaciones'!$K$7:$K$50,1,0)</f>
        <v>#N/A</v>
      </c>
      <c r="AD835" s="94">
        <f t="shared" si="101"/>
        <v>0</v>
      </c>
      <c r="AE835" s="94" t="e">
        <f>+VLOOKUP(G835,'Código Licitaciones'!$L$7:$L$50,1,0)</f>
        <v>#N/A</v>
      </c>
      <c r="AF835" s="90" t="e">
        <f t="shared" si="102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7"/>
        <v>0</v>
      </c>
      <c r="AJ835" s="94">
        <f t="shared" si="97"/>
        <v>0</v>
      </c>
      <c r="AK835" s="95" t="e">
        <f>+VLOOKUP(M835,'Código Barras'!$C$3:$C$1694,1,0)</f>
        <v>#N/A</v>
      </c>
      <c r="AL835" s="90">
        <f t="shared" si="103"/>
        <v>0</v>
      </c>
      <c r="AM835" s="90">
        <f t="shared" si="103"/>
        <v>0</v>
      </c>
      <c r="AN835" s="90">
        <f t="shared" si="103"/>
        <v>0</v>
      </c>
      <c r="AO835" s="90">
        <f t="shared" si="103"/>
        <v>0</v>
      </c>
      <c r="AP835" s="90">
        <f t="shared" si="103"/>
        <v>0</v>
      </c>
      <c r="AQ835" s="90">
        <f t="shared" si="103"/>
        <v>0</v>
      </c>
      <c r="AR835" s="90" t="e">
        <f>VLOOKUP(C835&amp;E835&amp;G835&amp;I835&amp;J835,'Código Licitaciones'!$I$8:$I$4158,1,0)</f>
        <v>#N/A</v>
      </c>
    </row>
    <row r="836" spans="13:44" ht="18.75" x14ac:dyDescent="0.3">
      <c r="M836" s="98"/>
      <c r="X836" s="83">
        <f t="shared" si="98"/>
        <v>9</v>
      </c>
      <c r="Z836" s="90" t="e">
        <f t="shared" si="99"/>
        <v>#DIV/0!</v>
      </c>
      <c r="AA836" s="94" t="e">
        <f>+VLOOKUP(C836,'Código Licitaciones'!$J$7:$J$31,1,0)</f>
        <v>#N/A</v>
      </c>
      <c r="AB836" s="94">
        <f t="shared" si="100"/>
        <v>0</v>
      </c>
      <c r="AC836" s="94" t="e">
        <f>+VLOOKUP(E836,'Código Licitaciones'!$K$7:$K$50,1,0)</f>
        <v>#N/A</v>
      </c>
      <c r="AD836" s="94">
        <f t="shared" si="101"/>
        <v>0</v>
      </c>
      <c r="AE836" s="94" t="e">
        <f>+VLOOKUP(G836,'Código Licitaciones'!$L$7:$L$50,1,0)</f>
        <v>#N/A</v>
      </c>
      <c r="AF836" s="90" t="e">
        <f t="shared" si="102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4">+K836</f>
        <v>0</v>
      </c>
      <c r="AJ836" s="94">
        <f t="shared" si="104"/>
        <v>0</v>
      </c>
      <c r="AK836" s="95" t="e">
        <f>+VLOOKUP(M836,'Código Barras'!$C$3:$C$1694,1,0)</f>
        <v>#N/A</v>
      </c>
      <c r="AL836" s="90">
        <f t="shared" si="103"/>
        <v>0</v>
      </c>
      <c r="AM836" s="90">
        <f t="shared" si="103"/>
        <v>0</v>
      </c>
      <c r="AN836" s="90">
        <f t="shared" si="103"/>
        <v>0</v>
      </c>
      <c r="AO836" s="90">
        <f t="shared" si="103"/>
        <v>0</v>
      </c>
      <c r="AP836" s="90">
        <f t="shared" si="103"/>
        <v>0</v>
      </c>
      <c r="AQ836" s="90">
        <f t="shared" si="103"/>
        <v>0</v>
      </c>
      <c r="AR836" s="90" t="e">
        <f>VLOOKUP(C836&amp;E836&amp;G836&amp;I836&amp;J836,'Código Licitaciones'!$I$8:$I$4158,1,0)</f>
        <v>#N/A</v>
      </c>
    </row>
    <row r="837" spans="13:44" ht="18.75" x14ac:dyDescent="0.3">
      <c r="M837" s="98"/>
      <c r="X837" s="83">
        <f t="shared" si="98"/>
        <v>9</v>
      </c>
      <c r="Z837" s="90" t="e">
        <f t="shared" si="99"/>
        <v>#DIV/0!</v>
      </c>
      <c r="AA837" s="94" t="e">
        <f>+VLOOKUP(C837,'Código Licitaciones'!$J$7:$J$31,1,0)</f>
        <v>#N/A</v>
      </c>
      <c r="AB837" s="94">
        <f t="shared" si="100"/>
        <v>0</v>
      </c>
      <c r="AC837" s="94" t="e">
        <f>+VLOOKUP(E837,'Código Licitaciones'!$K$7:$K$50,1,0)</f>
        <v>#N/A</v>
      </c>
      <c r="AD837" s="94">
        <f t="shared" si="101"/>
        <v>0</v>
      </c>
      <c r="AE837" s="94" t="e">
        <f>+VLOOKUP(G837,'Código Licitaciones'!$L$7:$L$50,1,0)</f>
        <v>#N/A</v>
      </c>
      <c r="AF837" s="90" t="e">
        <f t="shared" si="102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4"/>
        <v>0</v>
      </c>
      <c r="AJ837" s="94">
        <f t="shared" si="104"/>
        <v>0</v>
      </c>
      <c r="AK837" s="95" t="e">
        <f>+VLOOKUP(M837,'Código Barras'!$C$3:$C$1694,1,0)</f>
        <v>#N/A</v>
      </c>
      <c r="AL837" s="90">
        <f t="shared" si="103"/>
        <v>0</v>
      </c>
      <c r="AM837" s="90">
        <f t="shared" si="103"/>
        <v>0</v>
      </c>
      <c r="AN837" s="90">
        <f t="shared" si="103"/>
        <v>0</v>
      </c>
      <c r="AO837" s="90">
        <f t="shared" si="103"/>
        <v>0</v>
      </c>
      <c r="AP837" s="90">
        <f t="shared" si="103"/>
        <v>0</v>
      </c>
      <c r="AQ837" s="90">
        <f t="shared" si="103"/>
        <v>0</v>
      </c>
      <c r="AR837" s="90" t="e">
        <f>VLOOKUP(C837&amp;E837&amp;G837&amp;I837&amp;J837,'Código Licitaciones'!$I$8:$I$4158,1,0)</f>
        <v>#N/A</v>
      </c>
    </row>
    <row r="838" spans="13:44" ht="18.75" x14ac:dyDescent="0.3">
      <c r="M838" s="98"/>
      <c r="X838" s="83">
        <f t="shared" si="98"/>
        <v>9</v>
      </c>
      <c r="Z838" s="90" t="e">
        <f t="shared" si="99"/>
        <v>#DIV/0!</v>
      </c>
      <c r="AA838" s="94" t="e">
        <f>+VLOOKUP(C838,'Código Licitaciones'!$J$7:$J$31,1,0)</f>
        <v>#N/A</v>
      </c>
      <c r="AB838" s="94">
        <f t="shared" si="100"/>
        <v>0</v>
      </c>
      <c r="AC838" s="94" t="e">
        <f>+VLOOKUP(E838,'Código Licitaciones'!$K$7:$K$50,1,0)</f>
        <v>#N/A</v>
      </c>
      <c r="AD838" s="94">
        <f t="shared" si="101"/>
        <v>0</v>
      </c>
      <c r="AE838" s="94" t="e">
        <f>+VLOOKUP(G838,'Código Licitaciones'!$L$7:$L$50,1,0)</f>
        <v>#N/A</v>
      </c>
      <c r="AF838" s="90" t="e">
        <f t="shared" si="102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4"/>
        <v>0</v>
      </c>
      <c r="AJ838" s="94">
        <f t="shared" si="104"/>
        <v>0</v>
      </c>
      <c r="AK838" s="95" t="e">
        <f>+VLOOKUP(M838,'Código Barras'!$C$3:$C$1694,1,0)</f>
        <v>#N/A</v>
      </c>
      <c r="AL838" s="90">
        <f t="shared" si="103"/>
        <v>0</v>
      </c>
      <c r="AM838" s="90">
        <f t="shared" si="103"/>
        <v>0</v>
      </c>
      <c r="AN838" s="90">
        <f t="shared" si="103"/>
        <v>0</v>
      </c>
      <c r="AO838" s="90">
        <f t="shared" si="103"/>
        <v>0</v>
      </c>
      <c r="AP838" s="90">
        <f t="shared" si="103"/>
        <v>0</v>
      </c>
      <c r="AQ838" s="90">
        <f t="shared" si="103"/>
        <v>0</v>
      </c>
      <c r="AR838" s="90" t="e">
        <f>VLOOKUP(C838&amp;E838&amp;G838&amp;I838&amp;J838,'Código Licitaciones'!$I$8:$I$4158,1,0)</f>
        <v>#N/A</v>
      </c>
    </row>
    <row r="839" spans="13:44" ht="18.75" x14ac:dyDescent="0.3">
      <c r="M839" s="98"/>
      <c r="X839" s="83">
        <f t="shared" si="98"/>
        <v>9</v>
      </c>
      <c r="Z839" s="90" t="e">
        <f t="shared" si="99"/>
        <v>#DIV/0!</v>
      </c>
      <c r="AA839" s="94" t="e">
        <f>+VLOOKUP(C839,'Código Licitaciones'!$J$7:$J$31,1,0)</f>
        <v>#N/A</v>
      </c>
      <c r="AB839" s="94">
        <f t="shared" si="100"/>
        <v>0</v>
      </c>
      <c r="AC839" s="94" t="e">
        <f>+VLOOKUP(E839,'Código Licitaciones'!$K$7:$K$50,1,0)</f>
        <v>#N/A</v>
      </c>
      <c r="AD839" s="94">
        <f t="shared" si="101"/>
        <v>0</v>
      </c>
      <c r="AE839" s="94" t="e">
        <f>+VLOOKUP(G839,'Código Licitaciones'!$L$7:$L$50,1,0)</f>
        <v>#N/A</v>
      </c>
      <c r="AF839" s="90" t="e">
        <f t="shared" si="102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4"/>
        <v>0</v>
      </c>
      <c r="AJ839" s="94">
        <f t="shared" si="104"/>
        <v>0</v>
      </c>
      <c r="AK839" s="95" t="e">
        <f>+VLOOKUP(M839,'Código Barras'!$C$3:$C$1694,1,0)</f>
        <v>#N/A</v>
      </c>
      <c r="AL839" s="90">
        <f t="shared" si="103"/>
        <v>0</v>
      </c>
      <c r="AM839" s="90">
        <f t="shared" si="103"/>
        <v>0</v>
      </c>
      <c r="AN839" s="90">
        <f t="shared" si="103"/>
        <v>0</v>
      </c>
      <c r="AO839" s="90">
        <f t="shared" si="103"/>
        <v>0</v>
      </c>
      <c r="AP839" s="90">
        <f t="shared" si="103"/>
        <v>0</v>
      </c>
      <c r="AQ839" s="90">
        <f t="shared" si="103"/>
        <v>0</v>
      </c>
      <c r="AR839" s="90" t="e">
        <f>VLOOKUP(C839&amp;E839&amp;G839&amp;I839&amp;J839,'Código Licitaciones'!$I$8:$I$4158,1,0)</f>
        <v>#N/A</v>
      </c>
    </row>
    <row r="840" spans="13:44" ht="18.75" x14ac:dyDescent="0.3">
      <c r="M840" s="98"/>
      <c r="X840" s="83">
        <f t="shared" si="98"/>
        <v>9</v>
      </c>
      <c r="Z840" s="90" t="e">
        <f t="shared" si="99"/>
        <v>#DIV/0!</v>
      </c>
      <c r="AA840" s="94" t="e">
        <f>+VLOOKUP(C840,'Código Licitaciones'!$J$7:$J$31,1,0)</f>
        <v>#N/A</v>
      </c>
      <c r="AB840" s="94">
        <f t="shared" si="100"/>
        <v>0</v>
      </c>
      <c r="AC840" s="94" t="e">
        <f>+VLOOKUP(E840,'Código Licitaciones'!$K$7:$K$50,1,0)</f>
        <v>#N/A</v>
      </c>
      <c r="AD840" s="94">
        <f t="shared" si="101"/>
        <v>0</v>
      </c>
      <c r="AE840" s="94" t="e">
        <f>+VLOOKUP(G840,'Código Licitaciones'!$L$7:$L$50,1,0)</f>
        <v>#N/A</v>
      </c>
      <c r="AF840" s="90" t="e">
        <f t="shared" si="102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4"/>
        <v>0</v>
      </c>
      <c r="AJ840" s="94">
        <f t="shared" si="104"/>
        <v>0</v>
      </c>
      <c r="AK840" s="95" t="e">
        <f>+VLOOKUP(M840,'Código Barras'!$C$3:$C$1694,1,0)</f>
        <v>#N/A</v>
      </c>
      <c r="AL840" s="90">
        <f t="shared" si="103"/>
        <v>0</v>
      </c>
      <c r="AM840" s="90">
        <f t="shared" si="103"/>
        <v>0</v>
      </c>
      <c r="AN840" s="90">
        <f t="shared" si="103"/>
        <v>0</v>
      </c>
      <c r="AO840" s="90">
        <f t="shared" si="103"/>
        <v>0</v>
      </c>
      <c r="AP840" s="90">
        <f t="shared" si="103"/>
        <v>0</v>
      </c>
      <c r="AQ840" s="90">
        <f t="shared" si="103"/>
        <v>0</v>
      </c>
      <c r="AR840" s="90" t="e">
        <f>VLOOKUP(C840&amp;E840&amp;G840&amp;I840&amp;J840,'Código Licitaciones'!$I$8:$I$4158,1,0)</f>
        <v>#N/A</v>
      </c>
    </row>
    <row r="841" spans="13:44" ht="18.75" x14ac:dyDescent="0.3">
      <c r="M841" s="98"/>
      <c r="X841" s="83">
        <f t="shared" si="98"/>
        <v>9</v>
      </c>
      <c r="Z841" s="90" t="e">
        <f t="shared" si="99"/>
        <v>#DIV/0!</v>
      </c>
      <c r="AA841" s="94" t="e">
        <f>+VLOOKUP(C841,'Código Licitaciones'!$J$7:$J$31,1,0)</f>
        <v>#N/A</v>
      </c>
      <c r="AB841" s="94">
        <f t="shared" si="100"/>
        <v>0</v>
      </c>
      <c r="AC841" s="94" t="e">
        <f>+VLOOKUP(E841,'Código Licitaciones'!$K$7:$K$50,1,0)</f>
        <v>#N/A</v>
      </c>
      <c r="AD841" s="94">
        <f t="shared" si="101"/>
        <v>0</v>
      </c>
      <c r="AE841" s="94" t="e">
        <f>+VLOOKUP(G841,'Código Licitaciones'!$L$7:$L$50,1,0)</f>
        <v>#N/A</v>
      </c>
      <c r="AF841" s="90" t="e">
        <f t="shared" si="102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4"/>
        <v>0</v>
      </c>
      <c r="AJ841" s="94">
        <f t="shared" si="104"/>
        <v>0</v>
      </c>
      <c r="AK841" s="95" t="e">
        <f>+VLOOKUP(M841,'Código Barras'!$C$3:$C$1694,1,0)</f>
        <v>#N/A</v>
      </c>
      <c r="AL841" s="90">
        <f t="shared" si="103"/>
        <v>0</v>
      </c>
      <c r="AM841" s="90">
        <f t="shared" si="103"/>
        <v>0</v>
      </c>
      <c r="AN841" s="90">
        <f t="shared" si="103"/>
        <v>0</v>
      </c>
      <c r="AO841" s="90">
        <f t="shared" si="103"/>
        <v>0</v>
      </c>
      <c r="AP841" s="90">
        <f t="shared" si="103"/>
        <v>0</v>
      </c>
      <c r="AQ841" s="90">
        <f t="shared" si="103"/>
        <v>0</v>
      </c>
      <c r="AR841" s="90" t="e">
        <f>VLOOKUP(C841&amp;E841&amp;G841&amp;I841&amp;J841,'Código Licitaciones'!$I$8:$I$4158,1,0)</f>
        <v>#N/A</v>
      </c>
    </row>
    <row r="842" spans="13:44" ht="18.75" x14ac:dyDescent="0.3">
      <c r="M842" s="98"/>
      <c r="X842" s="83">
        <f t="shared" ref="X842:X905" si="105">SUMPRODUCT(--(ISERROR(Z842:BN842)))</f>
        <v>9</v>
      </c>
      <c r="Z842" s="90" t="e">
        <f t="shared" ref="Z842:Z905" si="106">IF(ISNUMBER(B842),B842,1/0)</f>
        <v>#DIV/0!</v>
      </c>
      <c r="AA842" s="94" t="e">
        <f>+VLOOKUP(C842,'Código Licitaciones'!$J$7:$J$31,1,0)</f>
        <v>#N/A</v>
      </c>
      <c r="AB842" s="94">
        <f t="shared" ref="AB842:AB905" si="107">+D842</f>
        <v>0</v>
      </c>
      <c r="AC842" s="94" t="e">
        <f>+VLOOKUP(E842,'Código Licitaciones'!$K$7:$K$50,1,0)</f>
        <v>#N/A</v>
      </c>
      <c r="AD842" s="94">
        <f t="shared" ref="AD842:AD905" si="108">+F842</f>
        <v>0</v>
      </c>
      <c r="AE842" s="94" t="e">
        <f>+VLOOKUP(G842,'Código Licitaciones'!$L$7:$L$50,1,0)</f>
        <v>#N/A</v>
      </c>
      <c r="AF842" s="90" t="e">
        <f t="shared" ref="AF842:AF905" si="109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4"/>
        <v>0</v>
      </c>
      <c r="AJ842" s="94">
        <f t="shared" si="104"/>
        <v>0</v>
      </c>
      <c r="AK842" s="95" t="e">
        <f>+VLOOKUP(M842,'Código Barras'!$C$3:$C$1694,1,0)</f>
        <v>#N/A</v>
      </c>
      <c r="AL842" s="90">
        <f t="shared" si="103"/>
        <v>0</v>
      </c>
      <c r="AM842" s="90">
        <f t="shared" si="103"/>
        <v>0</v>
      </c>
      <c r="AN842" s="90">
        <f t="shared" si="103"/>
        <v>0</v>
      </c>
      <c r="AO842" s="90">
        <f t="shared" si="103"/>
        <v>0</v>
      </c>
      <c r="AP842" s="90">
        <f t="shared" si="103"/>
        <v>0</v>
      </c>
      <c r="AQ842" s="90">
        <f t="shared" si="103"/>
        <v>0</v>
      </c>
      <c r="AR842" s="90" t="e">
        <f>VLOOKUP(C842&amp;E842&amp;G842&amp;I842&amp;J842,'Código Licitaciones'!$I$8:$I$4158,1,0)</f>
        <v>#N/A</v>
      </c>
    </row>
    <row r="843" spans="13:44" ht="18.75" x14ac:dyDescent="0.3">
      <c r="M843" s="98"/>
      <c r="X843" s="83">
        <f t="shared" si="105"/>
        <v>9</v>
      </c>
      <c r="Z843" s="90" t="e">
        <f t="shared" si="106"/>
        <v>#DIV/0!</v>
      </c>
      <c r="AA843" s="94" t="e">
        <f>+VLOOKUP(C843,'Código Licitaciones'!$J$7:$J$31,1,0)</f>
        <v>#N/A</v>
      </c>
      <c r="AB843" s="94">
        <f t="shared" si="107"/>
        <v>0</v>
      </c>
      <c r="AC843" s="94" t="e">
        <f>+VLOOKUP(E843,'Código Licitaciones'!$K$7:$K$50,1,0)</f>
        <v>#N/A</v>
      </c>
      <c r="AD843" s="94">
        <f t="shared" si="108"/>
        <v>0</v>
      </c>
      <c r="AE843" s="94" t="e">
        <f>+VLOOKUP(G843,'Código Licitaciones'!$L$7:$L$50,1,0)</f>
        <v>#N/A</v>
      </c>
      <c r="AF843" s="90" t="e">
        <f t="shared" si="109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4"/>
        <v>0</v>
      </c>
      <c r="AJ843" s="94">
        <f t="shared" si="104"/>
        <v>0</v>
      </c>
      <c r="AK843" s="95" t="e">
        <f>+VLOOKUP(M843,'Código Barras'!$C$3:$C$1694,1,0)</f>
        <v>#N/A</v>
      </c>
      <c r="AL843" s="90">
        <f t="shared" si="103"/>
        <v>0</v>
      </c>
      <c r="AM843" s="90">
        <f t="shared" si="103"/>
        <v>0</v>
      </c>
      <c r="AN843" s="90">
        <f t="shared" si="103"/>
        <v>0</v>
      </c>
      <c r="AO843" s="90">
        <f t="shared" si="103"/>
        <v>0</v>
      </c>
      <c r="AP843" s="90">
        <f t="shared" si="103"/>
        <v>0</v>
      </c>
      <c r="AQ843" s="90">
        <f t="shared" si="103"/>
        <v>0</v>
      </c>
      <c r="AR843" s="90" t="e">
        <f>VLOOKUP(C843&amp;E843&amp;G843&amp;I843&amp;J843,'Código Licitaciones'!$I$8:$I$4158,1,0)</f>
        <v>#N/A</v>
      </c>
    </row>
    <row r="844" spans="13:44" ht="18.75" x14ac:dyDescent="0.3">
      <c r="M844" s="98"/>
      <c r="X844" s="83">
        <f t="shared" si="105"/>
        <v>9</v>
      </c>
      <c r="Z844" s="90" t="e">
        <f t="shared" si="106"/>
        <v>#DIV/0!</v>
      </c>
      <c r="AA844" s="94" t="e">
        <f>+VLOOKUP(C844,'Código Licitaciones'!$J$7:$J$31,1,0)</f>
        <v>#N/A</v>
      </c>
      <c r="AB844" s="94">
        <f t="shared" si="107"/>
        <v>0</v>
      </c>
      <c r="AC844" s="94" t="e">
        <f>+VLOOKUP(E844,'Código Licitaciones'!$K$7:$K$50,1,0)</f>
        <v>#N/A</v>
      </c>
      <c r="AD844" s="94">
        <f t="shared" si="108"/>
        <v>0</v>
      </c>
      <c r="AE844" s="94" t="e">
        <f>+VLOOKUP(G844,'Código Licitaciones'!$L$7:$L$50,1,0)</f>
        <v>#N/A</v>
      </c>
      <c r="AF844" s="90" t="e">
        <f t="shared" si="109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4"/>
        <v>0</v>
      </c>
      <c r="AJ844" s="94">
        <f t="shared" si="104"/>
        <v>0</v>
      </c>
      <c r="AK844" s="95" t="e">
        <f>+VLOOKUP(M844,'Código Barras'!$C$3:$C$1694,1,0)</f>
        <v>#N/A</v>
      </c>
      <c r="AL844" s="90">
        <f t="shared" si="103"/>
        <v>0</v>
      </c>
      <c r="AM844" s="90">
        <f t="shared" si="103"/>
        <v>0</v>
      </c>
      <c r="AN844" s="90">
        <f t="shared" si="103"/>
        <v>0</v>
      </c>
      <c r="AO844" s="90">
        <f t="shared" si="103"/>
        <v>0</v>
      </c>
      <c r="AP844" s="90">
        <f t="shared" si="103"/>
        <v>0</v>
      </c>
      <c r="AQ844" s="90">
        <f t="shared" si="103"/>
        <v>0</v>
      </c>
      <c r="AR844" s="90" t="e">
        <f>VLOOKUP(C844&amp;E844&amp;G844&amp;I844&amp;J844,'Código Licitaciones'!$I$8:$I$4158,1,0)</f>
        <v>#N/A</v>
      </c>
    </row>
    <row r="845" spans="13:44" ht="18.75" x14ac:dyDescent="0.3">
      <c r="M845" s="98"/>
      <c r="X845" s="83">
        <f t="shared" si="105"/>
        <v>9</v>
      </c>
      <c r="Z845" s="90" t="e">
        <f t="shared" si="106"/>
        <v>#DIV/0!</v>
      </c>
      <c r="AA845" s="94" t="e">
        <f>+VLOOKUP(C845,'Código Licitaciones'!$J$7:$J$31,1,0)</f>
        <v>#N/A</v>
      </c>
      <c r="AB845" s="94">
        <f t="shared" si="107"/>
        <v>0</v>
      </c>
      <c r="AC845" s="94" t="e">
        <f>+VLOOKUP(E845,'Código Licitaciones'!$K$7:$K$50,1,0)</f>
        <v>#N/A</v>
      </c>
      <c r="AD845" s="94">
        <f t="shared" si="108"/>
        <v>0</v>
      </c>
      <c r="AE845" s="94" t="e">
        <f>+VLOOKUP(G845,'Código Licitaciones'!$L$7:$L$50,1,0)</f>
        <v>#N/A</v>
      </c>
      <c r="AF845" s="90" t="e">
        <f t="shared" si="109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4"/>
        <v>0</v>
      </c>
      <c r="AJ845" s="94">
        <f t="shared" si="104"/>
        <v>0</v>
      </c>
      <c r="AK845" s="95" t="e">
        <f>+VLOOKUP(M845,'Código Barras'!$C$3:$C$1694,1,0)</f>
        <v>#N/A</v>
      </c>
      <c r="AL845" s="90">
        <f t="shared" si="103"/>
        <v>0</v>
      </c>
      <c r="AM845" s="90">
        <f t="shared" si="103"/>
        <v>0</v>
      </c>
      <c r="AN845" s="90">
        <f t="shared" si="103"/>
        <v>0</v>
      </c>
      <c r="AO845" s="90">
        <f t="shared" si="103"/>
        <v>0</v>
      </c>
      <c r="AP845" s="90">
        <f t="shared" si="103"/>
        <v>0</v>
      </c>
      <c r="AQ845" s="90">
        <f t="shared" si="103"/>
        <v>0</v>
      </c>
      <c r="AR845" s="90" t="e">
        <f>VLOOKUP(C845&amp;E845&amp;G845&amp;I845&amp;J845,'Código Licitaciones'!$I$8:$I$4158,1,0)</f>
        <v>#N/A</v>
      </c>
    </row>
    <row r="846" spans="13:44" ht="18.75" x14ac:dyDescent="0.3">
      <c r="M846" s="98"/>
      <c r="X846" s="83">
        <f t="shared" si="105"/>
        <v>9</v>
      </c>
      <c r="Z846" s="90" t="e">
        <f t="shared" si="106"/>
        <v>#DIV/0!</v>
      </c>
      <c r="AA846" s="94" t="e">
        <f>+VLOOKUP(C846,'Código Licitaciones'!$J$7:$J$31,1,0)</f>
        <v>#N/A</v>
      </c>
      <c r="AB846" s="94">
        <f t="shared" si="107"/>
        <v>0</v>
      </c>
      <c r="AC846" s="94" t="e">
        <f>+VLOOKUP(E846,'Código Licitaciones'!$K$7:$K$50,1,0)</f>
        <v>#N/A</v>
      </c>
      <c r="AD846" s="94">
        <f t="shared" si="108"/>
        <v>0</v>
      </c>
      <c r="AE846" s="94" t="e">
        <f>+VLOOKUP(G846,'Código Licitaciones'!$L$7:$L$50,1,0)</f>
        <v>#N/A</v>
      </c>
      <c r="AF846" s="90" t="e">
        <f t="shared" si="109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4"/>
        <v>0</v>
      </c>
      <c r="AJ846" s="94">
        <f t="shared" si="104"/>
        <v>0</v>
      </c>
      <c r="AK846" s="95" t="e">
        <f>+VLOOKUP(M846,'Código Barras'!$C$3:$C$1694,1,0)</f>
        <v>#N/A</v>
      </c>
      <c r="AL846" s="90">
        <f t="shared" si="103"/>
        <v>0</v>
      </c>
      <c r="AM846" s="90">
        <f t="shared" si="103"/>
        <v>0</v>
      </c>
      <c r="AN846" s="90">
        <f t="shared" si="103"/>
        <v>0</v>
      </c>
      <c r="AO846" s="90">
        <f t="shared" si="103"/>
        <v>0</v>
      </c>
      <c r="AP846" s="90">
        <f t="shared" si="103"/>
        <v>0</v>
      </c>
      <c r="AQ846" s="90">
        <f t="shared" si="103"/>
        <v>0</v>
      </c>
      <c r="AR846" s="90" t="e">
        <f>VLOOKUP(C846&amp;E846&amp;G846&amp;I846&amp;J846,'Código Licitaciones'!$I$8:$I$4158,1,0)</f>
        <v>#N/A</v>
      </c>
    </row>
    <row r="847" spans="13:44" ht="18.75" x14ac:dyDescent="0.3">
      <c r="X847" s="83">
        <f t="shared" si="105"/>
        <v>9</v>
      </c>
      <c r="Z847" s="90" t="e">
        <f t="shared" si="106"/>
        <v>#DIV/0!</v>
      </c>
      <c r="AA847" s="94" t="e">
        <f>+VLOOKUP(C847,'Código Licitaciones'!$J$7:$J$31,1,0)</f>
        <v>#N/A</v>
      </c>
      <c r="AB847" s="94">
        <f t="shared" si="107"/>
        <v>0</v>
      </c>
      <c r="AC847" s="94" t="e">
        <f>+VLOOKUP(E847,'Código Licitaciones'!$K$7:$K$50,1,0)</f>
        <v>#N/A</v>
      </c>
      <c r="AD847" s="94">
        <f t="shared" si="108"/>
        <v>0</v>
      </c>
      <c r="AE847" s="94" t="e">
        <f>+VLOOKUP(G847,'Código Licitaciones'!$L$7:$L$50,1,0)</f>
        <v>#N/A</v>
      </c>
      <c r="AF847" s="90" t="e">
        <f t="shared" si="109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4"/>
        <v>0</v>
      </c>
      <c r="AJ847" s="94">
        <f t="shared" si="104"/>
        <v>0</v>
      </c>
      <c r="AK847" s="95" t="e">
        <f>+VLOOKUP(M847,'Código Barras'!$C$3:$C$1694,1,0)</f>
        <v>#N/A</v>
      </c>
      <c r="AL847" s="90">
        <f t="shared" si="103"/>
        <v>0</v>
      </c>
      <c r="AM847" s="90">
        <f t="shared" si="103"/>
        <v>0</v>
      </c>
      <c r="AN847" s="90">
        <f t="shared" si="103"/>
        <v>0</v>
      </c>
      <c r="AO847" s="90">
        <f t="shared" si="103"/>
        <v>0</v>
      </c>
      <c r="AP847" s="90">
        <f t="shared" si="103"/>
        <v>0</v>
      </c>
      <c r="AQ847" s="90">
        <f t="shared" si="103"/>
        <v>0</v>
      </c>
      <c r="AR847" s="90" t="e">
        <f>VLOOKUP(C847&amp;E847&amp;G847&amp;I847&amp;J847,'Código Licitaciones'!$I$8:$I$4158,1,0)</f>
        <v>#N/A</v>
      </c>
    </row>
    <row r="848" spans="13:44" ht="18.75" x14ac:dyDescent="0.3">
      <c r="X848" s="83">
        <f t="shared" si="105"/>
        <v>9</v>
      </c>
      <c r="Z848" s="90" t="e">
        <f t="shared" si="106"/>
        <v>#DIV/0!</v>
      </c>
      <c r="AA848" s="94" t="e">
        <f>+VLOOKUP(C848,'Código Licitaciones'!$J$7:$J$31,1,0)</f>
        <v>#N/A</v>
      </c>
      <c r="AB848" s="94">
        <f t="shared" si="107"/>
        <v>0</v>
      </c>
      <c r="AC848" s="94" t="e">
        <f>+VLOOKUP(E848,'Código Licitaciones'!$K$7:$K$50,1,0)</f>
        <v>#N/A</v>
      </c>
      <c r="AD848" s="94">
        <f t="shared" si="108"/>
        <v>0</v>
      </c>
      <c r="AE848" s="94" t="e">
        <f>+VLOOKUP(G848,'Código Licitaciones'!$L$7:$L$50,1,0)</f>
        <v>#N/A</v>
      </c>
      <c r="AF848" s="90" t="e">
        <f t="shared" si="109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4"/>
        <v>0</v>
      </c>
      <c r="AJ848" s="94">
        <f t="shared" si="104"/>
        <v>0</v>
      </c>
      <c r="AK848" s="95" t="e">
        <f>+VLOOKUP(M848,'Código Barras'!$C$3:$C$1694,1,0)</f>
        <v>#N/A</v>
      </c>
      <c r="AL848" s="90">
        <f t="shared" si="103"/>
        <v>0</v>
      </c>
      <c r="AM848" s="90">
        <f t="shared" si="103"/>
        <v>0</v>
      </c>
      <c r="AN848" s="90">
        <f t="shared" si="103"/>
        <v>0</v>
      </c>
      <c r="AO848" s="90">
        <f t="shared" si="103"/>
        <v>0</v>
      </c>
      <c r="AP848" s="90">
        <f t="shared" si="103"/>
        <v>0</v>
      </c>
      <c r="AQ848" s="90">
        <f t="shared" si="103"/>
        <v>0</v>
      </c>
      <c r="AR848" s="90" t="e">
        <f>VLOOKUP(C848&amp;E848&amp;G848&amp;I848&amp;J848,'Código Licitaciones'!$I$8:$I$4158,1,0)</f>
        <v>#N/A</v>
      </c>
    </row>
    <row r="849" spans="24:44" ht="18.75" x14ac:dyDescent="0.3">
      <c r="X849" s="83">
        <f t="shared" si="105"/>
        <v>9</v>
      </c>
      <c r="Z849" s="90" t="e">
        <f t="shared" si="106"/>
        <v>#DIV/0!</v>
      </c>
      <c r="AA849" s="94" t="e">
        <f>+VLOOKUP(C849,'Código Licitaciones'!$J$7:$J$31,1,0)</f>
        <v>#N/A</v>
      </c>
      <c r="AB849" s="94">
        <f t="shared" si="107"/>
        <v>0</v>
      </c>
      <c r="AC849" s="94" t="e">
        <f>+VLOOKUP(E849,'Código Licitaciones'!$K$7:$K$50,1,0)</f>
        <v>#N/A</v>
      </c>
      <c r="AD849" s="94">
        <f t="shared" si="108"/>
        <v>0</v>
      </c>
      <c r="AE849" s="94" t="e">
        <f>+VLOOKUP(G849,'Código Licitaciones'!$L$7:$L$50,1,0)</f>
        <v>#N/A</v>
      </c>
      <c r="AF849" s="90" t="e">
        <f t="shared" si="109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4"/>
        <v>0</v>
      </c>
      <c r="AJ849" s="94">
        <f t="shared" si="104"/>
        <v>0</v>
      </c>
      <c r="AK849" s="95" t="e">
        <f>+VLOOKUP(M849,'Código Barras'!$C$3:$C$1694,1,0)</f>
        <v>#N/A</v>
      </c>
      <c r="AL849" s="90">
        <f t="shared" si="103"/>
        <v>0</v>
      </c>
      <c r="AM849" s="90">
        <f t="shared" si="103"/>
        <v>0</v>
      </c>
      <c r="AN849" s="90">
        <f t="shared" si="103"/>
        <v>0</v>
      </c>
      <c r="AO849" s="90">
        <f t="shared" si="103"/>
        <v>0</v>
      </c>
      <c r="AP849" s="90">
        <f t="shared" si="103"/>
        <v>0</v>
      </c>
      <c r="AQ849" s="90">
        <f t="shared" si="103"/>
        <v>0</v>
      </c>
      <c r="AR849" s="90" t="e">
        <f>VLOOKUP(C849&amp;E849&amp;G849&amp;I849&amp;J849,'Código Licitaciones'!$I$8:$I$4158,1,0)</f>
        <v>#N/A</v>
      </c>
    </row>
    <row r="850" spans="24:44" ht="18.75" x14ac:dyDescent="0.3">
      <c r="X850" s="83">
        <f t="shared" si="105"/>
        <v>9</v>
      </c>
      <c r="Z850" s="90" t="e">
        <f t="shared" si="106"/>
        <v>#DIV/0!</v>
      </c>
      <c r="AA850" s="94" t="e">
        <f>+VLOOKUP(C850,'Código Licitaciones'!$J$7:$J$31,1,0)</f>
        <v>#N/A</v>
      </c>
      <c r="AB850" s="94">
        <f t="shared" si="107"/>
        <v>0</v>
      </c>
      <c r="AC850" s="94" t="e">
        <f>+VLOOKUP(E850,'Código Licitaciones'!$K$7:$K$50,1,0)</f>
        <v>#N/A</v>
      </c>
      <c r="AD850" s="94">
        <f t="shared" si="108"/>
        <v>0</v>
      </c>
      <c r="AE850" s="94" t="e">
        <f>+VLOOKUP(G850,'Código Licitaciones'!$L$7:$L$50,1,0)</f>
        <v>#N/A</v>
      </c>
      <c r="AF850" s="90" t="e">
        <f t="shared" si="109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4"/>
        <v>0</v>
      </c>
      <c r="AJ850" s="94">
        <f t="shared" si="104"/>
        <v>0</v>
      </c>
      <c r="AK850" s="95" t="e">
        <f>+VLOOKUP(M850,'Código Barras'!$C$3:$C$1694,1,0)</f>
        <v>#N/A</v>
      </c>
      <c r="AL850" s="90">
        <f t="shared" si="103"/>
        <v>0</v>
      </c>
      <c r="AM850" s="90">
        <f t="shared" si="103"/>
        <v>0</v>
      </c>
      <c r="AN850" s="90">
        <f t="shared" si="103"/>
        <v>0</v>
      </c>
      <c r="AO850" s="90">
        <f t="shared" si="103"/>
        <v>0</v>
      </c>
      <c r="AP850" s="90">
        <f t="shared" si="103"/>
        <v>0</v>
      </c>
      <c r="AQ850" s="90">
        <f t="shared" si="103"/>
        <v>0</v>
      </c>
      <c r="AR850" s="90" t="e">
        <f>VLOOKUP(C850&amp;E850&amp;G850&amp;I850&amp;J850,'Código Licitaciones'!$I$8:$I$4158,1,0)</f>
        <v>#N/A</v>
      </c>
    </row>
    <row r="851" spans="24:44" ht="18.75" x14ac:dyDescent="0.3">
      <c r="X851" s="83">
        <f t="shared" si="105"/>
        <v>9</v>
      </c>
      <c r="Z851" s="90" t="e">
        <f t="shared" si="106"/>
        <v>#DIV/0!</v>
      </c>
      <c r="AA851" s="94" t="e">
        <f>+VLOOKUP(C851,'Código Licitaciones'!$J$7:$J$31,1,0)</f>
        <v>#N/A</v>
      </c>
      <c r="AB851" s="94">
        <f t="shared" si="107"/>
        <v>0</v>
      </c>
      <c r="AC851" s="94" t="e">
        <f>+VLOOKUP(E851,'Código Licitaciones'!$K$7:$K$50,1,0)</f>
        <v>#N/A</v>
      </c>
      <c r="AD851" s="94">
        <f t="shared" si="108"/>
        <v>0</v>
      </c>
      <c r="AE851" s="94" t="e">
        <f>+VLOOKUP(G851,'Código Licitaciones'!$L$7:$L$50,1,0)</f>
        <v>#N/A</v>
      </c>
      <c r="AF851" s="90" t="e">
        <f t="shared" si="109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4"/>
        <v>0</v>
      </c>
      <c r="AJ851" s="94">
        <f t="shared" si="104"/>
        <v>0</v>
      </c>
      <c r="AK851" s="95" t="e">
        <f>+VLOOKUP(M851,'Código Barras'!$C$3:$C$1694,1,0)</f>
        <v>#N/A</v>
      </c>
      <c r="AL851" s="90">
        <f t="shared" si="103"/>
        <v>0</v>
      </c>
      <c r="AM851" s="90">
        <f t="shared" si="103"/>
        <v>0</v>
      </c>
      <c r="AN851" s="90">
        <f t="shared" si="103"/>
        <v>0</v>
      </c>
      <c r="AO851" s="90">
        <f t="shared" si="103"/>
        <v>0</v>
      </c>
      <c r="AP851" s="90">
        <f t="shared" si="103"/>
        <v>0</v>
      </c>
      <c r="AQ851" s="90">
        <f t="shared" si="103"/>
        <v>0</v>
      </c>
      <c r="AR851" s="90" t="e">
        <f>VLOOKUP(C851&amp;E851&amp;G851&amp;I851&amp;J851,'Código Licitaciones'!$I$8:$I$4158,1,0)</f>
        <v>#N/A</v>
      </c>
    </row>
    <row r="852" spans="24:44" ht="18.75" x14ac:dyDescent="0.3">
      <c r="X852" s="83">
        <f t="shared" si="105"/>
        <v>9</v>
      </c>
      <c r="Z852" s="90" t="e">
        <f t="shared" si="106"/>
        <v>#DIV/0!</v>
      </c>
      <c r="AA852" s="94" t="e">
        <f>+VLOOKUP(C852,'Código Licitaciones'!$J$7:$J$31,1,0)</f>
        <v>#N/A</v>
      </c>
      <c r="AB852" s="94">
        <f t="shared" si="107"/>
        <v>0</v>
      </c>
      <c r="AC852" s="94" t="e">
        <f>+VLOOKUP(E852,'Código Licitaciones'!$K$7:$K$50,1,0)</f>
        <v>#N/A</v>
      </c>
      <c r="AD852" s="94">
        <f t="shared" si="108"/>
        <v>0</v>
      </c>
      <c r="AE852" s="94" t="e">
        <f>+VLOOKUP(G852,'Código Licitaciones'!$L$7:$L$50,1,0)</f>
        <v>#N/A</v>
      </c>
      <c r="AF852" s="90" t="e">
        <f t="shared" si="109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4"/>
        <v>0</v>
      </c>
      <c r="AJ852" s="94">
        <f t="shared" si="104"/>
        <v>0</v>
      </c>
      <c r="AK852" s="95" t="e">
        <f>+VLOOKUP(M852,'Código Barras'!$C$3:$C$1694,1,0)</f>
        <v>#N/A</v>
      </c>
      <c r="AL852" s="90">
        <f t="shared" si="103"/>
        <v>0</v>
      </c>
      <c r="AM852" s="90">
        <f t="shared" si="103"/>
        <v>0</v>
      </c>
      <c r="AN852" s="90">
        <f t="shared" si="103"/>
        <v>0</v>
      </c>
      <c r="AO852" s="90">
        <f t="shared" si="103"/>
        <v>0</v>
      </c>
      <c r="AP852" s="90">
        <f t="shared" si="103"/>
        <v>0</v>
      </c>
      <c r="AQ852" s="90">
        <f t="shared" si="103"/>
        <v>0</v>
      </c>
      <c r="AR852" s="90" t="e">
        <f>VLOOKUP(C852&amp;E852&amp;G852&amp;I852&amp;J852,'Código Licitaciones'!$I$8:$I$4158,1,0)</f>
        <v>#N/A</v>
      </c>
    </row>
    <row r="853" spans="24:44" ht="18.75" x14ac:dyDescent="0.3">
      <c r="X853" s="83">
        <f t="shared" si="105"/>
        <v>9</v>
      </c>
      <c r="Z853" s="90" t="e">
        <f t="shared" si="106"/>
        <v>#DIV/0!</v>
      </c>
      <c r="AA853" s="94" t="e">
        <f>+VLOOKUP(C853,'Código Licitaciones'!$J$7:$J$31,1,0)</f>
        <v>#N/A</v>
      </c>
      <c r="AB853" s="94">
        <f t="shared" si="107"/>
        <v>0</v>
      </c>
      <c r="AC853" s="94" t="e">
        <f>+VLOOKUP(E853,'Código Licitaciones'!$K$7:$K$50,1,0)</f>
        <v>#N/A</v>
      </c>
      <c r="AD853" s="94">
        <f t="shared" si="108"/>
        <v>0</v>
      </c>
      <c r="AE853" s="94" t="e">
        <f>+VLOOKUP(G853,'Código Licitaciones'!$L$7:$L$50,1,0)</f>
        <v>#N/A</v>
      </c>
      <c r="AF853" s="90" t="e">
        <f t="shared" si="109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4"/>
        <v>0</v>
      </c>
      <c r="AJ853" s="94">
        <f t="shared" si="104"/>
        <v>0</v>
      </c>
      <c r="AK853" s="95" t="e">
        <f>+VLOOKUP(M853,'Código Barras'!$C$3:$C$1694,1,0)</f>
        <v>#N/A</v>
      </c>
      <c r="AL853" s="90">
        <f t="shared" si="103"/>
        <v>0</v>
      </c>
      <c r="AM853" s="90">
        <f t="shared" si="103"/>
        <v>0</v>
      </c>
      <c r="AN853" s="90">
        <f t="shared" si="103"/>
        <v>0</v>
      </c>
      <c r="AO853" s="90">
        <f t="shared" si="103"/>
        <v>0</v>
      </c>
      <c r="AP853" s="90">
        <f t="shared" si="103"/>
        <v>0</v>
      </c>
      <c r="AQ853" s="90">
        <f t="shared" si="103"/>
        <v>0</v>
      </c>
      <c r="AR853" s="90" t="e">
        <f>VLOOKUP(C853&amp;E853&amp;G853&amp;I853&amp;J853,'Código Licitaciones'!$I$8:$I$4158,1,0)</f>
        <v>#N/A</v>
      </c>
    </row>
    <row r="854" spans="24:44" ht="18.75" x14ac:dyDescent="0.3">
      <c r="X854" s="83">
        <f t="shared" si="105"/>
        <v>9</v>
      </c>
      <c r="Z854" s="90" t="e">
        <f t="shared" si="106"/>
        <v>#DIV/0!</v>
      </c>
      <c r="AA854" s="94" t="e">
        <f>+VLOOKUP(C854,'Código Licitaciones'!$J$7:$J$31,1,0)</f>
        <v>#N/A</v>
      </c>
      <c r="AB854" s="94">
        <f t="shared" si="107"/>
        <v>0</v>
      </c>
      <c r="AC854" s="94" t="e">
        <f>+VLOOKUP(E854,'Código Licitaciones'!$K$7:$K$50,1,0)</f>
        <v>#N/A</v>
      </c>
      <c r="AD854" s="94">
        <f t="shared" si="108"/>
        <v>0</v>
      </c>
      <c r="AE854" s="94" t="e">
        <f>+VLOOKUP(G854,'Código Licitaciones'!$L$7:$L$50,1,0)</f>
        <v>#N/A</v>
      </c>
      <c r="AF854" s="90" t="e">
        <f t="shared" si="109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4"/>
        <v>0</v>
      </c>
      <c r="AJ854" s="94">
        <f t="shared" si="104"/>
        <v>0</v>
      </c>
      <c r="AK854" s="95" t="e">
        <f>+VLOOKUP(M854,'Código Barras'!$C$3:$C$1694,1,0)</f>
        <v>#N/A</v>
      </c>
      <c r="AL854" s="90">
        <f t="shared" si="103"/>
        <v>0</v>
      </c>
      <c r="AM854" s="90">
        <f t="shared" si="103"/>
        <v>0</v>
      </c>
      <c r="AN854" s="90">
        <f t="shared" si="103"/>
        <v>0</v>
      </c>
      <c r="AO854" s="90">
        <f t="shared" si="103"/>
        <v>0</v>
      </c>
      <c r="AP854" s="90">
        <f t="shared" si="103"/>
        <v>0</v>
      </c>
      <c r="AQ854" s="90">
        <f t="shared" si="103"/>
        <v>0</v>
      </c>
      <c r="AR854" s="90" t="e">
        <f>VLOOKUP(C854&amp;E854&amp;G854&amp;I854&amp;J854,'Código Licitaciones'!$I$8:$I$4158,1,0)</f>
        <v>#N/A</v>
      </c>
    </row>
    <row r="855" spans="24:44" ht="18.75" x14ac:dyDescent="0.3">
      <c r="X855" s="83">
        <f t="shared" si="105"/>
        <v>9</v>
      </c>
      <c r="Z855" s="90" t="e">
        <f t="shared" si="106"/>
        <v>#DIV/0!</v>
      </c>
      <c r="AA855" s="94" t="e">
        <f>+VLOOKUP(C855,'Código Licitaciones'!$J$7:$J$31,1,0)</f>
        <v>#N/A</v>
      </c>
      <c r="AB855" s="94">
        <f t="shared" si="107"/>
        <v>0</v>
      </c>
      <c r="AC855" s="94" t="e">
        <f>+VLOOKUP(E855,'Código Licitaciones'!$K$7:$K$50,1,0)</f>
        <v>#N/A</v>
      </c>
      <c r="AD855" s="94">
        <f t="shared" si="108"/>
        <v>0</v>
      </c>
      <c r="AE855" s="94" t="e">
        <f>+VLOOKUP(G855,'Código Licitaciones'!$L$7:$L$50,1,0)</f>
        <v>#N/A</v>
      </c>
      <c r="AF855" s="90" t="e">
        <f t="shared" si="109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4"/>
        <v>0</v>
      </c>
      <c r="AJ855" s="94">
        <f t="shared" si="104"/>
        <v>0</v>
      </c>
      <c r="AK855" s="95" t="e">
        <f>+VLOOKUP(M855,'Código Barras'!$C$3:$C$1694,1,0)</f>
        <v>#N/A</v>
      </c>
      <c r="AL855" s="90">
        <f t="shared" si="103"/>
        <v>0</v>
      </c>
      <c r="AM855" s="90">
        <f t="shared" si="103"/>
        <v>0</v>
      </c>
      <c r="AN855" s="90">
        <f t="shared" si="103"/>
        <v>0</v>
      </c>
      <c r="AO855" s="90">
        <f t="shared" si="103"/>
        <v>0</v>
      </c>
      <c r="AP855" s="90">
        <f t="shared" si="103"/>
        <v>0</v>
      </c>
      <c r="AQ855" s="90">
        <f t="shared" si="103"/>
        <v>0</v>
      </c>
      <c r="AR855" s="90" t="e">
        <f>VLOOKUP(C855&amp;E855&amp;G855&amp;I855&amp;J855,'Código Licitaciones'!$I$8:$I$4158,1,0)</f>
        <v>#N/A</v>
      </c>
    </row>
    <row r="856" spans="24:44" ht="18.75" x14ac:dyDescent="0.3">
      <c r="X856" s="83">
        <f t="shared" si="105"/>
        <v>9</v>
      </c>
      <c r="Z856" s="90" t="e">
        <f t="shared" si="106"/>
        <v>#DIV/0!</v>
      </c>
      <c r="AA856" s="94" t="e">
        <f>+VLOOKUP(C856,'Código Licitaciones'!$J$7:$J$31,1,0)</f>
        <v>#N/A</v>
      </c>
      <c r="AB856" s="94">
        <f t="shared" si="107"/>
        <v>0</v>
      </c>
      <c r="AC856" s="94" t="e">
        <f>+VLOOKUP(E856,'Código Licitaciones'!$K$7:$K$50,1,0)</f>
        <v>#N/A</v>
      </c>
      <c r="AD856" s="94">
        <f t="shared" si="108"/>
        <v>0</v>
      </c>
      <c r="AE856" s="94" t="e">
        <f>+VLOOKUP(G856,'Código Licitaciones'!$L$7:$L$50,1,0)</f>
        <v>#N/A</v>
      </c>
      <c r="AF856" s="90" t="e">
        <f t="shared" si="109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4"/>
        <v>0</v>
      </c>
      <c r="AJ856" s="94">
        <f t="shared" si="104"/>
        <v>0</v>
      </c>
      <c r="AK856" s="95" t="e">
        <f>+VLOOKUP(M856,'Código Barras'!$C$3:$C$1694,1,0)</f>
        <v>#N/A</v>
      </c>
      <c r="AL856" s="90">
        <f t="shared" si="103"/>
        <v>0</v>
      </c>
      <c r="AM856" s="90">
        <f t="shared" si="103"/>
        <v>0</v>
      </c>
      <c r="AN856" s="90">
        <f t="shared" si="103"/>
        <v>0</v>
      </c>
      <c r="AO856" s="90">
        <f t="shared" ref="AO856:AQ919" si="110">IF(OR(ISNUMBER(Q856),Q856=0),Q856,1/0)</f>
        <v>0</v>
      </c>
      <c r="AP856" s="90">
        <f t="shared" si="110"/>
        <v>0</v>
      </c>
      <c r="AQ856" s="90">
        <f t="shared" si="110"/>
        <v>0</v>
      </c>
      <c r="AR856" s="90" t="e">
        <f>VLOOKUP(C856&amp;E856&amp;G856&amp;I856&amp;J856,'Código Licitaciones'!$I$8:$I$4158,1,0)</f>
        <v>#N/A</v>
      </c>
    </row>
    <row r="857" spans="24:44" ht="18.75" x14ac:dyDescent="0.3">
      <c r="X857" s="83">
        <f t="shared" si="105"/>
        <v>9</v>
      </c>
      <c r="Z857" s="90" t="e">
        <f t="shared" si="106"/>
        <v>#DIV/0!</v>
      </c>
      <c r="AA857" s="94" t="e">
        <f>+VLOOKUP(C857,'Código Licitaciones'!$J$7:$J$31,1,0)</f>
        <v>#N/A</v>
      </c>
      <c r="AB857" s="94">
        <f t="shared" si="107"/>
        <v>0</v>
      </c>
      <c r="AC857" s="94" t="e">
        <f>+VLOOKUP(E857,'Código Licitaciones'!$K$7:$K$50,1,0)</f>
        <v>#N/A</v>
      </c>
      <c r="AD857" s="94">
        <f t="shared" si="108"/>
        <v>0</v>
      </c>
      <c r="AE857" s="94" t="e">
        <f>+VLOOKUP(G857,'Código Licitaciones'!$L$7:$L$50,1,0)</f>
        <v>#N/A</v>
      </c>
      <c r="AF857" s="90" t="e">
        <f t="shared" si="109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4"/>
        <v>0</v>
      </c>
      <c r="AJ857" s="94">
        <f t="shared" si="104"/>
        <v>0</v>
      </c>
      <c r="AK857" s="95" t="e">
        <f>+VLOOKUP(M857,'Código Barras'!$C$3:$C$1694,1,0)</f>
        <v>#N/A</v>
      </c>
      <c r="AL857" s="90">
        <f t="shared" ref="AL857:AQ920" si="111">IF(OR(ISNUMBER(N857),N857=0),N857,1/0)</f>
        <v>0</v>
      </c>
      <c r="AM857" s="90">
        <f t="shared" si="111"/>
        <v>0</v>
      </c>
      <c r="AN857" s="90">
        <f t="shared" si="111"/>
        <v>0</v>
      </c>
      <c r="AO857" s="90">
        <f t="shared" si="110"/>
        <v>0</v>
      </c>
      <c r="AP857" s="90">
        <f t="shared" si="110"/>
        <v>0</v>
      </c>
      <c r="AQ857" s="90">
        <f t="shared" si="110"/>
        <v>0</v>
      </c>
      <c r="AR857" s="90" t="e">
        <f>VLOOKUP(C857&amp;E857&amp;G857&amp;I857&amp;J857,'Código Licitaciones'!$I$8:$I$4158,1,0)</f>
        <v>#N/A</v>
      </c>
    </row>
    <row r="858" spans="24:44" ht="18.75" x14ac:dyDescent="0.3">
      <c r="X858" s="83">
        <f t="shared" si="105"/>
        <v>9</v>
      </c>
      <c r="Z858" s="90" t="e">
        <f t="shared" si="106"/>
        <v>#DIV/0!</v>
      </c>
      <c r="AA858" s="94" t="e">
        <f>+VLOOKUP(C858,'Código Licitaciones'!$J$7:$J$31,1,0)</f>
        <v>#N/A</v>
      </c>
      <c r="AB858" s="94">
        <f t="shared" si="107"/>
        <v>0</v>
      </c>
      <c r="AC858" s="94" t="e">
        <f>+VLOOKUP(E858,'Código Licitaciones'!$K$7:$K$50,1,0)</f>
        <v>#N/A</v>
      </c>
      <c r="AD858" s="94">
        <f t="shared" si="108"/>
        <v>0</v>
      </c>
      <c r="AE858" s="94" t="e">
        <f>+VLOOKUP(G858,'Código Licitaciones'!$L$7:$L$50,1,0)</f>
        <v>#N/A</v>
      </c>
      <c r="AF858" s="90" t="e">
        <f t="shared" si="109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4"/>
        <v>0</v>
      </c>
      <c r="AJ858" s="94">
        <f t="shared" si="104"/>
        <v>0</v>
      </c>
      <c r="AK858" s="95" t="e">
        <f>+VLOOKUP(M858,'Código Barras'!$C$3:$C$1694,1,0)</f>
        <v>#N/A</v>
      </c>
      <c r="AL858" s="90">
        <f t="shared" si="111"/>
        <v>0</v>
      </c>
      <c r="AM858" s="90">
        <f t="shared" si="111"/>
        <v>0</v>
      </c>
      <c r="AN858" s="90">
        <f t="shared" si="111"/>
        <v>0</v>
      </c>
      <c r="AO858" s="90">
        <f t="shared" si="110"/>
        <v>0</v>
      </c>
      <c r="AP858" s="90">
        <f t="shared" si="110"/>
        <v>0</v>
      </c>
      <c r="AQ858" s="90">
        <f t="shared" si="110"/>
        <v>0</v>
      </c>
      <c r="AR858" s="90" t="e">
        <f>VLOOKUP(C858&amp;E858&amp;G858&amp;I858&amp;J858,'Código Licitaciones'!$I$8:$I$4158,1,0)</f>
        <v>#N/A</v>
      </c>
    </row>
    <row r="859" spans="24:44" ht="18.75" x14ac:dyDescent="0.3">
      <c r="X859" s="83">
        <f t="shared" si="105"/>
        <v>9</v>
      </c>
      <c r="Z859" s="90" t="e">
        <f t="shared" si="106"/>
        <v>#DIV/0!</v>
      </c>
      <c r="AA859" s="94" t="e">
        <f>+VLOOKUP(C859,'Código Licitaciones'!$J$7:$J$31,1,0)</f>
        <v>#N/A</v>
      </c>
      <c r="AB859" s="94">
        <f t="shared" si="107"/>
        <v>0</v>
      </c>
      <c r="AC859" s="94" t="e">
        <f>+VLOOKUP(E859,'Código Licitaciones'!$K$7:$K$50,1,0)</f>
        <v>#N/A</v>
      </c>
      <c r="AD859" s="94">
        <f t="shared" si="108"/>
        <v>0</v>
      </c>
      <c r="AE859" s="94" t="e">
        <f>+VLOOKUP(G859,'Código Licitaciones'!$L$7:$L$50,1,0)</f>
        <v>#N/A</v>
      </c>
      <c r="AF859" s="90" t="e">
        <f t="shared" si="109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4"/>
        <v>0</v>
      </c>
      <c r="AJ859" s="94">
        <f t="shared" si="104"/>
        <v>0</v>
      </c>
      <c r="AK859" s="95" t="e">
        <f>+VLOOKUP(M859,'Código Barras'!$C$3:$C$1694,1,0)</f>
        <v>#N/A</v>
      </c>
      <c r="AL859" s="90">
        <f t="shared" si="111"/>
        <v>0</v>
      </c>
      <c r="AM859" s="90">
        <f t="shared" si="111"/>
        <v>0</v>
      </c>
      <c r="AN859" s="90">
        <f t="shared" si="111"/>
        <v>0</v>
      </c>
      <c r="AO859" s="90">
        <f t="shared" si="110"/>
        <v>0</v>
      </c>
      <c r="AP859" s="90">
        <f t="shared" si="110"/>
        <v>0</v>
      </c>
      <c r="AQ859" s="90">
        <f t="shared" si="110"/>
        <v>0</v>
      </c>
      <c r="AR859" s="90" t="e">
        <f>VLOOKUP(C859&amp;E859&amp;G859&amp;I859&amp;J859,'Código Licitaciones'!$I$8:$I$4158,1,0)</f>
        <v>#N/A</v>
      </c>
    </row>
    <row r="860" spans="24:44" ht="18.75" x14ac:dyDescent="0.3">
      <c r="X860" s="83">
        <f t="shared" si="105"/>
        <v>9</v>
      </c>
      <c r="Z860" s="90" t="e">
        <f t="shared" si="106"/>
        <v>#DIV/0!</v>
      </c>
      <c r="AA860" s="94" t="e">
        <f>+VLOOKUP(C860,'Código Licitaciones'!$J$7:$J$31,1,0)</f>
        <v>#N/A</v>
      </c>
      <c r="AB860" s="94">
        <f t="shared" si="107"/>
        <v>0</v>
      </c>
      <c r="AC860" s="94" t="e">
        <f>+VLOOKUP(E860,'Código Licitaciones'!$K$7:$K$50,1,0)</f>
        <v>#N/A</v>
      </c>
      <c r="AD860" s="94">
        <f t="shared" si="108"/>
        <v>0</v>
      </c>
      <c r="AE860" s="94" t="e">
        <f>+VLOOKUP(G860,'Código Licitaciones'!$L$7:$L$50,1,0)</f>
        <v>#N/A</v>
      </c>
      <c r="AF860" s="90" t="e">
        <f t="shared" si="109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4"/>
        <v>0</v>
      </c>
      <c r="AJ860" s="94">
        <f t="shared" si="104"/>
        <v>0</v>
      </c>
      <c r="AK860" s="95" t="e">
        <f>+VLOOKUP(M860,'Código Barras'!$C$3:$C$1694,1,0)</f>
        <v>#N/A</v>
      </c>
      <c r="AL860" s="90">
        <f t="shared" si="111"/>
        <v>0</v>
      </c>
      <c r="AM860" s="90">
        <f t="shared" si="111"/>
        <v>0</v>
      </c>
      <c r="AN860" s="90">
        <f t="shared" si="111"/>
        <v>0</v>
      </c>
      <c r="AO860" s="90">
        <f t="shared" si="110"/>
        <v>0</v>
      </c>
      <c r="AP860" s="90">
        <f t="shared" si="110"/>
        <v>0</v>
      </c>
      <c r="AQ860" s="90">
        <f t="shared" si="110"/>
        <v>0</v>
      </c>
      <c r="AR860" s="90" t="e">
        <f>VLOOKUP(C860&amp;E860&amp;G860&amp;I860&amp;J860,'Código Licitaciones'!$I$8:$I$4158,1,0)</f>
        <v>#N/A</v>
      </c>
    </row>
    <row r="861" spans="24:44" ht="18.75" x14ac:dyDescent="0.3">
      <c r="X861" s="83">
        <f t="shared" si="105"/>
        <v>9</v>
      </c>
      <c r="Z861" s="90" t="e">
        <f t="shared" si="106"/>
        <v>#DIV/0!</v>
      </c>
      <c r="AA861" s="94" t="e">
        <f>+VLOOKUP(C861,'Código Licitaciones'!$J$7:$J$31,1,0)</f>
        <v>#N/A</v>
      </c>
      <c r="AB861" s="94">
        <f t="shared" si="107"/>
        <v>0</v>
      </c>
      <c r="AC861" s="94" t="e">
        <f>+VLOOKUP(E861,'Código Licitaciones'!$K$7:$K$50,1,0)</f>
        <v>#N/A</v>
      </c>
      <c r="AD861" s="94">
        <f t="shared" si="108"/>
        <v>0</v>
      </c>
      <c r="AE861" s="94" t="e">
        <f>+VLOOKUP(G861,'Código Licitaciones'!$L$7:$L$50,1,0)</f>
        <v>#N/A</v>
      </c>
      <c r="AF861" s="90" t="e">
        <f t="shared" si="109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4"/>
        <v>0</v>
      </c>
      <c r="AJ861" s="94">
        <f t="shared" si="104"/>
        <v>0</v>
      </c>
      <c r="AK861" s="95" t="e">
        <f>+VLOOKUP(M861,'Código Barras'!$C$3:$C$1694,1,0)</f>
        <v>#N/A</v>
      </c>
      <c r="AL861" s="90">
        <f t="shared" si="111"/>
        <v>0</v>
      </c>
      <c r="AM861" s="90">
        <f t="shared" si="111"/>
        <v>0</v>
      </c>
      <c r="AN861" s="90">
        <f t="shared" si="111"/>
        <v>0</v>
      </c>
      <c r="AO861" s="90">
        <f t="shared" si="110"/>
        <v>0</v>
      </c>
      <c r="AP861" s="90">
        <f t="shared" si="110"/>
        <v>0</v>
      </c>
      <c r="AQ861" s="90">
        <f t="shared" si="110"/>
        <v>0</v>
      </c>
      <c r="AR861" s="90" t="e">
        <f>VLOOKUP(C861&amp;E861&amp;G861&amp;I861&amp;J861,'Código Licitaciones'!$I$8:$I$4158,1,0)</f>
        <v>#N/A</v>
      </c>
    </row>
    <row r="862" spans="24:44" ht="18.75" x14ac:dyDescent="0.3">
      <c r="X862" s="83">
        <f t="shared" si="105"/>
        <v>9</v>
      </c>
      <c r="Z862" s="90" t="e">
        <f t="shared" si="106"/>
        <v>#DIV/0!</v>
      </c>
      <c r="AA862" s="94" t="e">
        <f>+VLOOKUP(C862,'Código Licitaciones'!$J$7:$J$31,1,0)</f>
        <v>#N/A</v>
      </c>
      <c r="AB862" s="94">
        <f t="shared" si="107"/>
        <v>0</v>
      </c>
      <c r="AC862" s="94" t="e">
        <f>+VLOOKUP(E862,'Código Licitaciones'!$K$7:$K$50,1,0)</f>
        <v>#N/A</v>
      </c>
      <c r="AD862" s="94">
        <f t="shared" si="108"/>
        <v>0</v>
      </c>
      <c r="AE862" s="94" t="e">
        <f>+VLOOKUP(G862,'Código Licitaciones'!$L$7:$L$50,1,0)</f>
        <v>#N/A</v>
      </c>
      <c r="AF862" s="90" t="e">
        <f t="shared" si="109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4"/>
        <v>0</v>
      </c>
      <c r="AJ862" s="94">
        <f t="shared" si="104"/>
        <v>0</v>
      </c>
      <c r="AK862" s="95" t="e">
        <f>+VLOOKUP(M862,'Código Barras'!$C$3:$C$1694,1,0)</f>
        <v>#N/A</v>
      </c>
      <c r="AL862" s="90">
        <f t="shared" si="111"/>
        <v>0</v>
      </c>
      <c r="AM862" s="90">
        <f t="shared" si="111"/>
        <v>0</v>
      </c>
      <c r="AN862" s="90">
        <f t="shared" si="111"/>
        <v>0</v>
      </c>
      <c r="AO862" s="90">
        <f t="shared" si="110"/>
        <v>0</v>
      </c>
      <c r="AP862" s="90">
        <f t="shared" si="110"/>
        <v>0</v>
      </c>
      <c r="AQ862" s="90">
        <f t="shared" si="110"/>
        <v>0</v>
      </c>
      <c r="AR862" s="90" t="e">
        <f>VLOOKUP(C862&amp;E862&amp;G862&amp;I862&amp;J862,'Código Licitaciones'!$I$8:$I$4158,1,0)</f>
        <v>#N/A</v>
      </c>
    </row>
    <row r="863" spans="24:44" ht="18.75" x14ac:dyDescent="0.3">
      <c r="X863" s="83">
        <f t="shared" si="105"/>
        <v>9</v>
      </c>
      <c r="Z863" s="90" t="e">
        <f t="shared" si="106"/>
        <v>#DIV/0!</v>
      </c>
      <c r="AA863" s="94" t="e">
        <f>+VLOOKUP(C863,'Código Licitaciones'!$J$7:$J$31,1,0)</f>
        <v>#N/A</v>
      </c>
      <c r="AB863" s="94">
        <f t="shared" si="107"/>
        <v>0</v>
      </c>
      <c r="AC863" s="94" t="e">
        <f>+VLOOKUP(E863,'Código Licitaciones'!$K$7:$K$50,1,0)</f>
        <v>#N/A</v>
      </c>
      <c r="AD863" s="94">
        <f t="shared" si="108"/>
        <v>0</v>
      </c>
      <c r="AE863" s="94" t="e">
        <f>+VLOOKUP(G863,'Código Licitaciones'!$L$7:$L$50,1,0)</f>
        <v>#N/A</v>
      </c>
      <c r="AF863" s="90" t="e">
        <f t="shared" si="109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4"/>
        <v>0</v>
      </c>
      <c r="AJ863" s="94">
        <f t="shared" si="104"/>
        <v>0</v>
      </c>
      <c r="AK863" s="95" t="e">
        <f>+VLOOKUP(M863,'Código Barras'!$C$3:$C$1694,1,0)</f>
        <v>#N/A</v>
      </c>
      <c r="AL863" s="90">
        <f t="shared" si="111"/>
        <v>0</v>
      </c>
      <c r="AM863" s="90">
        <f t="shared" si="111"/>
        <v>0</v>
      </c>
      <c r="AN863" s="90">
        <f t="shared" si="111"/>
        <v>0</v>
      </c>
      <c r="AO863" s="90">
        <f t="shared" si="110"/>
        <v>0</v>
      </c>
      <c r="AP863" s="90">
        <f t="shared" si="110"/>
        <v>0</v>
      </c>
      <c r="AQ863" s="90">
        <f t="shared" si="110"/>
        <v>0</v>
      </c>
      <c r="AR863" s="90" t="e">
        <f>VLOOKUP(C863&amp;E863&amp;G863&amp;I863&amp;J863,'Código Licitaciones'!$I$8:$I$4158,1,0)</f>
        <v>#N/A</v>
      </c>
    </row>
    <row r="864" spans="24:44" ht="18.75" x14ac:dyDescent="0.3">
      <c r="X864" s="83">
        <f t="shared" si="105"/>
        <v>9</v>
      </c>
      <c r="Z864" s="90" t="e">
        <f t="shared" si="106"/>
        <v>#DIV/0!</v>
      </c>
      <c r="AA864" s="94" t="e">
        <f>+VLOOKUP(C864,'Código Licitaciones'!$J$7:$J$31,1,0)</f>
        <v>#N/A</v>
      </c>
      <c r="AB864" s="94">
        <f t="shared" si="107"/>
        <v>0</v>
      </c>
      <c r="AC864" s="94" t="e">
        <f>+VLOOKUP(E864,'Código Licitaciones'!$K$7:$K$50,1,0)</f>
        <v>#N/A</v>
      </c>
      <c r="AD864" s="94">
        <f t="shared" si="108"/>
        <v>0</v>
      </c>
      <c r="AE864" s="94" t="e">
        <f>+VLOOKUP(G864,'Código Licitaciones'!$L$7:$L$50,1,0)</f>
        <v>#N/A</v>
      </c>
      <c r="AF864" s="90" t="e">
        <f t="shared" si="109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4"/>
        <v>0</v>
      </c>
      <c r="AJ864" s="94">
        <f t="shared" si="104"/>
        <v>0</v>
      </c>
      <c r="AK864" s="95" t="e">
        <f>+VLOOKUP(M864,'Código Barras'!$C$3:$C$1694,1,0)</f>
        <v>#N/A</v>
      </c>
      <c r="AL864" s="90">
        <f t="shared" si="111"/>
        <v>0</v>
      </c>
      <c r="AM864" s="90">
        <f t="shared" si="111"/>
        <v>0</v>
      </c>
      <c r="AN864" s="90">
        <f t="shared" si="111"/>
        <v>0</v>
      </c>
      <c r="AO864" s="90">
        <f t="shared" si="110"/>
        <v>0</v>
      </c>
      <c r="AP864" s="90">
        <f t="shared" si="110"/>
        <v>0</v>
      </c>
      <c r="AQ864" s="90">
        <f t="shared" si="110"/>
        <v>0</v>
      </c>
      <c r="AR864" s="90" t="e">
        <f>VLOOKUP(C864&amp;E864&amp;G864&amp;I864&amp;J864,'Código Licitaciones'!$I$8:$I$4158,1,0)</f>
        <v>#N/A</v>
      </c>
    </row>
    <row r="865" spans="24:44" ht="18.75" x14ac:dyDescent="0.3">
      <c r="X865" s="83">
        <f t="shared" si="105"/>
        <v>9</v>
      </c>
      <c r="Z865" s="90" t="e">
        <f t="shared" si="106"/>
        <v>#DIV/0!</v>
      </c>
      <c r="AA865" s="94" t="e">
        <f>+VLOOKUP(C865,'Código Licitaciones'!$J$7:$J$31,1,0)</f>
        <v>#N/A</v>
      </c>
      <c r="AB865" s="94">
        <f t="shared" si="107"/>
        <v>0</v>
      </c>
      <c r="AC865" s="94" t="e">
        <f>+VLOOKUP(E865,'Código Licitaciones'!$K$7:$K$50,1,0)</f>
        <v>#N/A</v>
      </c>
      <c r="AD865" s="94">
        <f t="shared" si="108"/>
        <v>0</v>
      </c>
      <c r="AE865" s="94" t="e">
        <f>+VLOOKUP(G865,'Código Licitaciones'!$L$7:$L$50,1,0)</f>
        <v>#N/A</v>
      </c>
      <c r="AF865" s="90" t="e">
        <f t="shared" si="109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4"/>
        <v>0</v>
      </c>
      <c r="AJ865" s="94">
        <f t="shared" si="104"/>
        <v>0</v>
      </c>
      <c r="AK865" s="95" t="e">
        <f>+VLOOKUP(M865,'Código Barras'!$C$3:$C$1694,1,0)</f>
        <v>#N/A</v>
      </c>
      <c r="AL865" s="90">
        <f t="shared" si="111"/>
        <v>0</v>
      </c>
      <c r="AM865" s="90">
        <f t="shared" si="111"/>
        <v>0</v>
      </c>
      <c r="AN865" s="90">
        <f t="shared" si="111"/>
        <v>0</v>
      </c>
      <c r="AO865" s="90">
        <f t="shared" si="110"/>
        <v>0</v>
      </c>
      <c r="AP865" s="90">
        <f t="shared" si="110"/>
        <v>0</v>
      </c>
      <c r="AQ865" s="90">
        <f t="shared" si="110"/>
        <v>0</v>
      </c>
      <c r="AR865" s="90" t="e">
        <f>VLOOKUP(C865&amp;E865&amp;G865&amp;I865&amp;J865,'Código Licitaciones'!$I$8:$I$4158,1,0)</f>
        <v>#N/A</v>
      </c>
    </row>
    <row r="866" spans="24:44" ht="18.75" x14ac:dyDescent="0.3">
      <c r="X866" s="83">
        <f t="shared" si="105"/>
        <v>9</v>
      </c>
      <c r="Z866" s="90" t="e">
        <f t="shared" si="106"/>
        <v>#DIV/0!</v>
      </c>
      <c r="AA866" s="94" t="e">
        <f>+VLOOKUP(C866,'Código Licitaciones'!$J$7:$J$31,1,0)</f>
        <v>#N/A</v>
      </c>
      <c r="AB866" s="94">
        <f t="shared" si="107"/>
        <v>0</v>
      </c>
      <c r="AC866" s="94" t="e">
        <f>+VLOOKUP(E866,'Código Licitaciones'!$K$7:$K$50,1,0)</f>
        <v>#N/A</v>
      </c>
      <c r="AD866" s="94">
        <f t="shared" si="108"/>
        <v>0</v>
      </c>
      <c r="AE866" s="94" t="e">
        <f>+VLOOKUP(G866,'Código Licitaciones'!$L$7:$L$50,1,0)</f>
        <v>#N/A</v>
      </c>
      <c r="AF866" s="90" t="e">
        <f t="shared" si="109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4"/>
        <v>0</v>
      </c>
      <c r="AJ866" s="94">
        <f t="shared" si="104"/>
        <v>0</v>
      </c>
      <c r="AK866" s="95" t="e">
        <f>+VLOOKUP(M866,'Código Barras'!$C$3:$C$1694,1,0)</f>
        <v>#N/A</v>
      </c>
      <c r="AL866" s="90">
        <f t="shared" si="111"/>
        <v>0</v>
      </c>
      <c r="AM866" s="90">
        <f t="shared" si="111"/>
        <v>0</v>
      </c>
      <c r="AN866" s="90">
        <f t="shared" si="111"/>
        <v>0</v>
      </c>
      <c r="AO866" s="90">
        <f t="shared" si="110"/>
        <v>0</v>
      </c>
      <c r="AP866" s="90">
        <f t="shared" si="110"/>
        <v>0</v>
      </c>
      <c r="AQ866" s="90">
        <f t="shared" si="110"/>
        <v>0</v>
      </c>
      <c r="AR866" s="90" t="e">
        <f>VLOOKUP(C866&amp;E866&amp;G866&amp;I866&amp;J866,'Código Licitaciones'!$I$8:$I$4158,1,0)</f>
        <v>#N/A</v>
      </c>
    </row>
    <row r="867" spans="24:44" ht="18.75" x14ac:dyDescent="0.3">
      <c r="X867" s="83">
        <f t="shared" si="105"/>
        <v>9</v>
      </c>
      <c r="Z867" s="90" t="e">
        <f t="shared" si="106"/>
        <v>#DIV/0!</v>
      </c>
      <c r="AA867" s="94" t="e">
        <f>+VLOOKUP(C867,'Código Licitaciones'!$J$7:$J$31,1,0)</f>
        <v>#N/A</v>
      </c>
      <c r="AB867" s="94">
        <f t="shared" si="107"/>
        <v>0</v>
      </c>
      <c r="AC867" s="94" t="e">
        <f>+VLOOKUP(E867,'Código Licitaciones'!$K$7:$K$50,1,0)</f>
        <v>#N/A</v>
      </c>
      <c r="AD867" s="94">
        <f t="shared" si="108"/>
        <v>0</v>
      </c>
      <c r="AE867" s="94" t="e">
        <f>+VLOOKUP(G867,'Código Licitaciones'!$L$7:$L$50,1,0)</f>
        <v>#N/A</v>
      </c>
      <c r="AF867" s="90" t="e">
        <f t="shared" si="109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4"/>
        <v>0</v>
      </c>
      <c r="AJ867" s="94">
        <f t="shared" si="104"/>
        <v>0</v>
      </c>
      <c r="AK867" s="95" t="e">
        <f>+VLOOKUP(M867,'Código Barras'!$C$3:$C$1694,1,0)</f>
        <v>#N/A</v>
      </c>
      <c r="AL867" s="90">
        <f t="shared" si="111"/>
        <v>0</v>
      </c>
      <c r="AM867" s="90">
        <f t="shared" si="111"/>
        <v>0</v>
      </c>
      <c r="AN867" s="90">
        <f t="shared" si="111"/>
        <v>0</v>
      </c>
      <c r="AO867" s="90">
        <f t="shared" si="110"/>
        <v>0</v>
      </c>
      <c r="AP867" s="90">
        <f t="shared" si="110"/>
        <v>0</v>
      </c>
      <c r="AQ867" s="90">
        <f t="shared" si="110"/>
        <v>0</v>
      </c>
      <c r="AR867" s="90" t="e">
        <f>VLOOKUP(C867&amp;E867&amp;G867&amp;I867&amp;J867,'Código Licitaciones'!$I$8:$I$4158,1,0)</f>
        <v>#N/A</v>
      </c>
    </row>
    <row r="868" spans="24:44" ht="18.75" x14ac:dyDescent="0.3">
      <c r="X868" s="83">
        <f t="shared" si="105"/>
        <v>9</v>
      </c>
      <c r="Z868" s="90" t="e">
        <f t="shared" si="106"/>
        <v>#DIV/0!</v>
      </c>
      <c r="AA868" s="94" t="e">
        <f>+VLOOKUP(C868,'Código Licitaciones'!$J$7:$J$31,1,0)</f>
        <v>#N/A</v>
      </c>
      <c r="AB868" s="94">
        <f t="shared" si="107"/>
        <v>0</v>
      </c>
      <c r="AC868" s="94" t="e">
        <f>+VLOOKUP(E868,'Código Licitaciones'!$K$7:$K$50,1,0)</f>
        <v>#N/A</v>
      </c>
      <c r="AD868" s="94">
        <f t="shared" si="108"/>
        <v>0</v>
      </c>
      <c r="AE868" s="94" t="e">
        <f>+VLOOKUP(G868,'Código Licitaciones'!$L$7:$L$50,1,0)</f>
        <v>#N/A</v>
      </c>
      <c r="AF868" s="90" t="e">
        <f t="shared" si="109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4"/>
        <v>0</v>
      </c>
      <c r="AJ868" s="94">
        <f t="shared" si="104"/>
        <v>0</v>
      </c>
      <c r="AK868" s="95" t="e">
        <f>+VLOOKUP(M868,'Código Barras'!$C$3:$C$1694,1,0)</f>
        <v>#N/A</v>
      </c>
      <c r="AL868" s="90">
        <f t="shared" si="111"/>
        <v>0</v>
      </c>
      <c r="AM868" s="90">
        <f t="shared" si="111"/>
        <v>0</v>
      </c>
      <c r="AN868" s="90">
        <f t="shared" si="111"/>
        <v>0</v>
      </c>
      <c r="AO868" s="90">
        <f t="shared" si="110"/>
        <v>0</v>
      </c>
      <c r="AP868" s="90">
        <f t="shared" si="110"/>
        <v>0</v>
      </c>
      <c r="AQ868" s="90">
        <f t="shared" si="110"/>
        <v>0</v>
      </c>
      <c r="AR868" s="90" t="e">
        <f>VLOOKUP(C868&amp;E868&amp;G868&amp;I868&amp;J868,'Código Licitaciones'!$I$8:$I$4158,1,0)</f>
        <v>#N/A</v>
      </c>
    </row>
    <row r="869" spans="24:44" ht="18.75" x14ac:dyDescent="0.3">
      <c r="X869" s="83">
        <f t="shared" si="105"/>
        <v>9</v>
      </c>
      <c r="Z869" s="90" t="e">
        <f t="shared" si="106"/>
        <v>#DIV/0!</v>
      </c>
      <c r="AA869" s="94" t="e">
        <f>+VLOOKUP(C869,'Código Licitaciones'!$J$7:$J$31,1,0)</f>
        <v>#N/A</v>
      </c>
      <c r="AB869" s="94">
        <f t="shared" si="107"/>
        <v>0</v>
      </c>
      <c r="AC869" s="94" t="e">
        <f>+VLOOKUP(E869,'Código Licitaciones'!$K$7:$K$50,1,0)</f>
        <v>#N/A</v>
      </c>
      <c r="AD869" s="94">
        <f t="shared" si="108"/>
        <v>0</v>
      </c>
      <c r="AE869" s="94" t="e">
        <f>+VLOOKUP(G869,'Código Licitaciones'!$L$7:$L$50,1,0)</f>
        <v>#N/A</v>
      </c>
      <c r="AF869" s="90" t="e">
        <f t="shared" si="109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4"/>
        <v>0</v>
      </c>
      <c r="AJ869" s="94">
        <f t="shared" si="104"/>
        <v>0</v>
      </c>
      <c r="AK869" s="95" t="e">
        <f>+VLOOKUP(M869,'Código Barras'!$C$3:$C$1694,1,0)</f>
        <v>#N/A</v>
      </c>
      <c r="AL869" s="90">
        <f t="shared" si="111"/>
        <v>0</v>
      </c>
      <c r="AM869" s="90">
        <f t="shared" si="111"/>
        <v>0</v>
      </c>
      <c r="AN869" s="90">
        <f t="shared" si="111"/>
        <v>0</v>
      </c>
      <c r="AO869" s="90">
        <f t="shared" si="110"/>
        <v>0</v>
      </c>
      <c r="AP869" s="90">
        <f t="shared" si="110"/>
        <v>0</v>
      </c>
      <c r="AQ869" s="90">
        <f t="shared" si="110"/>
        <v>0</v>
      </c>
      <c r="AR869" s="90" t="e">
        <f>VLOOKUP(C869&amp;E869&amp;G869&amp;I869&amp;J869,'Código Licitaciones'!$I$8:$I$4158,1,0)</f>
        <v>#N/A</v>
      </c>
    </row>
    <row r="870" spans="24:44" ht="18.75" x14ac:dyDescent="0.3">
      <c r="X870" s="83">
        <f t="shared" si="105"/>
        <v>9</v>
      </c>
      <c r="Z870" s="90" t="e">
        <f t="shared" si="106"/>
        <v>#DIV/0!</v>
      </c>
      <c r="AA870" s="94" t="e">
        <f>+VLOOKUP(C870,'Código Licitaciones'!$J$7:$J$31,1,0)</f>
        <v>#N/A</v>
      </c>
      <c r="AB870" s="94">
        <f t="shared" si="107"/>
        <v>0</v>
      </c>
      <c r="AC870" s="94" t="e">
        <f>+VLOOKUP(E870,'Código Licitaciones'!$K$7:$K$50,1,0)</f>
        <v>#N/A</v>
      </c>
      <c r="AD870" s="94">
        <f t="shared" si="108"/>
        <v>0</v>
      </c>
      <c r="AE870" s="94" t="e">
        <f>+VLOOKUP(G870,'Código Licitaciones'!$L$7:$L$50,1,0)</f>
        <v>#N/A</v>
      </c>
      <c r="AF870" s="90" t="e">
        <f t="shared" si="109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4"/>
        <v>0</v>
      </c>
      <c r="AJ870" s="94">
        <f t="shared" si="104"/>
        <v>0</v>
      </c>
      <c r="AK870" s="95" t="e">
        <f>+VLOOKUP(M870,'Código Barras'!$C$3:$C$1694,1,0)</f>
        <v>#N/A</v>
      </c>
      <c r="AL870" s="90">
        <f t="shared" si="111"/>
        <v>0</v>
      </c>
      <c r="AM870" s="90">
        <f t="shared" si="111"/>
        <v>0</v>
      </c>
      <c r="AN870" s="90">
        <f t="shared" si="111"/>
        <v>0</v>
      </c>
      <c r="AO870" s="90">
        <f t="shared" si="110"/>
        <v>0</v>
      </c>
      <c r="AP870" s="90">
        <f t="shared" si="110"/>
        <v>0</v>
      </c>
      <c r="AQ870" s="90">
        <f t="shared" si="110"/>
        <v>0</v>
      </c>
      <c r="AR870" s="90" t="e">
        <f>VLOOKUP(C870&amp;E870&amp;G870&amp;I870&amp;J870,'Código Licitaciones'!$I$8:$I$4158,1,0)</f>
        <v>#N/A</v>
      </c>
    </row>
    <row r="871" spans="24:44" ht="18.75" x14ac:dyDescent="0.3">
      <c r="X871" s="83">
        <f t="shared" si="105"/>
        <v>9</v>
      </c>
      <c r="Z871" s="90" t="e">
        <f t="shared" si="106"/>
        <v>#DIV/0!</v>
      </c>
      <c r="AA871" s="94" t="e">
        <f>+VLOOKUP(C871,'Código Licitaciones'!$J$7:$J$31,1,0)</f>
        <v>#N/A</v>
      </c>
      <c r="AB871" s="94">
        <f t="shared" si="107"/>
        <v>0</v>
      </c>
      <c r="AC871" s="94" t="e">
        <f>+VLOOKUP(E871,'Código Licitaciones'!$K$7:$K$50,1,0)</f>
        <v>#N/A</v>
      </c>
      <c r="AD871" s="94">
        <f t="shared" si="108"/>
        <v>0</v>
      </c>
      <c r="AE871" s="94" t="e">
        <f>+VLOOKUP(G871,'Código Licitaciones'!$L$7:$L$50,1,0)</f>
        <v>#N/A</v>
      </c>
      <c r="AF871" s="90" t="e">
        <f t="shared" si="109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4"/>
        <v>0</v>
      </c>
      <c r="AJ871" s="94">
        <f t="shared" si="104"/>
        <v>0</v>
      </c>
      <c r="AK871" s="95" t="e">
        <f>+VLOOKUP(M871,'Código Barras'!$C$3:$C$1694,1,0)</f>
        <v>#N/A</v>
      </c>
      <c r="AL871" s="90">
        <f t="shared" si="111"/>
        <v>0</v>
      </c>
      <c r="AM871" s="90">
        <f t="shared" si="111"/>
        <v>0</v>
      </c>
      <c r="AN871" s="90">
        <f t="shared" si="111"/>
        <v>0</v>
      </c>
      <c r="AO871" s="90">
        <f t="shared" si="110"/>
        <v>0</v>
      </c>
      <c r="AP871" s="90">
        <f t="shared" si="110"/>
        <v>0</v>
      </c>
      <c r="AQ871" s="90">
        <f t="shared" si="110"/>
        <v>0</v>
      </c>
      <c r="AR871" s="90" t="e">
        <f>VLOOKUP(C871&amp;E871&amp;G871&amp;I871&amp;J871,'Código Licitaciones'!$I$8:$I$4158,1,0)</f>
        <v>#N/A</v>
      </c>
    </row>
    <row r="872" spans="24:44" ht="18.75" x14ac:dyDescent="0.3">
      <c r="X872" s="83">
        <f t="shared" si="105"/>
        <v>9</v>
      </c>
      <c r="Z872" s="90" t="e">
        <f t="shared" si="106"/>
        <v>#DIV/0!</v>
      </c>
      <c r="AA872" s="94" t="e">
        <f>+VLOOKUP(C872,'Código Licitaciones'!$J$7:$J$31,1,0)</f>
        <v>#N/A</v>
      </c>
      <c r="AB872" s="94">
        <f t="shared" si="107"/>
        <v>0</v>
      </c>
      <c r="AC872" s="94" t="e">
        <f>+VLOOKUP(E872,'Código Licitaciones'!$K$7:$K$50,1,0)</f>
        <v>#N/A</v>
      </c>
      <c r="AD872" s="94">
        <f t="shared" si="108"/>
        <v>0</v>
      </c>
      <c r="AE872" s="94" t="e">
        <f>+VLOOKUP(G872,'Código Licitaciones'!$L$7:$L$50,1,0)</f>
        <v>#N/A</v>
      </c>
      <c r="AF872" s="90" t="e">
        <f t="shared" si="109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4"/>
        <v>0</v>
      </c>
      <c r="AJ872" s="94">
        <f t="shared" si="104"/>
        <v>0</v>
      </c>
      <c r="AK872" s="95" t="e">
        <f>+VLOOKUP(M872,'Código Barras'!$C$3:$C$1694,1,0)</f>
        <v>#N/A</v>
      </c>
      <c r="AL872" s="90">
        <f t="shared" si="111"/>
        <v>0</v>
      </c>
      <c r="AM872" s="90">
        <f t="shared" si="111"/>
        <v>0</v>
      </c>
      <c r="AN872" s="90">
        <f t="shared" si="111"/>
        <v>0</v>
      </c>
      <c r="AO872" s="90">
        <f t="shared" si="110"/>
        <v>0</v>
      </c>
      <c r="AP872" s="90">
        <f t="shared" si="110"/>
        <v>0</v>
      </c>
      <c r="AQ872" s="90">
        <f t="shared" si="110"/>
        <v>0</v>
      </c>
      <c r="AR872" s="90" t="e">
        <f>VLOOKUP(C872&amp;E872&amp;G872&amp;I872&amp;J872,'Código Licitaciones'!$I$8:$I$4158,1,0)</f>
        <v>#N/A</v>
      </c>
    </row>
    <row r="873" spans="24:44" ht="18.75" x14ac:dyDescent="0.3">
      <c r="X873" s="83">
        <f t="shared" si="105"/>
        <v>9</v>
      </c>
      <c r="Z873" s="90" t="e">
        <f t="shared" si="106"/>
        <v>#DIV/0!</v>
      </c>
      <c r="AA873" s="94" t="e">
        <f>+VLOOKUP(C873,'Código Licitaciones'!$J$7:$J$31,1,0)</f>
        <v>#N/A</v>
      </c>
      <c r="AB873" s="94">
        <f t="shared" si="107"/>
        <v>0</v>
      </c>
      <c r="AC873" s="94" t="e">
        <f>+VLOOKUP(E873,'Código Licitaciones'!$K$7:$K$50,1,0)</f>
        <v>#N/A</v>
      </c>
      <c r="AD873" s="94">
        <f t="shared" si="108"/>
        <v>0</v>
      </c>
      <c r="AE873" s="94" t="e">
        <f>+VLOOKUP(G873,'Código Licitaciones'!$L$7:$L$50,1,0)</f>
        <v>#N/A</v>
      </c>
      <c r="AF873" s="90" t="e">
        <f t="shared" si="109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4"/>
        <v>0</v>
      </c>
      <c r="AJ873" s="94">
        <f t="shared" si="104"/>
        <v>0</v>
      </c>
      <c r="AK873" s="95" t="e">
        <f>+VLOOKUP(M873,'Código Barras'!$C$3:$C$1694,1,0)</f>
        <v>#N/A</v>
      </c>
      <c r="AL873" s="90">
        <f t="shared" si="111"/>
        <v>0</v>
      </c>
      <c r="AM873" s="90">
        <f t="shared" si="111"/>
        <v>0</v>
      </c>
      <c r="AN873" s="90">
        <f t="shared" si="111"/>
        <v>0</v>
      </c>
      <c r="AO873" s="90">
        <f t="shared" si="110"/>
        <v>0</v>
      </c>
      <c r="AP873" s="90">
        <f t="shared" si="110"/>
        <v>0</v>
      </c>
      <c r="AQ873" s="90">
        <f t="shared" si="110"/>
        <v>0</v>
      </c>
      <c r="AR873" s="90" t="e">
        <f>VLOOKUP(C873&amp;E873&amp;G873&amp;I873&amp;J873,'Código Licitaciones'!$I$8:$I$4158,1,0)</f>
        <v>#N/A</v>
      </c>
    </row>
    <row r="874" spans="24:44" ht="18.75" x14ac:dyDescent="0.3">
      <c r="X874" s="83">
        <f t="shared" si="105"/>
        <v>9</v>
      </c>
      <c r="Z874" s="90" t="e">
        <f t="shared" si="106"/>
        <v>#DIV/0!</v>
      </c>
      <c r="AA874" s="94" t="e">
        <f>+VLOOKUP(C874,'Código Licitaciones'!$J$7:$J$31,1,0)</f>
        <v>#N/A</v>
      </c>
      <c r="AB874" s="94">
        <f t="shared" si="107"/>
        <v>0</v>
      </c>
      <c r="AC874" s="94" t="e">
        <f>+VLOOKUP(E874,'Código Licitaciones'!$K$7:$K$50,1,0)</f>
        <v>#N/A</v>
      </c>
      <c r="AD874" s="94">
        <f t="shared" si="108"/>
        <v>0</v>
      </c>
      <c r="AE874" s="94" t="e">
        <f>+VLOOKUP(G874,'Código Licitaciones'!$L$7:$L$50,1,0)</f>
        <v>#N/A</v>
      </c>
      <c r="AF874" s="90" t="e">
        <f t="shared" si="109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4"/>
        <v>0</v>
      </c>
      <c r="AJ874" s="94">
        <f t="shared" si="104"/>
        <v>0</v>
      </c>
      <c r="AK874" s="95" t="e">
        <f>+VLOOKUP(M874,'Código Barras'!$C$3:$C$1694,1,0)</f>
        <v>#N/A</v>
      </c>
      <c r="AL874" s="90">
        <f t="shared" si="111"/>
        <v>0</v>
      </c>
      <c r="AM874" s="90">
        <f t="shared" si="111"/>
        <v>0</v>
      </c>
      <c r="AN874" s="90">
        <f t="shared" si="111"/>
        <v>0</v>
      </c>
      <c r="AO874" s="90">
        <f t="shared" si="110"/>
        <v>0</v>
      </c>
      <c r="AP874" s="90">
        <f t="shared" si="110"/>
        <v>0</v>
      </c>
      <c r="AQ874" s="90">
        <f t="shared" si="110"/>
        <v>0</v>
      </c>
      <c r="AR874" s="90" t="e">
        <f>VLOOKUP(C874&amp;E874&amp;G874&amp;I874&amp;J874,'Código Licitaciones'!$I$8:$I$4158,1,0)</f>
        <v>#N/A</v>
      </c>
    </row>
    <row r="875" spans="24:44" ht="18.75" x14ac:dyDescent="0.3">
      <c r="X875" s="83">
        <f t="shared" si="105"/>
        <v>9</v>
      </c>
      <c r="Z875" s="90" t="e">
        <f t="shared" si="106"/>
        <v>#DIV/0!</v>
      </c>
      <c r="AA875" s="94" t="e">
        <f>+VLOOKUP(C875,'Código Licitaciones'!$J$7:$J$31,1,0)</f>
        <v>#N/A</v>
      </c>
      <c r="AB875" s="94">
        <f t="shared" si="107"/>
        <v>0</v>
      </c>
      <c r="AC875" s="94" t="e">
        <f>+VLOOKUP(E875,'Código Licitaciones'!$K$7:$K$50,1,0)</f>
        <v>#N/A</v>
      </c>
      <c r="AD875" s="94">
        <f t="shared" si="108"/>
        <v>0</v>
      </c>
      <c r="AE875" s="94" t="e">
        <f>+VLOOKUP(G875,'Código Licitaciones'!$L$7:$L$50,1,0)</f>
        <v>#N/A</v>
      </c>
      <c r="AF875" s="90" t="e">
        <f t="shared" si="109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4"/>
        <v>0</v>
      </c>
      <c r="AJ875" s="94">
        <f t="shared" si="104"/>
        <v>0</v>
      </c>
      <c r="AK875" s="95" t="e">
        <f>+VLOOKUP(M875,'Código Barras'!$C$3:$C$1694,1,0)</f>
        <v>#N/A</v>
      </c>
      <c r="AL875" s="90">
        <f t="shared" si="111"/>
        <v>0</v>
      </c>
      <c r="AM875" s="90">
        <f t="shared" si="111"/>
        <v>0</v>
      </c>
      <c r="AN875" s="90">
        <f t="shared" si="111"/>
        <v>0</v>
      </c>
      <c r="AO875" s="90">
        <f t="shared" si="110"/>
        <v>0</v>
      </c>
      <c r="AP875" s="90">
        <f t="shared" si="110"/>
        <v>0</v>
      </c>
      <c r="AQ875" s="90">
        <f t="shared" si="110"/>
        <v>0</v>
      </c>
      <c r="AR875" s="90" t="e">
        <f>VLOOKUP(C875&amp;E875&amp;G875&amp;I875&amp;J875,'Código Licitaciones'!$I$8:$I$4158,1,0)</f>
        <v>#N/A</v>
      </c>
    </row>
    <row r="876" spans="24:44" ht="18.75" x14ac:dyDescent="0.3">
      <c r="X876" s="83">
        <f t="shared" si="105"/>
        <v>9</v>
      </c>
      <c r="Z876" s="90" t="e">
        <f t="shared" si="106"/>
        <v>#DIV/0!</v>
      </c>
      <c r="AA876" s="94" t="e">
        <f>+VLOOKUP(C876,'Código Licitaciones'!$J$7:$J$31,1,0)</f>
        <v>#N/A</v>
      </c>
      <c r="AB876" s="94">
        <f t="shared" si="107"/>
        <v>0</v>
      </c>
      <c r="AC876" s="94" t="e">
        <f>+VLOOKUP(E876,'Código Licitaciones'!$K$7:$K$50,1,0)</f>
        <v>#N/A</v>
      </c>
      <c r="AD876" s="94">
        <f t="shared" si="108"/>
        <v>0</v>
      </c>
      <c r="AE876" s="94" t="e">
        <f>+VLOOKUP(G876,'Código Licitaciones'!$L$7:$L$50,1,0)</f>
        <v>#N/A</v>
      </c>
      <c r="AF876" s="90" t="e">
        <f t="shared" si="109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4"/>
        <v>0</v>
      </c>
      <c r="AJ876" s="94">
        <f t="shared" si="104"/>
        <v>0</v>
      </c>
      <c r="AK876" s="95" t="e">
        <f>+VLOOKUP(M876,'Código Barras'!$C$3:$C$1694,1,0)</f>
        <v>#N/A</v>
      </c>
      <c r="AL876" s="90">
        <f t="shared" si="111"/>
        <v>0</v>
      </c>
      <c r="AM876" s="90">
        <f t="shared" si="111"/>
        <v>0</v>
      </c>
      <c r="AN876" s="90">
        <f t="shared" si="111"/>
        <v>0</v>
      </c>
      <c r="AO876" s="90">
        <f t="shared" si="110"/>
        <v>0</v>
      </c>
      <c r="AP876" s="90">
        <f t="shared" si="110"/>
        <v>0</v>
      </c>
      <c r="AQ876" s="90">
        <f t="shared" si="110"/>
        <v>0</v>
      </c>
      <c r="AR876" s="90" t="e">
        <f>VLOOKUP(C876&amp;E876&amp;G876&amp;I876&amp;J876,'Código Licitaciones'!$I$8:$I$4158,1,0)</f>
        <v>#N/A</v>
      </c>
    </row>
    <row r="877" spans="24:44" ht="18.75" x14ac:dyDescent="0.3">
      <c r="X877" s="83">
        <f t="shared" si="105"/>
        <v>9</v>
      </c>
      <c r="Z877" s="90" t="e">
        <f t="shared" si="106"/>
        <v>#DIV/0!</v>
      </c>
      <c r="AA877" s="94" t="e">
        <f>+VLOOKUP(C877,'Código Licitaciones'!$J$7:$J$31,1,0)</f>
        <v>#N/A</v>
      </c>
      <c r="AB877" s="94">
        <f t="shared" si="107"/>
        <v>0</v>
      </c>
      <c r="AC877" s="94" t="e">
        <f>+VLOOKUP(E877,'Código Licitaciones'!$K$7:$K$50,1,0)</f>
        <v>#N/A</v>
      </c>
      <c r="AD877" s="94">
        <f t="shared" si="108"/>
        <v>0</v>
      </c>
      <c r="AE877" s="94" t="e">
        <f>+VLOOKUP(G877,'Código Licitaciones'!$L$7:$L$50,1,0)</f>
        <v>#N/A</v>
      </c>
      <c r="AF877" s="90" t="e">
        <f t="shared" si="109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4"/>
        <v>0</v>
      </c>
      <c r="AJ877" s="94">
        <f t="shared" si="104"/>
        <v>0</v>
      </c>
      <c r="AK877" s="95" t="e">
        <f>+VLOOKUP(M877,'Código Barras'!$C$3:$C$1694,1,0)</f>
        <v>#N/A</v>
      </c>
      <c r="AL877" s="90">
        <f t="shared" si="111"/>
        <v>0</v>
      </c>
      <c r="AM877" s="90">
        <f t="shared" si="111"/>
        <v>0</v>
      </c>
      <c r="AN877" s="90">
        <f t="shared" si="111"/>
        <v>0</v>
      </c>
      <c r="AO877" s="90">
        <f t="shared" si="110"/>
        <v>0</v>
      </c>
      <c r="AP877" s="90">
        <f t="shared" si="110"/>
        <v>0</v>
      </c>
      <c r="AQ877" s="90">
        <f t="shared" si="110"/>
        <v>0</v>
      </c>
      <c r="AR877" s="90" t="e">
        <f>VLOOKUP(C877&amp;E877&amp;G877&amp;I877&amp;J877,'Código Licitaciones'!$I$8:$I$4158,1,0)</f>
        <v>#N/A</v>
      </c>
    </row>
    <row r="878" spans="24:44" ht="18.75" x14ac:dyDescent="0.3">
      <c r="X878" s="83">
        <f t="shared" si="105"/>
        <v>9</v>
      </c>
      <c r="Z878" s="90" t="e">
        <f t="shared" si="106"/>
        <v>#DIV/0!</v>
      </c>
      <c r="AA878" s="94" t="e">
        <f>+VLOOKUP(C878,'Código Licitaciones'!$J$7:$J$31,1,0)</f>
        <v>#N/A</v>
      </c>
      <c r="AB878" s="94">
        <f t="shared" si="107"/>
        <v>0</v>
      </c>
      <c r="AC878" s="94" t="e">
        <f>+VLOOKUP(E878,'Código Licitaciones'!$K$7:$K$50,1,0)</f>
        <v>#N/A</v>
      </c>
      <c r="AD878" s="94">
        <f t="shared" si="108"/>
        <v>0</v>
      </c>
      <c r="AE878" s="94" t="e">
        <f>+VLOOKUP(G878,'Código Licitaciones'!$L$7:$L$50,1,0)</f>
        <v>#N/A</v>
      </c>
      <c r="AF878" s="90" t="e">
        <f t="shared" si="109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4"/>
        <v>0</v>
      </c>
      <c r="AJ878" s="94">
        <f t="shared" si="104"/>
        <v>0</v>
      </c>
      <c r="AK878" s="95" t="e">
        <f>+VLOOKUP(M878,'Código Barras'!$C$3:$C$1694,1,0)</f>
        <v>#N/A</v>
      </c>
      <c r="AL878" s="90">
        <f t="shared" si="111"/>
        <v>0</v>
      </c>
      <c r="AM878" s="90">
        <f t="shared" si="111"/>
        <v>0</v>
      </c>
      <c r="AN878" s="90">
        <f t="shared" si="111"/>
        <v>0</v>
      </c>
      <c r="AO878" s="90">
        <f t="shared" si="110"/>
        <v>0</v>
      </c>
      <c r="AP878" s="90">
        <f t="shared" si="110"/>
        <v>0</v>
      </c>
      <c r="AQ878" s="90">
        <f t="shared" si="110"/>
        <v>0</v>
      </c>
      <c r="AR878" s="90" t="e">
        <f>VLOOKUP(C878&amp;E878&amp;G878&amp;I878&amp;J878,'Código Licitaciones'!$I$8:$I$4158,1,0)</f>
        <v>#N/A</v>
      </c>
    </row>
    <row r="879" spans="24:44" ht="18.75" x14ac:dyDescent="0.3">
      <c r="X879" s="83">
        <f t="shared" si="105"/>
        <v>9</v>
      </c>
      <c r="Z879" s="90" t="e">
        <f t="shared" si="106"/>
        <v>#DIV/0!</v>
      </c>
      <c r="AA879" s="94" t="e">
        <f>+VLOOKUP(C879,'Código Licitaciones'!$J$7:$J$31,1,0)</f>
        <v>#N/A</v>
      </c>
      <c r="AB879" s="94">
        <f t="shared" si="107"/>
        <v>0</v>
      </c>
      <c r="AC879" s="94" t="e">
        <f>+VLOOKUP(E879,'Código Licitaciones'!$K$7:$K$50,1,0)</f>
        <v>#N/A</v>
      </c>
      <c r="AD879" s="94">
        <f t="shared" si="108"/>
        <v>0</v>
      </c>
      <c r="AE879" s="94" t="e">
        <f>+VLOOKUP(G879,'Código Licitaciones'!$L$7:$L$50,1,0)</f>
        <v>#N/A</v>
      </c>
      <c r="AF879" s="90" t="e">
        <f t="shared" si="109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4"/>
        <v>0</v>
      </c>
      <c r="AJ879" s="94">
        <f t="shared" si="104"/>
        <v>0</v>
      </c>
      <c r="AK879" s="95" t="e">
        <f>+VLOOKUP(M879,'Código Barras'!$C$3:$C$1694,1,0)</f>
        <v>#N/A</v>
      </c>
      <c r="AL879" s="90">
        <f t="shared" si="111"/>
        <v>0</v>
      </c>
      <c r="AM879" s="90">
        <f t="shared" si="111"/>
        <v>0</v>
      </c>
      <c r="AN879" s="90">
        <f t="shared" si="111"/>
        <v>0</v>
      </c>
      <c r="AO879" s="90">
        <f t="shared" si="110"/>
        <v>0</v>
      </c>
      <c r="AP879" s="90">
        <f t="shared" si="110"/>
        <v>0</v>
      </c>
      <c r="AQ879" s="90">
        <f t="shared" si="110"/>
        <v>0</v>
      </c>
      <c r="AR879" s="90" t="e">
        <f>VLOOKUP(C879&amp;E879&amp;G879&amp;I879&amp;J879,'Código Licitaciones'!$I$8:$I$4158,1,0)</f>
        <v>#N/A</v>
      </c>
    </row>
    <row r="880" spans="24:44" ht="18.75" x14ac:dyDescent="0.3">
      <c r="X880" s="83">
        <f t="shared" si="105"/>
        <v>9</v>
      </c>
      <c r="Z880" s="90" t="e">
        <f t="shared" si="106"/>
        <v>#DIV/0!</v>
      </c>
      <c r="AA880" s="94" t="e">
        <f>+VLOOKUP(C880,'Código Licitaciones'!$J$7:$J$31,1,0)</f>
        <v>#N/A</v>
      </c>
      <c r="AB880" s="94">
        <f t="shared" si="107"/>
        <v>0</v>
      </c>
      <c r="AC880" s="94" t="e">
        <f>+VLOOKUP(E880,'Código Licitaciones'!$K$7:$K$50,1,0)</f>
        <v>#N/A</v>
      </c>
      <c r="AD880" s="94">
        <f t="shared" si="108"/>
        <v>0</v>
      </c>
      <c r="AE880" s="94" t="e">
        <f>+VLOOKUP(G880,'Código Licitaciones'!$L$7:$L$50,1,0)</f>
        <v>#N/A</v>
      </c>
      <c r="AF880" s="90" t="e">
        <f t="shared" si="109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4"/>
        <v>0</v>
      </c>
      <c r="AJ880" s="94">
        <f t="shared" si="104"/>
        <v>0</v>
      </c>
      <c r="AK880" s="95" t="e">
        <f>+VLOOKUP(M880,'Código Barras'!$C$3:$C$1694,1,0)</f>
        <v>#N/A</v>
      </c>
      <c r="AL880" s="90">
        <f t="shared" si="111"/>
        <v>0</v>
      </c>
      <c r="AM880" s="90">
        <f t="shared" si="111"/>
        <v>0</v>
      </c>
      <c r="AN880" s="90">
        <f t="shared" si="111"/>
        <v>0</v>
      </c>
      <c r="AO880" s="90">
        <f t="shared" si="110"/>
        <v>0</v>
      </c>
      <c r="AP880" s="90">
        <f t="shared" si="110"/>
        <v>0</v>
      </c>
      <c r="AQ880" s="90">
        <f t="shared" si="110"/>
        <v>0</v>
      </c>
      <c r="AR880" s="90" t="e">
        <f>VLOOKUP(C880&amp;E880&amp;G880&amp;I880&amp;J880,'Código Licitaciones'!$I$8:$I$4158,1,0)</f>
        <v>#N/A</v>
      </c>
    </row>
    <row r="881" spans="24:44" ht="18.75" x14ac:dyDescent="0.3">
      <c r="X881" s="83">
        <f t="shared" si="105"/>
        <v>9</v>
      </c>
      <c r="Z881" s="90" t="e">
        <f t="shared" si="106"/>
        <v>#DIV/0!</v>
      </c>
      <c r="AA881" s="94" t="e">
        <f>+VLOOKUP(C881,'Código Licitaciones'!$J$7:$J$31,1,0)</f>
        <v>#N/A</v>
      </c>
      <c r="AB881" s="94">
        <f t="shared" si="107"/>
        <v>0</v>
      </c>
      <c r="AC881" s="94" t="e">
        <f>+VLOOKUP(E881,'Código Licitaciones'!$K$7:$K$50,1,0)</f>
        <v>#N/A</v>
      </c>
      <c r="AD881" s="94">
        <f t="shared" si="108"/>
        <v>0</v>
      </c>
      <c r="AE881" s="94" t="e">
        <f>+VLOOKUP(G881,'Código Licitaciones'!$L$7:$L$50,1,0)</f>
        <v>#N/A</v>
      </c>
      <c r="AF881" s="90" t="e">
        <f t="shared" si="109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4"/>
        <v>0</v>
      </c>
      <c r="AJ881" s="94">
        <f t="shared" si="104"/>
        <v>0</v>
      </c>
      <c r="AK881" s="95" t="e">
        <f>+VLOOKUP(M881,'Código Barras'!$C$3:$C$1694,1,0)</f>
        <v>#N/A</v>
      </c>
      <c r="AL881" s="90">
        <f t="shared" si="111"/>
        <v>0</v>
      </c>
      <c r="AM881" s="90">
        <f t="shared" si="111"/>
        <v>0</v>
      </c>
      <c r="AN881" s="90">
        <f t="shared" si="111"/>
        <v>0</v>
      </c>
      <c r="AO881" s="90">
        <f t="shared" si="110"/>
        <v>0</v>
      </c>
      <c r="AP881" s="90">
        <f t="shared" si="110"/>
        <v>0</v>
      </c>
      <c r="AQ881" s="90">
        <f t="shared" si="110"/>
        <v>0</v>
      </c>
      <c r="AR881" s="90" t="e">
        <f>VLOOKUP(C881&amp;E881&amp;G881&amp;I881&amp;J881,'Código Licitaciones'!$I$8:$I$4158,1,0)</f>
        <v>#N/A</v>
      </c>
    </row>
    <row r="882" spans="24:44" ht="18.75" x14ac:dyDescent="0.3">
      <c r="X882" s="83">
        <f t="shared" si="105"/>
        <v>9</v>
      </c>
      <c r="Z882" s="90" t="e">
        <f t="shared" si="106"/>
        <v>#DIV/0!</v>
      </c>
      <c r="AA882" s="94" t="e">
        <f>+VLOOKUP(C882,'Código Licitaciones'!$J$7:$J$31,1,0)</f>
        <v>#N/A</v>
      </c>
      <c r="AB882" s="94">
        <f t="shared" si="107"/>
        <v>0</v>
      </c>
      <c r="AC882" s="94" t="e">
        <f>+VLOOKUP(E882,'Código Licitaciones'!$K$7:$K$50,1,0)</f>
        <v>#N/A</v>
      </c>
      <c r="AD882" s="94">
        <f t="shared" si="108"/>
        <v>0</v>
      </c>
      <c r="AE882" s="94" t="e">
        <f>+VLOOKUP(G882,'Código Licitaciones'!$L$7:$L$50,1,0)</f>
        <v>#N/A</v>
      </c>
      <c r="AF882" s="90" t="e">
        <f t="shared" si="109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4"/>
        <v>0</v>
      </c>
      <c r="AJ882" s="94">
        <f t="shared" si="104"/>
        <v>0</v>
      </c>
      <c r="AK882" s="95" t="e">
        <f>+VLOOKUP(M882,'Código Barras'!$C$3:$C$1694,1,0)</f>
        <v>#N/A</v>
      </c>
      <c r="AL882" s="90">
        <f t="shared" si="111"/>
        <v>0</v>
      </c>
      <c r="AM882" s="90">
        <f t="shared" si="111"/>
        <v>0</v>
      </c>
      <c r="AN882" s="90">
        <f t="shared" si="111"/>
        <v>0</v>
      </c>
      <c r="AO882" s="90">
        <f t="shared" si="110"/>
        <v>0</v>
      </c>
      <c r="AP882" s="90">
        <f t="shared" si="110"/>
        <v>0</v>
      </c>
      <c r="AQ882" s="90">
        <f t="shared" si="110"/>
        <v>0</v>
      </c>
      <c r="AR882" s="90" t="e">
        <f>VLOOKUP(C882&amp;E882&amp;G882&amp;I882&amp;J882,'Código Licitaciones'!$I$8:$I$4158,1,0)</f>
        <v>#N/A</v>
      </c>
    </row>
    <row r="883" spans="24:44" ht="18.75" x14ac:dyDescent="0.3">
      <c r="X883" s="83">
        <f t="shared" si="105"/>
        <v>9</v>
      </c>
      <c r="Z883" s="90" t="e">
        <f t="shared" si="106"/>
        <v>#DIV/0!</v>
      </c>
      <c r="AA883" s="94" t="e">
        <f>+VLOOKUP(C883,'Código Licitaciones'!$J$7:$J$31,1,0)</f>
        <v>#N/A</v>
      </c>
      <c r="AB883" s="94">
        <f t="shared" si="107"/>
        <v>0</v>
      </c>
      <c r="AC883" s="94" t="e">
        <f>+VLOOKUP(E883,'Código Licitaciones'!$K$7:$K$50,1,0)</f>
        <v>#N/A</v>
      </c>
      <c r="AD883" s="94">
        <f t="shared" si="108"/>
        <v>0</v>
      </c>
      <c r="AE883" s="94" t="e">
        <f>+VLOOKUP(G883,'Código Licitaciones'!$L$7:$L$50,1,0)</f>
        <v>#N/A</v>
      </c>
      <c r="AF883" s="90" t="e">
        <f t="shared" si="109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4"/>
        <v>0</v>
      </c>
      <c r="AJ883" s="94">
        <f t="shared" si="104"/>
        <v>0</v>
      </c>
      <c r="AK883" s="95" t="e">
        <f>+VLOOKUP(M883,'Código Barras'!$C$3:$C$1694,1,0)</f>
        <v>#N/A</v>
      </c>
      <c r="AL883" s="90">
        <f t="shared" si="111"/>
        <v>0</v>
      </c>
      <c r="AM883" s="90">
        <f t="shared" si="111"/>
        <v>0</v>
      </c>
      <c r="AN883" s="90">
        <f t="shared" si="111"/>
        <v>0</v>
      </c>
      <c r="AO883" s="90">
        <f t="shared" si="110"/>
        <v>0</v>
      </c>
      <c r="AP883" s="90">
        <f t="shared" si="110"/>
        <v>0</v>
      </c>
      <c r="AQ883" s="90">
        <f t="shared" si="110"/>
        <v>0</v>
      </c>
      <c r="AR883" s="90" t="e">
        <f>VLOOKUP(C883&amp;E883&amp;G883&amp;I883&amp;J883,'Código Licitaciones'!$I$8:$I$4158,1,0)</f>
        <v>#N/A</v>
      </c>
    </row>
    <row r="884" spans="24:44" ht="18.75" x14ac:dyDescent="0.3">
      <c r="X884" s="83">
        <f t="shared" si="105"/>
        <v>9</v>
      </c>
      <c r="Z884" s="90" t="e">
        <f t="shared" si="106"/>
        <v>#DIV/0!</v>
      </c>
      <c r="AA884" s="94" t="e">
        <f>+VLOOKUP(C884,'Código Licitaciones'!$J$7:$J$31,1,0)</f>
        <v>#N/A</v>
      </c>
      <c r="AB884" s="94">
        <f t="shared" si="107"/>
        <v>0</v>
      </c>
      <c r="AC884" s="94" t="e">
        <f>+VLOOKUP(E884,'Código Licitaciones'!$K$7:$K$50,1,0)</f>
        <v>#N/A</v>
      </c>
      <c r="AD884" s="94">
        <f t="shared" si="108"/>
        <v>0</v>
      </c>
      <c r="AE884" s="94" t="e">
        <f>+VLOOKUP(G884,'Código Licitaciones'!$L$7:$L$50,1,0)</f>
        <v>#N/A</v>
      </c>
      <c r="AF884" s="90" t="e">
        <f t="shared" si="109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4"/>
        <v>0</v>
      </c>
      <c r="AJ884" s="94">
        <f t="shared" si="104"/>
        <v>0</v>
      </c>
      <c r="AK884" s="95" t="e">
        <f>+VLOOKUP(M884,'Código Barras'!$C$3:$C$1694,1,0)</f>
        <v>#N/A</v>
      </c>
      <c r="AL884" s="90">
        <f t="shared" si="111"/>
        <v>0</v>
      </c>
      <c r="AM884" s="90">
        <f t="shared" si="111"/>
        <v>0</v>
      </c>
      <c r="AN884" s="90">
        <f t="shared" si="111"/>
        <v>0</v>
      </c>
      <c r="AO884" s="90">
        <f t="shared" si="110"/>
        <v>0</v>
      </c>
      <c r="AP884" s="90">
        <f t="shared" si="110"/>
        <v>0</v>
      </c>
      <c r="AQ884" s="90">
        <f t="shared" si="110"/>
        <v>0</v>
      </c>
      <c r="AR884" s="90" t="e">
        <f>VLOOKUP(C884&amp;E884&amp;G884&amp;I884&amp;J884,'Código Licitaciones'!$I$8:$I$4158,1,0)</f>
        <v>#N/A</v>
      </c>
    </row>
    <row r="885" spans="24:44" ht="18.75" x14ac:dyDescent="0.3">
      <c r="X885" s="83">
        <f t="shared" si="105"/>
        <v>9</v>
      </c>
      <c r="Z885" s="90" t="e">
        <f t="shared" si="106"/>
        <v>#DIV/0!</v>
      </c>
      <c r="AA885" s="94" t="e">
        <f>+VLOOKUP(C885,'Código Licitaciones'!$J$7:$J$31,1,0)</f>
        <v>#N/A</v>
      </c>
      <c r="AB885" s="94">
        <f t="shared" si="107"/>
        <v>0</v>
      </c>
      <c r="AC885" s="94" t="e">
        <f>+VLOOKUP(E885,'Código Licitaciones'!$K$7:$K$50,1,0)</f>
        <v>#N/A</v>
      </c>
      <c r="AD885" s="94">
        <f t="shared" si="108"/>
        <v>0</v>
      </c>
      <c r="AE885" s="94" t="e">
        <f>+VLOOKUP(G885,'Código Licitaciones'!$L$7:$L$50,1,0)</f>
        <v>#N/A</v>
      </c>
      <c r="AF885" s="90" t="e">
        <f t="shared" si="109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4"/>
        <v>0</v>
      </c>
      <c r="AJ885" s="94">
        <f t="shared" si="104"/>
        <v>0</v>
      </c>
      <c r="AK885" s="95" t="e">
        <f>+VLOOKUP(M885,'Código Barras'!$C$3:$C$1694,1,0)</f>
        <v>#N/A</v>
      </c>
      <c r="AL885" s="90">
        <f t="shared" si="111"/>
        <v>0</v>
      </c>
      <c r="AM885" s="90">
        <f t="shared" si="111"/>
        <v>0</v>
      </c>
      <c r="AN885" s="90">
        <f t="shared" si="111"/>
        <v>0</v>
      </c>
      <c r="AO885" s="90">
        <f t="shared" si="110"/>
        <v>0</v>
      </c>
      <c r="AP885" s="90">
        <f t="shared" si="110"/>
        <v>0</v>
      </c>
      <c r="AQ885" s="90">
        <f t="shared" si="110"/>
        <v>0</v>
      </c>
      <c r="AR885" s="90" t="e">
        <f>VLOOKUP(C885&amp;E885&amp;G885&amp;I885&amp;J885,'Código Licitaciones'!$I$8:$I$4158,1,0)</f>
        <v>#N/A</v>
      </c>
    </row>
    <row r="886" spans="24:44" ht="18.75" x14ac:dyDescent="0.3">
      <c r="X886" s="83">
        <f t="shared" si="105"/>
        <v>9</v>
      </c>
      <c r="Z886" s="90" t="e">
        <f t="shared" si="106"/>
        <v>#DIV/0!</v>
      </c>
      <c r="AA886" s="94" t="e">
        <f>+VLOOKUP(C886,'Código Licitaciones'!$J$7:$J$31,1,0)</f>
        <v>#N/A</v>
      </c>
      <c r="AB886" s="94">
        <f t="shared" si="107"/>
        <v>0</v>
      </c>
      <c r="AC886" s="94" t="e">
        <f>+VLOOKUP(E886,'Código Licitaciones'!$K$7:$K$50,1,0)</f>
        <v>#N/A</v>
      </c>
      <c r="AD886" s="94">
        <f t="shared" si="108"/>
        <v>0</v>
      </c>
      <c r="AE886" s="94" t="e">
        <f>+VLOOKUP(G886,'Código Licitaciones'!$L$7:$L$50,1,0)</f>
        <v>#N/A</v>
      </c>
      <c r="AF886" s="90" t="e">
        <f t="shared" si="109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4"/>
        <v>0</v>
      </c>
      <c r="AJ886" s="94">
        <f t="shared" si="104"/>
        <v>0</v>
      </c>
      <c r="AK886" s="95" t="e">
        <f>+VLOOKUP(M886,'Código Barras'!$C$3:$C$1694,1,0)</f>
        <v>#N/A</v>
      </c>
      <c r="AL886" s="90">
        <f t="shared" si="111"/>
        <v>0</v>
      </c>
      <c r="AM886" s="90">
        <f t="shared" si="111"/>
        <v>0</v>
      </c>
      <c r="AN886" s="90">
        <f t="shared" si="111"/>
        <v>0</v>
      </c>
      <c r="AO886" s="90">
        <f t="shared" si="110"/>
        <v>0</v>
      </c>
      <c r="AP886" s="90">
        <f t="shared" si="110"/>
        <v>0</v>
      </c>
      <c r="AQ886" s="90">
        <f t="shared" si="110"/>
        <v>0</v>
      </c>
      <c r="AR886" s="90" t="e">
        <f>VLOOKUP(C886&amp;E886&amp;G886&amp;I886&amp;J886,'Código Licitaciones'!$I$8:$I$4158,1,0)</f>
        <v>#N/A</v>
      </c>
    </row>
    <row r="887" spans="24:44" ht="18.75" x14ac:dyDescent="0.3">
      <c r="X887" s="83">
        <f t="shared" si="105"/>
        <v>9</v>
      </c>
      <c r="Z887" s="90" t="e">
        <f t="shared" si="106"/>
        <v>#DIV/0!</v>
      </c>
      <c r="AA887" s="94" t="e">
        <f>+VLOOKUP(C887,'Código Licitaciones'!$J$7:$J$31,1,0)</f>
        <v>#N/A</v>
      </c>
      <c r="AB887" s="94">
        <f t="shared" si="107"/>
        <v>0</v>
      </c>
      <c r="AC887" s="94" t="e">
        <f>+VLOOKUP(E887,'Código Licitaciones'!$K$7:$K$50,1,0)</f>
        <v>#N/A</v>
      </c>
      <c r="AD887" s="94">
        <f t="shared" si="108"/>
        <v>0</v>
      </c>
      <c r="AE887" s="94" t="e">
        <f>+VLOOKUP(G887,'Código Licitaciones'!$L$7:$L$50,1,0)</f>
        <v>#N/A</v>
      </c>
      <c r="AF887" s="90" t="e">
        <f t="shared" si="109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4"/>
        <v>0</v>
      </c>
      <c r="AJ887" s="94">
        <f t="shared" si="104"/>
        <v>0</v>
      </c>
      <c r="AK887" s="95" t="e">
        <f>+VLOOKUP(M887,'Código Barras'!$C$3:$C$1694,1,0)</f>
        <v>#N/A</v>
      </c>
      <c r="AL887" s="90">
        <f t="shared" si="111"/>
        <v>0</v>
      </c>
      <c r="AM887" s="90">
        <f t="shared" si="111"/>
        <v>0</v>
      </c>
      <c r="AN887" s="90">
        <f t="shared" si="111"/>
        <v>0</v>
      </c>
      <c r="AO887" s="90">
        <f t="shared" si="110"/>
        <v>0</v>
      </c>
      <c r="AP887" s="90">
        <f t="shared" si="110"/>
        <v>0</v>
      </c>
      <c r="AQ887" s="90">
        <f t="shared" si="110"/>
        <v>0</v>
      </c>
      <c r="AR887" s="90" t="e">
        <f>VLOOKUP(C887&amp;E887&amp;G887&amp;I887&amp;J887,'Código Licitaciones'!$I$8:$I$4158,1,0)</f>
        <v>#N/A</v>
      </c>
    </row>
    <row r="888" spans="24:44" ht="18.75" x14ac:dyDescent="0.3">
      <c r="X888" s="83">
        <f t="shared" si="105"/>
        <v>9</v>
      </c>
      <c r="Z888" s="90" t="e">
        <f t="shared" si="106"/>
        <v>#DIV/0!</v>
      </c>
      <c r="AA888" s="94" t="e">
        <f>+VLOOKUP(C888,'Código Licitaciones'!$J$7:$J$31,1,0)</f>
        <v>#N/A</v>
      </c>
      <c r="AB888" s="94">
        <f t="shared" si="107"/>
        <v>0</v>
      </c>
      <c r="AC888" s="94" t="e">
        <f>+VLOOKUP(E888,'Código Licitaciones'!$K$7:$K$50,1,0)</f>
        <v>#N/A</v>
      </c>
      <c r="AD888" s="94">
        <f t="shared" si="108"/>
        <v>0</v>
      </c>
      <c r="AE888" s="94" t="e">
        <f>+VLOOKUP(G888,'Código Licitaciones'!$L$7:$L$50,1,0)</f>
        <v>#N/A</v>
      </c>
      <c r="AF888" s="90" t="e">
        <f t="shared" si="109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4"/>
        <v>0</v>
      </c>
      <c r="AJ888" s="94">
        <f t="shared" si="104"/>
        <v>0</v>
      </c>
      <c r="AK888" s="95" t="e">
        <f>+VLOOKUP(M888,'Código Barras'!$C$3:$C$1694,1,0)</f>
        <v>#N/A</v>
      </c>
      <c r="AL888" s="90">
        <f t="shared" si="111"/>
        <v>0</v>
      </c>
      <c r="AM888" s="90">
        <f t="shared" si="111"/>
        <v>0</v>
      </c>
      <c r="AN888" s="90">
        <f t="shared" si="111"/>
        <v>0</v>
      </c>
      <c r="AO888" s="90">
        <f t="shared" si="110"/>
        <v>0</v>
      </c>
      <c r="AP888" s="90">
        <f t="shared" si="110"/>
        <v>0</v>
      </c>
      <c r="AQ888" s="90">
        <f t="shared" si="110"/>
        <v>0</v>
      </c>
      <c r="AR888" s="90" t="e">
        <f>VLOOKUP(C888&amp;E888&amp;G888&amp;I888&amp;J888,'Código Licitaciones'!$I$8:$I$4158,1,0)</f>
        <v>#N/A</v>
      </c>
    </row>
    <row r="889" spans="24:44" ht="18.75" x14ac:dyDescent="0.3">
      <c r="X889" s="83">
        <f t="shared" si="105"/>
        <v>9</v>
      </c>
      <c r="Z889" s="90" t="e">
        <f t="shared" si="106"/>
        <v>#DIV/0!</v>
      </c>
      <c r="AA889" s="94" t="e">
        <f>+VLOOKUP(C889,'Código Licitaciones'!$J$7:$J$31,1,0)</f>
        <v>#N/A</v>
      </c>
      <c r="AB889" s="94">
        <f t="shared" si="107"/>
        <v>0</v>
      </c>
      <c r="AC889" s="94" t="e">
        <f>+VLOOKUP(E889,'Código Licitaciones'!$K$7:$K$50,1,0)</f>
        <v>#N/A</v>
      </c>
      <c r="AD889" s="94">
        <f t="shared" si="108"/>
        <v>0</v>
      </c>
      <c r="AE889" s="94" t="e">
        <f>+VLOOKUP(G889,'Código Licitaciones'!$L$7:$L$50,1,0)</f>
        <v>#N/A</v>
      </c>
      <c r="AF889" s="90" t="e">
        <f t="shared" si="109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4"/>
        <v>0</v>
      </c>
      <c r="AJ889" s="94">
        <f t="shared" si="104"/>
        <v>0</v>
      </c>
      <c r="AK889" s="95" t="e">
        <f>+VLOOKUP(M889,'Código Barras'!$C$3:$C$1694,1,0)</f>
        <v>#N/A</v>
      </c>
      <c r="AL889" s="90">
        <f t="shared" si="111"/>
        <v>0</v>
      </c>
      <c r="AM889" s="90">
        <f t="shared" si="111"/>
        <v>0</v>
      </c>
      <c r="AN889" s="90">
        <f t="shared" si="111"/>
        <v>0</v>
      </c>
      <c r="AO889" s="90">
        <f t="shared" si="110"/>
        <v>0</v>
      </c>
      <c r="AP889" s="90">
        <f t="shared" si="110"/>
        <v>0</v>
      </c>
      <c r="AQ889" s="90">
        <f t="shared" si="110"/>
        <v>0</v>
      </c>
      <c r="AR889" s="90" t="e">
        <f>VLOOKUP(C889&amp;E889&amp;G889&amp;I889&amp;J889,'Código Licitaciones'!$I$8:$I$4158,1,0)</f>
        <v>#N/A</v>
      </c>
    </row>
    <row r="890" spans="24:44" ht="18.75" x14ac:dyDescent="0.3">
      <c r="X890" s="83">
        <f t="shared" si="105"/>
        <v>9</v>
      </c>
      <c r="Z890" s="90" t="e">
        <f t="shared" si="106"/>
        <v>#DIV/0!</v>
      </c>
      <c r="AA890" s="94" t="e">
        <f>+VLOOKUP(C890,'Código Licitaciones'!$J$7:$J$31,1,0)</f>
        <v>#N/A</v>
      </c>
      <c r="AB890" s="94">
        <f t="shared" si="107"/>
        <v>0</v>
      </c>
      <c r="AC890" s="94" t="e">
        <f>+VLOOKUP(E890,'Código Licitaciones'!$K$7:$K$50,1,0)</f>
        <v>#N/A</v>
      </c>
      <c r="AD890" s="94">
        <f t="shared" si="108"/>
        <v>0</v>
      </c>
      <c r="AE890" s="94" t="e">
        <f>+VLOOKUP(G890,'Código Licitaciones'!$L$7:$L$50,1,0)</f>
        <v>#N/A</v>
      </c>
      <c r="AF890" s="90" t="e">
        <f t="shared" si="109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4"/>
        <v>0</v>
      </c>
      <c r="AJ890" s="94">
        <f t="shared" si="104"/>
        <v>0</v>
      </c>
      <c r="AK890" s="95" t="e">
        <f>+VLOOKUP(M890,'Código Barras'!$C$3:$C$1694,1,0)</f>
        <v>#N/A</v>
      </c>
      <c r="AL890" s="90">
        <f t="shared" si="111"/>
        <v>0</v>
      </c>
      <c r="AM890" s="90">
        <f t="shared" si="111"/>
        <v>0</v>
      </c>
      <c r="AN890" s="90">
        <f t="shared" si="111"/>
        <v>0</v>
      </c>
      <c r="AO890" s="90">
        <f t="shared" si="110"/>
        <v>0</v>
      </c>
      <c r="AP890" s="90">
        <f t="shared" si="110"/>
        <v>0</v>
      </c>
      <c r="AQ890" s="90">
        <f t="shared" si="110"/>
        <v>0</v>
      </c>
      <c r="AR890" s="90" t="e">
        <f>VLOOKUP(C890&amp;E890&amp;G890&amp;I890&amp;J890,'Código Licitaciones'!$I$8:$I$4158,1,0)</f>
        <v>#N/A</v>
      </c>
    </row>
    <row r="891" spans="24:44" ht="18.75" x14ac:dyDescent="0.3">
      <c r="X891" s="83">
        <f t="shared" si="105"/>
        <v>9</v>
      </c>
      <c r="Z891" s="90" t="e">
        <f t="shared" si="106"/>
        <v>#DIV/0!</v>
      </c>
      <c r="AA891" s="94" t="e">
        <f>+VLOOKUP(C891,'Código Licitaciones'!$J$7:$J$31,1,0)</f>
        <v>#N/A</v>
      </c>
      <c r="AB891" s="94">
        <f t="shared" si="107"/>
        <v>0</v>
      </c>
      <c r="AC891" s="94" t="e">
        <f>+VLOOKUP(E891,'Código Licitaciones'!$K$7:$K$50,1,0)</f>
        <v>#N/A</v>
      </c>
      <c r="AD891" s="94">
        <f t="shared" si="108"/>
        <v>0</v>
      </c>
      <c r="AE891" s="94" t="e">
        <f>+VLOOKUP(G891,'Código Licitaciones'!$L$7:$L$50,1,0)</f>
        <v>#N/A</v>
      </c>
      <c r="AF891" s="90" t="e">
        <f t="shared" si="109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4"/>
        <v>0</v>
      </c>
      <c r="AJ891" s="94">
        <f t="shared" si="104"/>
        <v>0</v>
      </c>
      <c r="AK891" s="95" t="e">
        <f>+VLOOKUP(M891,'Código Barras'!$C$3:$C$1694,1,0)</f>
        <v>#N/A</v>
      </c>
      <c r="AL891" s="90">
        <f t="shared" si="111"/>
        <v>0</v>
      </c>
      <c r="AM891" s="90">
        <f t="shared" si="111"/>
        <v>0</v>
      </c>
      <c r="AN891" s="90">
        <f t="shared" si="111"/>
        <v>0</v>
      </c>
      <c r="AO891" s="90">
        <f t="shared" si="110"/>
        <v>0</v>
      </c>
      <c r="AP891" s="90">
        <f t="shared" si="110"/>
        <v>0</v>
      </c>
      <c r="AQ891" s="90">
        <f t="shared" si="110"/>
        <v>0</v>
      </c>
      <c r="AR891" s="90" t="e">
        <f>VLOOKUP(C891&amp;E891&amp;G891&amp;I891&amp;J891,'Código Licitaciones'!$I$8:$I$4158,1,0)</f>
        <v>#N/A</v>
      </c>
    </row>
    <row r="892" spans="24:44" ht="18.75" x14ac:dyDescent="0.3">
      <c r="X892" s="83">
        <f t="shared" si="105"/>
        <v>9</v>
      </c>
      <c r="Z892" s="90" t="e">
        <f t="shared" si="106"/>
        <v>#DIV/0!</v>
      </c>
      <c r="AA892" s="94" t="e">
        <f>+VLOOKUP(C892,'Código Licitaciones'!$J$7:$J$31,1,0)</f>
        <v>#N/A</v>
      </c>
      <c r="AB892" s="94">
        <f t="shared" si="107"/>
        <v>0</v>
      </c>
      <c r="AC892" s="94" t="e">
        <f>+VLOOKUP(E892,'Código Licitaciones'!$K$7:$K$50,1,0)</f>
        <v>#N/A</v>
      </c>
      <c r="AD892" s="94">
        <f t="shared" si="108"/>
        <v>0</v>
      </c>
      <c r="AE892" s="94" t="e">
        <f>+VLOOKUP(G892,'Código Licitaciones'!$L$7:$L$50,1,0)</f>
        <v>#N/A</v>
      </c>
      <c r="AF892" s="90" t="e">
        <f t="shared" si="109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4"/>
        <v>0</v>
      </c>
      <c r="AJ892" s="94">
        <f t="shared" si="104"/>
        <v>0</v>
      </c>
      <c r="AK892" s="95" t="e">
        <f>+VLOOKUP(M892,'Código Barras'!$C$3:$C$1694,1,0)</f>
        <v>#N/A</v>
      </c>
      <c r="AL892" s="90">
        <f t="shared" si="111"/>
        <v>0</v>
      </c>
      <c r="AM892" s="90">
        <f t="shared" si="111"/>
        <v>0</v>
      </c>
      <c r="AN892" s="90">
        <f t="shared" si="111"/>
        <v>0</v>
      </c>
      <c r="AO892" s="90">
        <f t="shared" si="110"/>
        <v>0</v>
      </c>
      <c r="AP892" s="90">
        <f t="shared" si="110"/>
        <v>0</v>
      </c>
      <c r="AQ892" s="90">
        <f t="shared" si="110"/>
        <v>0</v>
      </c>
      <c r="AR892" s="90" t="e">
        <f>VLOOKUP(C892&amp;E892&amp;G892&amp;I892&amp;J892,'Código Licitaciones'!$I$8:$I$4158,1,0)</f>
        <v>#N/A</v>
      </c>
    </row>
    <row r="893" spans="24:44" ht="18.75" x14ac:dyDescent="0.3">
      <c r="X893" s="83">
        <f t="shared" si="105"/>
        <v>9</v>
      </c>
      <c r="Z893" s="90" t="e">
        <f t="shared" si="106"/>
        <v>#DIV/0!</v>
      </c>
      <c r="AA893" s="94" t="e">
        <f>+VLOOKUP(C893,'Código Licitaciones'!$J$7:$J$31,1,0)</f>
        <v>#N/A</v>
      </c>
      <c r="AB893" s="94">
        <f t="shared" si="107"/>
        <v>0</v>
      </c>
      <c r="AC893" s="94" t="e">
        <f>+VLOOKUP(E893,'Código Licitaciones'!$K$7:$K$50,1,0)</f>
        <v>#N/A</v>
      </c>
      <c r="AD893" s="94">
        <f t="shared" si="108"/>
        <v>0</v>
      </c>
      <c r="AE893" s="94" t="e">
        <f>+VLOOKUP(G893,'Código Licitaciones'!$L$7:$L$50,1,0)</f>
        <v>#N/A</v>
      </c>
      <c r="AF893" s="90" t="e">
        <f t="shared" si="109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4"/>
        <v>0</v>
      </c>
      <c r="AJ893" s="94">
        <f t="shared" si="104"/>
        <v>0</v>
      </c>
      <c r="AK893" s="95" t="e">
        <f>+VLOOKUP(M893,'Código Barras'!$C$3:$C$1694,1,0)</f>
        <v>#N/A</v>
      </c>
      <c r="AL893" s="90">
        <f t="shared" si="111"/>
        <v>0</v>
      </c>
      <c r="AM893" s="90">
        <f t="shared" si="111"/>
        <v>0</v>
      </c>
      <c r="AN893" s="90">
        <f t="shared" si="111"/>
        <v>0</v>
      </c>
      <c r="AO893" s="90">
        <f t="shared" si="110"/>
        <v>0</v>
      </c>
      <c r="AP893" s="90">
        <f t="shared" si="110"/>
        <v>0</v>
      </c>
      <c r="AQ893" s="90">
        <f t="shared" si="110"/>
        <v>0</v>
      </c>
      <c r="AR893" s="90" t="e">
        <f>VLOOKUP(C893&amp;E893&amp;G893&amp;I893&amp;J893,'Código Licitaciones'!$I$8:$I$4158,1,0)</f>
        <v>#N/A</v>
      </c>
    </row>
    <row r="894" spans="24:44" ht="18.75" x14ac:dyDescent="0.3">
      <c r="X894" s="83">
        <f t="shared" si="105"/>
        <v>9</v>
      </c>
      <c r="Z894" s="90" t="e">
        <f t="shared" si="106"/>
        <v>#DIV/0!</v>
      </c>
      <c r="AA894" s="94" t="e">
        <f>+VLOOKUP(C894,'Código Licitaciones'!$J$7:$J$31,1,0)</f>
        <v>#N/A</v>
      </c>
      <c r="AB894" s="94">
        <f t="shared" si="107"/>
        <v>0</v>
      </c>
      <c r="AC894" s="94" t="e">
        <f>+VLOOKUP(E894,'Código Licitaciones'!$K$7:$K$50,1,0)</f>
        <v>#N/A</v>
      </c>
      <c r="AD894" s="94">
        <f t="shared" si="108"/>
        <v>0</v>
      </c>
      <c r="AE894" s="94" t="e">
        <f>+VLOOKUP(G894,'Código Licitaciones'!$L$7:$L$50,1,0)</f>
        <v>#N/A</v>
      </c>
      <c r="AF894" s="90" t="e">
        <f t="shared" si="109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4"/>
        <v>0</v>
      </c>
      <c r="AJ894" s="94">
        <f t="shared" si="104"/>
        <v>0</v>
      </c>
      <c r="AK894" s="95" t="e">
        <f>+VLOOKUP(M894,'Código Barras'!$C$3:$C$1694,1,0)</f>
        <v>#N/A</v>
      </c>
      <c r="AL894" s="90">
        <f t="shared" si="111"/>
        <v>0</v>
      </c>
      <c r="AM894" s="90">
        <f t="shared" si="111"/>
        <v>0</v>
      </c>
      <c r="AN894" s="90">
        <f t="shared" si="111"/>
        <v>0</v>
      </c>
      <c r="AO894" s="90">
        <f t="shared" si="110"/>
        <v>0</v>
      </c>
      <c r="AP894" s="90">
        <f t="shared" si="110"/>
        <v>0</v>
      </c>
      <c r="AQ894" s="90">
        <f t="shared" si="110"/>
        <v>0</v>
      </c>
      <c r="AR894" s="90" t="e">
        <f>VLOOKUP(C894&amp;E894&amp;G894&amp;I894&amp;J894,'Código Licitaciones'!$I$8:$I$4158,1,0)</f>
        <v>#N/A</v>
      </c>
    </row>
    <row r="895" spans="24:44" ht="18.75" x14ac:dyDescent="0.3">
      <c r="X895" s="83">
        <f t="shared" si="105"/>
        <v>9</v>
      </c>
      <c r="Z895" s="90" t="e">
        <f t="shared" si="106"/>
        <v>#DIV/0!</v>
      </c>
      <c r="AA895" s="94" t="e">
        <f>+VLOOKUP(C895,'Código Licitaciones'!$J$7:$J$31,1,0)</f>
        <v>#N/A</v>
      </c>
      <c r="AB895" s="94">
        <f t="shared" si="107"/>
        <v>0</v>
      </c>
      <c r="AC895" s="94" t="e">
        <f>+VLOOKUP(E895,'Código Licitaciones'!$K$7:$K$50,1,0)</f>
        <v>#N/A</v>
      </c>
      <c r="AD895" s="94">
        <f t="shared" si="108"/>
        <v>0</v>
      </c>
      <c r="AE895" s="94" t="e">
        <f>+VLOOKUP(G895,'Código Licitaciones'!$L$7:$L$50,1,0)</f>
        <v>#N/A</v>
      </c>
      <c r="AF895" s="90" t="e">
        <f t="shared" si="109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4"/>
        <v>0</v>
      </c>
      <c r="AJ895" s="94">
        <f t="shared" si="104"/>
        <v>0</v>
      </c>
      <c r="AK895" s="95" t="e">
        <f>+VLOOKUP(M895,'Código Barras'!$C$3:$C$1694,1,0)</f>
        <v>#N/A</v>
      </c>
      <c r="AL895" s="90">
        <f t="shared" si="111"/>
        <v>0</v>
      </c>
      <c r="AM895" s="90">
        <f t="shared" si="111"/>
        <v>0</v>
      </c>
      <c r="AN895" s="90">
        <f t="shared" si="111"/>
        <v>0</v>
      </c>
      <c r="AO895" s="90">
        <f t="shared" si="110"/>
        <v>0</v>
      </c>
      <c r="AP895" s="90">
        <f t="shared" si="110"/>
        <v>0</v>
      </c>
      <c r="AQ895" s="90">
        <f t="shared" si="110"/>
        <v>0</v>
      </c>
      <c r="AR895" s="90" t="e">
        <f>VLOOKUP(C895&amp;E895&amp;G895&amp;I895&amp;J895,'Código Licitaciones'!$I$8:$I$4158,1,0)</f>
        <v>#N/A</v>
      </c>
    </row>
    <row r="896" spans="24:44" ht="18.75" x14ac:dyDescent="0.3">
      <c r="X896" s="83">
        <f t="shared" si="105"/>
        <v>9</v>
      </c>
      <c r="Z896" s="90" t="e">
        <f t="shared" si="106"/>
        <v>#DIV/0!</v>
      </c>
      <c r="AA896" s="94" t="e">
        <f>+VLOOKUP(C896,'Código Licitaciones'!$J$7:$J$31,1,0)</f>
        <v>#N/A</v>
      </c>
      <c r="AB896" s="94">
        <f t="shared" si="107"/>
        <v>0</v>
      </c>
      <c r="AC896" s="94" t="e">
        <f>+VLOOKUP(E896,'Código Licitaciones'!$K$7:$K$50,1,0)</f>
        <v>#N/A</v>
      </c>
      <c r="AD896" s="94">
        <f t="shared" si="108"/>
        <v>0</v>
      </c>
      <c r="AE896" s="94" t="e">
        <f>+VLOOKUP(G896,'Código Licitaciones'!$L$7:$L$50,1,0)</f>
        <v>#N/A</v>
      </c>
      <c r="AF896" s="90" t="e">
        <f t="shared" si="109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4"/>
        <v>0</v>
      </c>
      <c r="AJ896" s="94">
        <f t="shared" si="104"/>
        <v>0</v>
      </c>
      <c r="AK896" s="95" t="e">
        <f>+VLOOKUP(M896,'Código Barras'!$C$3:$C$1694,1,0)</f>
        <v>#N/A</v>
      </c>
      <c r="AL896" s="90">
        <f t="shared" si="111"/>
        <v>0</v>
      </c>
      <c r="AM896" s="90">
        <f t="shared" si="111"/>
        <v>0</v>
      </c>
      <c r="AN896" s="90">
        <f t="shared" si="111"/>
        <v>0</v>
      </c>
      <c r="AO896" s="90">
        <f t="shared" si="110"/>
        <v>0</v>
      </c>
      <c r="AP896" s="90">
        <f t="shared" si="110"/>
        <v>0</v>
      </c>
      <c r="AQ896" s="90">
        <f t="shared" si="110"/>
        <v>0</v>
      </c>
      <c r="AR896" s="90" t="e">
        <f>VLOOKUP(C896&amp;E896&amp;G896&amp;I896&amp;J896,'Código Licitaciones'!$I$8:$I$4158,1,0)</f>
        <v>#N/A</v>
      </c>
    </row>
    <row r="897" spans="24:44" ht="18.75" x14ac:dyDescent="0.3">
      <c r="X897" s="83">
        <f t="shared" si="105"/>
        <v>9</v>
      </c>
      <c r="Z897" s="90" t="e">
        <f t="shared" si="106"/>
        <v>#DIV/0!</v>
      </c>
      <c r="AA897" s="94" t="e">
        <f>+VLOOKUP(C897,'Código Licitaciones'!$J$7:$J$31,1,0)</f>
        <v>#N/A</v>
      </c>
      <c r="AB897" s="94">
        <f t="shared" si="107"/>
        <v>0</v>
      </c>
      <c r="AC897" s="94" t="e">
        <f>+VLOOKUP(E897,'Código Licitaciones'!$K$7:$K$50,1,0)</f>
        <v>#N/A</v>
      </c>
      <c r="AD897" s="94">
        <f t="shared" si="108"/>
        <v>0</v>
      </c>
      <c r="AE897" s="94" t="e">
        <f>+VLOOKUP(G897,'Código Licitaciones'!$L$7:$L$50,1,0)</f>
        <v>#N/A</v>
      </c>
      <c r="AF897" s="90" t="e">
        <f t="shared" si="109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4"/>
        <v>0</v>
      </c>
      <c r="AJ897" s="94">
        <f t="shared" si="104"/>
        <v>0</v>
      </c>
      <c r="AK897" s="95" t="e">
        <f>+VLOOKUP(M897,'Código Barras'!$C$3:$C$1694,1,0)</f>
        <v>#N/A</v>
      </c>
      <c r="AL897" s="90">
        <f t="shared" si="111"/>
        <v>0</v>
      </c>
      <c r="AM897" s="90">
        <f t="shared" si="111"/>
        <v>0</v>
      </c>
      <c r="AN897" s="90">
        <f t="shared" si="111"/>
        <v>0</v>
      </c>
      <c r="AO897" s="90">
        <f t="shared" si="110"/>
        <v>0</v>
      </c>
      <c r="AP897" s="90">
        <f t="shared" si="110"/>
        <v>0</v>
      </c>
      <c r="AQ897" s="90">
        <f t="shared" si="110"/>
        <v>0</v>
      </c>
      <c r="AR897" s="90" t="e">
        <f>VLOOKUP(C897&amp;E897&amp;G897&amp;I897&amp;J897,'Código Licitaciones'!$I$8:$I$4158,1,0)</f>
        <v>#N/A</v>
      </c>
    </row>
    <row r="898" spans="24:44" ht="18.75" x14ac:dyDescent="0.3">
      <c r="X898" s="83">
        <f t="shared" si="105"/>
        <v>9</v>
      </c>
      <c r="Z898" s="90" t="e">
        <f t="shared" si="106"/>
        <v>#DIV/0!</v>
      </c>
      <c r="AA898" s="94" t="e">
        <f>+VLOOKUP(C898,'Código Licitaciones'!$J$7:$J$31,1,0)</f>
        <v>#N/A</v>
      </c>
      <c r="AB898" s="94">
        <f t="shared" si="107"/>
        <v>0</v>
      </c>
      <c r="AC898" s="94" t="e">
        <f>+VLOOKUP(E898,'Código Licitaciones'!$K$7:$K$50,1,0)</f>
        <v>#N/A</v>
      </c>
      <c r="AD898" s="94">
        <f t="shared" si="108"/>
        <v>0</v>
      </c>
      <c r="AE898" s="94" t="e">
        <f>+VLOOKUP(G898,'Código Licitaciones'!$L$7:$L$50,1,0)</f>
        <v>#N/A</v>
      </c>
      <c r="AF898" s="90" t="e">
        <f t="shared" si="109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4"/>
        <v>0</v>
      </c>
      <c r="AJ898" s="94">
        <f t="shared" si="104"/>
        <v>0</v>
      </c>
      <c r="AK898" s="95" t="e">
        <f>+VLOOKUP(M898,'Código Barras'!$C$3:$C$1694,1,0)</f>
        <v>#N/A</v>
      </c>
      <c r="AL898" s="90">
        <f t="shared" si="111"/>
        <v>0</v>
      </c>
      <c r="AM898" s="90">
        <f t="shared" si="111"/>
        <v>0</v>
      </c>
      <c r="AN898" s="90">
        <f t="shared" si="111"/>
        <v>0</v>
      </c>
      <c r="AO898" s="90">
        <f t="shared" si="110"/>
        <v>0</v>
      </c>
      <c r="AP898" s="90">
        <f t="shared" si="110"/>
        <v>0</v>
      </c>
      <c r="AQ898" s="90">
        <f t="shared" si="110"/>
        <v>0</v>
      </c>
      <c r="AR898" s="90" t="e">
        <f>VLOOKUP(C898&amp;E898&amp;G898&amp;I898&amp;J898,'Código Licitaciones'!$I$8:$I$4158,1,0)</f>
        <v>#N/A</v>
      </c>
    </row>
    <row r="899" spans="24:44" ht="18.75" x14ac:dyDescent="0.3">
      <c r="X899" s="83">
        <f t="shared" si="105"/>
        <v>9</v>
      </c>
      <c r="Z899" s="90" t="e">
        <f t="shared" si="106"/>
        <v>#DIV/0!</v>
      </c>
      <c r="AA899" s="94" t="e">
        <f>+VLOOKUP(C899,'Código Licitaciones'!$J$7:$J$31,1,0)</f>
        <v>#N/A</v>
      </c>
      <c r="AB899" s="94">
        <f t="shared" si="107"/>
        <v>0</v>
      </c>
      <c r="AC899" s="94" t="e">
        <f>+VLOOKUP(E899,'Código Licitaciones'!$K$7:$K$50,1,0)</f>
        <v>#N/A</v>
      </c>
      <c r="AD899" s="94">
        <f t="shared" si="108"/>
        <v>0</v>
      </c>
      <c r="AE899" s="94" t="e">
        <f>+VLOOKUP(G899,'Código Licitaciones'!$L$7:$L$50,1,0)</f>
        <v>#N/A</v>
      </c>
      <c r="AF899" s="90" t="e">
        <f t="shared" si="109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4"/>
        <v>0</v>
      </c>
      <c r="AJ899" s="94">
        <f t="shared" si="104"/>
        <v>0</v>
      </c>
      <c r="AK899" s="95" t="e">
        <f>+VLOOKUP(M899,'Código Barras'!$C$3:$C$1694,1,0)</f>
        <v>#N/A</v>
      </c>
      <c r="AL899" s="90">
        <f t="shared" si="111"/>
        <v>0</v>
      </c>
      <c r="AM899" s="90">
        <f t="shared" si="111"/>
        <v>0</v>
      </c>
      <c r="AN899" s="90">
        <f t="shared" si="111"/>
        <v>0</v>
      </c>
      <c r="AO899" s="90">
        <f t="shared" si="110"/>
        <v>0</v>
      </c>
      <c r="AP899" s="90">
        <f t="shared" si="110"/>
        <v>0</v>
      </c>
      <c r="AQ899" s="90">
        <f t="shared" si="110"/>
        <v>0</v>
      </c>
      <c r="AR899" s="90" t="e">
        <f>VLOOKUP(C899&amp;E899&amp;G899&amp;I899&amp;J899,'Código Licitaciones'!$I$8:$I$4158,1,0)</f>
        <v>#N/A</v>
      </c>
    </row>
    <row r="900" spans="24:44" ht="18.75" x14ac:dyDescent="0.3">
      <c r="X900" s="83">
        <f t="shared" si="105"/>
        <v>9</v>
      </c>
      <c r="Z900" s="90" t="e">
        <f t="shared" si="106"/>
        <v>#DIV/0!</v>
      </c>
      <c r="AA900" s="94" t="e">
        <f>+VLOOKUP(C900,'Código Licitaciones'!$J$7:$J$31,1,0)</f>
        <v>#N/A</v>
      </c>
      <c r="AB900" s="94">
        <f t="shared" si="107"/>
        <v>0</v>
      </c>
      <c r="AC900" s="94" t="e">
        <f>+VLOOKUP(E900,'Código Licitaciones'!$K$7:$K$50,1,0)</f>
        <v>#N/A</v>
      </c>
      <c r="AD900" s="94">
        <f t="shared" si="108"/>
        <v>0</v>
      </c>
      <c r="AE900" s="94" t="e">
        <f>+VLOOKUP(G900,'Código Licitaciones'!$L$7:$L$50,1,0)</f>
        <v>#N/A</v>
      </c>
      <c r="AF900" s="90" t="e">
        <f t="shared" si="109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2">+K900</f>
        <v>0</v>
      </c>
      <c r="AJ900" s="94">
        <f t="shared" si="112"/>
        <v>0</v>
      </c>
      <c r="AK900" s="95" t="e">
        <f>+VLOOKUP(M900,'Código Barras'!$C$3:$C$1694,1,0)</f>
        <v>#N/A</v>
      </c>
      <c r="AL900" s="90">
        <f t="shared" si="111"/>
        <v>0</v>
      </c>
      <c r="AM900" s="90">
        <f t="shared" si="111"/>
        <v>0</v>
      </c>
      <c r="AN900" s="90">
        <f t="shared" si="111"/>
        <v>0</v>
      </c>
      <c r="AO900" s="90">
        <f t="shared" si="110"/>
        <v>0</v>
      </c>
      <c r="AP900" s="90">
        <f t="shared" si="110"/>
        <v>0</v>
      </c>
      <c r="AQ900" s="90">
        <f t="shared" si="110"/>
        <v>0</v>
      </c>
      <c r="AR900" s="90" t="e">
        <f>VLOOKUP(C900&amp;E900&amp;G900&amp;I900&amp;J900,'Código Licitaciones'!$I$8:$I$4158,1,0)</f>
        <v>#N/A</v>
      </c>
    </row>
    <row r="901" spans="24:44" ht="18.75" x14ac:dyDescent="0.3">
      <c r="X901" s="83">
        <f t="shared" si="105"/>
        <v>9</v>
      </c>
      <c r="Z901" s="90" t="e">
        <f t="shared" si="106"/>
        <v>#DIV/0!</v>
      </c>
      <c r="AA901" s="94" t="e">
        <f>+VLOOKUP(C901,'Código Licitaciones'!$J$7:$J$31,1,0)</f>
        <v>#N/A</v>
      </c>
      <c r="AB901" s="94">
        <f t="shared" si="107"/>
        <v>0</v>
      </c>
      <c r="AC901" s="94" t="e">
        <f>+VLOOKUP(E901,'Código Licitaciones'!$K$7:$K$50,1,0)</f>
        <v>#N/A</v>
      </c>
      <c r="AD901" s="94">
        <f t="shared" si="108"/>
        <v>0</v>
      </c>
      <c r="AE901" s="94" t="e">
        <f>+VLOOKUP(G901,'Código Licitaciones'!$L$7:$L$50,1,0)</f>
        <v>#N/A</v>
      </c>
      <c r="AF901" s="90" t="e">
        <f t="shared" si="109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2"/>
        <v>0</v>
      </c>
      <c r="AJ901" s="94">
        <f t="shared" si="112"/>
        <v>0</v>
      </c>
      <c r="AK901" s="95" t="e">
        <f>+VLOOKUP(M901,'Código Barras'!$C$3:$C$1694,1,0)</f>
        <v>#N/A</v>
      </c>
      <c r="AL901" s="90">
        <f t="shared" si="111"/>
        <v>0</v>
      </c>
      <c r="AM901" s="90">
        <f t="shared" si="111"/>
        <v>0</v>
      </c>
      <c r="AN901" s="90">
        <f t="shared" si="111"/>
        <v>0</v>
      </c>
      <c r="AO901" s="90">
        <f t="shared" si="110"/>
        <v>0</v>
      </c>
      <c r="AP901" s="90">
        <f t="shared" si="110"/>
        <v>0</v>
      </c>
      <c r="AQ901" s="90">
        <f t="shared" si="110"/>
        <v>0</v>
      </c>
      <c r="AR901" s="90" t="e">
        <f>VLOOKUP(C901&amp;E901&amp;G901&amp;I901&amp;J901,'Código Licitaciones'!$I$8:$I$4158,1,0)</f>
        <v>#N/A</v>
      </c>
    </row>
    <row r="902" spans="24:44" ht="18.75" x14ac:dyDescent="0.3">
      <c r="X902" s="83">
        <f t="shared" si="105"/>
        <v>9</v>
      </c>
      <c r="Z902" s="90" t="e">
        <f t="shared" si="106"/>
        <v>#DIV/0!</v>
      </c>
      <c r="AA902" s="94" t="e">
        <f>+VLOOKUP(C902,'Código Licitaciones'!$J$7:$J$31,1,0)</f>
        <v>#N/A</v>
      </c>
      <c r="AB902" s="94">
        <f t="shared" si="107"/>
        <v>0</v>
      </c>
      <c r="AC902" s="94" t="e">
        <f>+VLOOKUP(E902,'Código Licitaciones'!$K$7:$K$50,1,0)</f>
        <v>#N/A</v>
      </c>
      <c r="AD902" s="94">
        <f t="shared" si="108"/>
        <v>0</v>
      </c>
      <c r="AE902" s="94" t="e">
        <f>+VLOOKUP(G902,'Código Licitaciones'!$L$7:$L$50,1,0)</f>
        <v>#N/A</v>
      </c>
      <c r="AF902" s="90" t="e">
        <f t="shared" si="109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2"/>
        <v>0</v>
      </c>
      <c r="AJ902" s="94">
        <f t="shared" si="112"/>
        <v>0</v>
      </c>
      <c r="AK902" s="95" t="e">
        <f>+VLOOKUP(M902,'Código Barras'!$C$3:$C$1694,1,0)</f>
        <v>#N/A</v>
      </c>
      <c r="AL902" s="90">
        <f t="shared" si="111"/>
        <v>0</v>
      </c>
      <c r="AM902" s="90">
        <f t="shared" si="111"/>
        <v>0</v>
      </c>
      <c r="AN902" s="90">
        <f t="shared" si="111"/>
        <v>0</v>
      </c>
      <c r="AO902" s="90">
        <f t="shared" si="110"/>
        <v>0</v>
      </c>
      <c r="AP902" s="90">
        <f t="shared" si="110"/>
        <v>0</v>
      </c>
      <c r="AQ902" s="90">
        <f t="shared" si="110"/>
        <v>0</v>
      </c>
      <c r="AR902" s="90" t="e">
        <f>VLOOKUP(C902&amp;E902&amp;G902&amp;I902&amp;J902,'Código Licitaciones'!$I$8:$I$4158,1,0)</f>
        <v>#N/A</v>
      </c>
    </row>
    <row r="903" spans="24:44" ht="18.75" x14ac:dyDescent="0.3">
      <c r="X903" s="83">
        <f t="shared" si="105"/>
        <v>9</v>
      </c>
      <c r="Z903" s="90" t="e">
        <f t="shared" si="106"/>
        <v>#DIV/0!</v>
      </c>
      <c r="AA903" s="94" t="e">
        <f>+VLOOKUP(C903,'Código Licitaciones'!$J$7:$J$31,1,0)</f>
        <v>#N/A</v>
      </c>
      <c r="AB903" s="94">
        <f t="shared" si="107"/>
        <v>0</v>
      </c>
      <c r="AC903" s="94" t="e">
        <f>+VLOOKUP(E903,'Código Licitaciones'!$K$7:$K$50,1,0)</f>
        <v>#N/A</v>
      </c>
      <c r="AD903" s="94">
        <f t="shared" si="108"/>
        <v>0</v>
      </c>
      <c r="AE903" s="94" t="e">
        <f>+VLOOKUP(G903,'Código Licitaciones'!$L$7:$L$50,1,0)</f>
        <v>#N/A</v>
      </c>
      <c r="AF903" s="90" t="e">
        <f t="shared" si="109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2"/>
        <v>0</v>
      </c>
      <c r="AJ903" s="94">
        <f t="shared" si="112"/>
        <v>0</v>
      </c>
      <c r="AK903" s="95" t="e">
        <f>+VLOOKUP(M903,'Código Barras'!$C$3:$C$1694,1,0)</f>
        <v>#N/A</v>
      </c>
      <c r="AL903" s="90">
        <f t="shared" si="111"/>
        <v>0</v>
      </c>
      <c r="AM903" s="90">
        <f t="shared" si="111"/>
        <v>0</v>
      </c>
      <c r="AN903" s="90">
        <f t="shared" si="111"/>
        <v>0</v>
      </c>
      <c r="AO903" s="90">
        <f t="shared" si="110"/>
        <v>0</v>
      </c>
      <c r="AP903" s="90">
        <f t="shared" si="110"/>
        <v>0</v>
      </c>
      <c r="AQ903" s="90">
        <f t="shared" si="110"/>
        <v>0</v>
      </c>
      <c r="AR903" s="90" t="e">
        <f>VLOOKUP(C903&amp;E903&amp;G903&amp;I903&amp;J903,'Código Licitaciones'!$I$8:$I$4158,1,0)</f>
        <v>#N/A</v>
      </c>
    </row>
    <row r="904" spans="24:44" ht="18.75" x14ac:dyDescent="0.3">
      <c r="X904" s="83">
        <f t="shared" si="105"/>
        <v>9</v>
      </c>
      <c r="Z904" s="90" t="e">
        <f t="shared" si="106"/>
        <v>#DIV/0!</v>
      </c>
      <c r="AA904" s="94" t="e">
        <f>+VLOOKUP(C904,'Código Licitaciones'!$J$7:$J$31,1,0)</f>
        <v>#N/A</v>
      </c>
      <c r="AB904" s="94">
        <f t="shared" si="107"/>
        <v>0</v>
      </c>
      <c r="AC904" s="94" t="e">
        <f>+VLOOKUP(E904,'Código Licitaciones'!$K$7:$K$50,1,0)</f>
        <v>#N/A</v>
      </c>
      <c r="AD904" s="94">
        <f t="shared" si="108"/>
        <v>0</v>
      </c>
      <c r="AE904" s="94" t="e">
        <f>+VLOOKUP(G904,'Código Licitaciones'!$L$7:$L$50,1,0)</f>
        <v>#N/A</v>
      </c>
      <c r="AF904" s="90" t="e">
        <f t="shared" si="109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2"/>
        <v>0</v>
      </c>
      <c r="AJ904" s="94">
        <f t="shared" si="112"/>
        <v>0</v>
      </c>
      <c r="AK904" s="95" t="e">
        <f>+VLOOKUP(M904,'Código Barras'!$C$3:$C$1694,1,0)</f>
        <v>#N/A</v>
      </c>
      <c r="AL904" s="90">
        <f t="shared" si="111"/>
        <v>0</v>
      </c>
      <c r="AM904" s="90">
        <f t="shared" si="111"/>
        <v>0</v>
      </c>
      <c r="AN904" s="90">
        <f t="shared" si="111"/>
        <v>0</v>
      </c>
      <c r="AO904" s="90">
        <f t="shared" si="110"/>
        <v>0</v>
      </c>
      <c r="AP904" s="90">
        <f t="shared" si="110"/>
        <v>0</v>
      </c>
      <c r="AQ904" s="90">
        <f t="shared" si="110"/>
        <v>0</v>
      </c>
      <c r="AR904" s="90" t="e">
        <f>VLOOKUP(C904&amp;E904&amp;G904&amp;I904&amp;J904,'Código Licitaciones'!$I$8:$I$4158,1,0)</f>
        <v>#N/A</v>
      </c>
    </row>
    <row r="905" spans="24:44" ht="18.75" x14ac:dyDescent="0.3">
      <c r="X905" s="83">
        <f t="shared" si="105"/>
        <v>9</v>
      </c>
      <c r="Z905" s="90" t="e">
        <f t="shared" si="106"/>
        <v>#DIV/0!</v>
      </c>
      <c r="AA905" s="94" t="e">
        <f>+VLOOKUP(C905,'Código Licitaciones'!$J$7:$J$31,1,0)</f>
        <v>#N/A</v>
      </c>
      <c r="AB905" s="94">
        <f t="shared" si="107"/>
        <v>0</v>
      </c>
      <c r="AC905" s="94" t="e">
        <f>+VLOOKUP(E905,'Código Licitaciones'!$K$7:$K$50,1,0)</f>
        <v>#N/A</v>
      </c>
      <c r="AD905" s="94">
        <f t="shared" si="108"/>
        <v>0</v>
      </c>
      <c r="AE905" s="94" t="e">
        <f>+VLOOKUP(G905,'Código Licitaciones'!$L$7:$L$50,1,0)</f>
        <v>#N/A</v>
      </c>
      <c r="AF905" s="90" t="e">
        <f t="shared" si="109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2"/>
        <v>0</v>
      </c>
      <c r="AJ905" s="94">
        <f t="shared" si="112"/>
        <v>0</v>
      </c>
      <c r="AK905" s="95" t="e">
        <f>+VLOOKUP(M905,'Código Barras'!$C$3:$C$1694,1,0)</f>
        <v>#N/A</v>
      </c>
      <c r="AL905" s="90">
        <f t="shared" si="111"/>
        <v>0</v>
      </c>
      <c r="AM905" s="90">
        <f t="shared" si="111"/>
        <v>0</v>
      </c>
      <c r="AN905" s="90">
        <f t="shared" si="111"/>
        <v>0</v>
      </c>
      <c r="AO905" s="90">
        <f t="shared" si="110"/>
        <v>0</v>
      </c>
      <c r="AP905" s="90">
        <f t="shared" si="110"/>
        <v>0</v>
      </c>
      <c r="AQ905" s="90">
        <f t="shared" si="110"/>
        <v>0</v>
      </c>
      <c r="AR905" s="90" t="e">
        <f>VLOOKUP(C905&amp;E905&amp;G905&amp;I905&amp;J905,'Código Licitaciones'!$I$8:$I$4158,1,0)</f>
        <v>#N/A</v>
      </c>
    </row>
    <row r="906" spans="24:44" ht="18.75" x14ac:dyDescent="0.3">
      <c r="X906" s="83">
        <f t="shared" ref="X906:X969" si="113">SUMPRODUCT(--(ISERROR(Z906:BN906)))</f>
        <v>9</v>
      </c>
      <c r="Z906" s="90" t="e">
        <f t="shared" ref="Z906:Z969" si="114">IF(ISNUMBER(B906),B906,1/0)</f>
        <v>#DIV/0!</v>
      </c>
      <c r="AA906" s="94" t="e">
        <f>+VLOOKUP(C906,'Código Licitaciones'!$J$7:$J$31,1,0)</f>
        <v>#N/A</v>
      </c>
      <c r="AB906" s="94">
        <f t="shared" ref="AB906:AB969" si="115">+D906</f>
        <v>0</v>
      </c>
      <c r="AC906" s="94" t="e">
        <f>+VLOOKUP(E906,'Código Licitaciones'!$K$7:$K$50,1,0)</f>
        <v>#N/A</v>
      </c>
      <c r="AD906" s="94">
        <f t="shared" ref="AD906:AD969" si="116">+F906</f>
        <v>0</v>
      </c>
      <c r="AE906" s="94" t="e">
        <f>+VLOOKUP(G906,'Código Licitaciones'!$L$7:$L$50,1,0)</f>
        <v>#N/A</v>
      </c>
      <c r="AF906" s="90" t="e">
        <f t="shared" ref="AF906:AF969" si="117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2"/>
        <v>0</v>
      </c>
      <c r="AJ906" s="94">
        <f t="shared" si="112"/>
        <v>0</v>
      </c>
      <c r="AK906" s="95" t="e">
        <f>+VLOOKUP(M906,'Código Barras'!$C$3:$C$1694,1,0)</f>
        <v>#N/A</v>
      </c>
      <c r="AL906" s="90">
        <f t="shared" si="111"/>
        <v>0</v>
      </c>
      <c r="AM906" s="90">
        <f t="shared" si="111"/>
        <v>0</v>
      </c>
      <c r="AN906" s="90">
        <f t="shared" si="111"/>
        <v>0</v>
      </c>
      <c r="AO906" s="90">
        <f t="shared" si="110"/>
        <v>0</v>
      </c>
      <c r="AP906" s="90">
        <f t="shared" si="110"/>
        <v>0</v>
      </c>
      <c r="AQ906" s="90">
        <f t="shared" si="110"/>
        <v>0</v>
      </c>
      <c r="AR906" s="90" t="e">
        <f>VLOOKUP(C906&amp;E906&amp;G906&amp;I906&amp;J906,'Código Licitaciones'!$I$8:$I$4158,1,0)</f>
        <v>#N/A</v>
      </c>
    </row>
    <row r="907" spans="24:44" ht="18.75" x14ac:dyDescent="0.3">
      <c r="X907" s="83">
        <f t="shared" si="113"/>
        <v>9</v>
      </c>
      <c r="Z907" s="90" t="e">
        <f t="shared" si="114"/>
        <v>#DIV/0!</v>
      </c>
      <c r="AA907" s="94" t="e">
        <f>+VLOOKUP(C907,'Código Licitaciones'!$J$7:$J$31,1,0)</f>
        <v>#N/A</v>
      </c>
      <c r="AB907" s="94">
        <f t="shared" si="115"/>
        <v>0</v>
      </c>
      <c r="AC907" s="94" t="e">
        <f>+VLOOKUP(E907,'Código Licitaciones'!$K$7:$K$50,1,0)</f>
        <v>#N/A</v>
      </c>
      <c r="AD907" s="94">
        <f t="shared" si="116"/>
        <v>0</v>
      </c>
      <c r="AE907" s="94" t="e">
        <f>+VLOOKUP(G907,'Código Licitaciones'!$L$7:$L$50,1,0)</f>
        <v>#N/A</v>
      </c>
      <c r="AF907" s="90" t="e">
        <f t="shared" si="117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2"/>
        <v>0</v>
      </c>
      <c r="AJ907" s="94">
        <f t="shared" si="112"/>
        <v>0</v>
      </c>
      <c r="AK907" s="95" t="e">
        <f>+VLOOKUP(M907,'Código Barras'!$C$3:$C$1694,1,0)</f>
        <v>#N/A</v>
      </c>
      <c r="AL907" s="90">
        <f t="shared" si="111"/>
        <v>0</v>
      </c>
      <c r="AM907" s="90">
        <f t="shared" si="111"/>
        <v>0</v>
      </c>
      <c r="AN907" s="90">
        <f t="shared" si="111"/>
        <v>0</v>
      </c>
      <c r="AO907" s="90">
        <f t="shared" si="110"/>
        <v>0</v>
      </c>
      <c r="AP907" s="90">
        <f t="shared" si="110"/>
        <v>0</v>
      </c>
      <c r="AQ907" s="90">
        <f t="shared" si="110"/>
        <v>0</v>
      </c>
      <c r="AR907" s="90" t="e">
        <f>VLOOKUP(C907&amp;E907&amp;G907&amp;I907&amp;J907,'Código Licitaciones'!$I$8:$I$4158,1,0)</f>
        <v>#N/A</v>
      </c>
    </row>
    <row r="908" spans="24:44" ht="18.75" x14ac:dyDescent="0.3">
      <c r="X908" s="83">
        <f t="shared" si="113"/>
        <v>9</v>
      </c>
      <c r="Z908" s="90" t="e">
        <f t="shared" si="114"/>
        <v>#DIV/0!</v>
      </c>
      <c r="AA908" s="94" t="e">
        <f>+VLOOKUP(C908,'Código Licitaciones'!$J$7:$J$31,1,0)</f>
        <v>#N/A</v>
      </c>
      <c r="AB908" s="94">
        <f t="shared" si="115"/>
        <v>0</v>
      </c>
      <c r="AC908" s="94" t="e">
        <f>+VLOOKUP(E908,'Código Licitaciones'!$K$7:$K$50,1,0)</f>
        <v>#N/A</v>
      </c>
      <c r="AD908" s="94">
        <f t="shared" si="116"/>
        <v>0</v>
      </c>
      <c r="AE908" s="94" t="e">
        <f>+VLOOKUP(G908,'Código Licitaciones'!$L$7:$L$50,1,0)</f>
        <v>#N/A</v>
      </c>
      <c r="AF908" s="90" t="e">
        <f t="shared" si="117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2"/>
        <v>0</v>
      </c>
      <c r="AJ908" s="94">
        <f t="shared" si="112"/>
        <v>0</v>
      </c>
      <c r="AK908" s="95" t="e">
        <f>+VLOOKUP(M908,'Código Barras'!$C$3:$C$1694,1,0)</f>
        <v>#N/A</v>
      </c>
      <c r="AL908" s="90">
        <f t="shared" si="111"/>
        <v>0</v>
      </c>
      <c r="AM908" s="90">
        <f t="shared" si="111"/>
        <v>0</v>
      </c>
      <c r="AN908" s="90">
        <f t="shared" si="111"/>
        <v>0</v>
      </c>
      <c r="AO908" s="90">
        <f t="shared" si="110"/>
        <v>0</v>
      </c>
      <c r="AP908" s="90">
        <f t="shared" si="110"/>
        <v>0</v>
      </c>
      <c r="AQ908" s="90">
        <f t="shared" si="110"/>
        <v>0</v>
      </c>
      <c r="AR908" s="90" t="e">
        <f>VLOOKUP(C908&amp;E908&amp;G908&amp;I908&amp;J908,'Código Licitaciones'!$I$8:$I$4158,1,0)</f>
        <v>#N/A</v>
      </c>
    </row>
    <row r="909" spans="24:44" ht="18.75" x14ac:dyDescent="0.3">
      <c r="X909" s="83">
        <f t="shared" si="113"/>
        <v>9</v>
      </c>
      <c r="Z909" s="90" t="e">
        <f t="shared" si="114"/>
        <v>#DIV/0!</v>
      </c>
      <c r="AA909" s="94" t="e">
        <f>+VLOOKUP(C909,'Código Licitaciones'!$J$7:$J$31,1,0)</f>
        <v>#N/A</v>
      </c>
      <c r="AB909" s="94">
        <f t="shared" si="115"/>
        <v>0</v>
      </c>
      <c r="AC909" s="94" t="e">
        <f>+VLOOKUP(E909,'Código Licitaciones'!$K$7:$K$50,1,0)</f>
        <v>#N/A</v>
      </c>
      <c r="AD909" s="94">
        <f t="shared" si="116"/>
        <v>0</v>
      </c>
      <c r="AE909" s="94" t="e">
        <f>+VLOOKUP(G909,'Código Licitaciones'!$L$7:$L$50,1,0)</f>
        <v>#N/A</v>
      </c>
      <c r="AF909" s="90" t="e">
        <f t="shared" si="117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2"/>
        <v>0</v>
      </c>
      <c r="AJ909" s="94">
        <f t="shared" si="112"/>
        <v>0</v>
      </c>
      <c r="AK909" s="95" t="e">
        <f>+VLOOKUP(M909,'Código Barras'!$C$3:$C$1694,1,0)</f>
        <v>#N/A</v>
      </c>
      <c r="AL909" s="90">
        <f t="shared" si="111"/>
        <v>0</v>
      </c>
      <c r="AM909" s="90">
        <f t="shared" si="111"/>
        <v>0</v>
      </c>
      <c r="AN909" s="90">
        <f t="shared" si="111"/>
        <v>0</v>
      </c>
      <c r="AO909" s="90">
        <f t="shared" si="110"/>
        <v>0</v>
      </c>
      <c r="AP909" s="90">
        <f t="shared" si="110"/>
        <v>0</v>
      </c>
      <c r="AQ909" s="90">
        <f t="shared" si="110"/>
        <v>0</v>
      </c>
      <c r="AR909" s="90" t="e">
        <f>VLOOKUP(C909&amp;E909&amp;G909&amp;I909&amp;J909,'Código Licitaciones'!$I$8:$I$4158,1,0)</f>
        <v>#N/A</v>
      </c>
    </row>
    <row r="910" spans="24:44" ht="18.75" x14ac:dyDescent="0.3">
      <c r="X910" s="83">
        <f t="shared" si="113"/>
        <v>9</v>
      </c>
      <c r="Z910" s="90" t="e">
        <f t="shared" si="114"/>
        <v>#DIV/0!</v>
      </c>
      <c r="AA910" s="94" t="e">
        <f>+VLOOKUP(C910,'Código Licitaciones'!$J$7:$J$31,1,0)</f>
        <v>#N/A</v>
      </c>
      <c r="AB910" s="94">
        <f t="shared" si="115"/>
        <v>0</v>
      </c>
      <c r="AC910" s="94" t="e">
        <f>+VLOOKUP(E910,'Código Licitaciones'!$K$7:$K$50,1,0)</f>
        <v>#N/A</v>
      </c>
      <c r="AD910" s="94">
        <f t="shared" si="116"/>
        <v>0</v>
      </c>
      <c r="AE910" s="94" t="e">
        <f>+VLOOKUP(G910,'Código Licitaciones'!$L$7:$L$50,1,0)</f>
        <v>#N/A</v>
      </c>
      <c r="AF910" s="90" t="e">
        <f t="shared" si="117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2"/>
        <v>0</v>
      </c>
      <c r="AJ910" s="94">
        <f t="shared" si="112"/>
        <v>0</v>
      </c>
      <c r="AK910" s="95" t="e">
        <f>+VLOOKUP(M910,'Código Barras'!$C$3:$C$1694,1,0)</f>
        <v>#N/A</v>
      </c>
      <c r="AL910" s="90">
        <f t="shared" si="111"/>
        <v>0</v>
      </c>
      <c r="AM910" s="90">
        <f t="shared" si="111"/>
        <v>0</v>
      </c>
      <c r="AN910" s="90">
        <f t="shared" si="111"/>
        <v>0</v>
      </c>
      <c r="AO910" s="90">
        <f t="shared" si="110"/>
        <v>0</v>
      </c>
      <c r="AP910" s="90">
        <f t="shared" si="110"/>
        <v>0</v>
      </c>
      <c r="AQ910" s="90">
        <f t="shared" si="110"/>
        <v>0</v>
      </c>
      <c r="AR910" s="90" t="e">
        <f>VLOOKUP(C910&amp;E910&amp;G910&amp;I910&amp;J910,'Código Licitaciones'!$I$8:$I$4158,1,0)</f>
        <v>#N/A</v>
      </c>
    </row>
    <row r="911" spans="24:44" ht="18.75" x14ac:dyDescent="0.3">
      <c r="X911" s="83">
        <f t="shared" si="113"/>
        <v>9</v>
      </c>
      <c r="Z911" s="90" t="e">
        <f t="shared" si="114"/>
        <v>#DIV/0!</v>
      </c>
      <c r="AA911" s="94" t="e">
        <f>+VLOOKUP(C911,'Código Licitaciones'!$J$7:$J$31,1,0)</f>
        <v>#N/A</v>
      </c>
      <c r="AB911" s="94">
        <f t="shared" si="115"/>
        <v>0</v>
      </c>
      <c r="AC911" s="94" t="e">
        <f>+VLOOKUP(E911,'Código Licitaciones'!$K$7:$K$50,1,0)</f>
        <v>#N/A</v>
      </c>
      <c r="AD911" s="94">
        <f t="shared" si="116"/>
        <v>0</v>
      </c>
      <c r="AE911" s="94" t="e">
        <f>+VLOOKUP(G911,'Código Licitaciones'!$L$7:$L$50,1,0)</f>
        <v>#N/A</v>
      </c>
      <c r="AF911" s="90" t="e">
        <f t="shared" si="117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2"/>
        <v>0</v>
      </c>
      <c r="AJ911" s="94">
        <f t="shared" si="112"/>
        <v>0</v>
      </c>
      <c r="AK911" s="95" t="e">
        <f>+VLOOKUP(M911,'Código Barras'!$C$3:$C$1694,1,0)</f>
        <v>#N/A</v>
      </c>
      <c r="AL911" s="90">
        <f t="shared" si="111"/>
        <v>0</v>
      </c>
      <c r="AM911" s="90">
        <f t="shared" si="111"/>
        <v>0</v>
      </c>
      <c r="AN911" s="90">
        <f t="shared" si="111"/>
        <v>0</v>
      </c>
      <c r="AO911" s="90">
        <f t="shared" si="110"/>
        <v>0</v>
      </c>
      <c r="AP911" s="90">
        <f t="shared" si="110"/>
        <v>0</v>
      </c>
      <c r="AQ911" s="90">
        <f t="shared" si="110"/>
        <v>0</v>
      </c>
      <c r="AR911" s="90" t="e">
        <f>VLOOKUP(C911&amp;E911&amp;G911&amp;I911&amp;J911,'Código Licitaciones'!$I$8:$I$4158,1,0)</f>
        <v>#N/A</v>
      </c>
    </row>
    <row r="912" spans="24:44" ht="18.75" x14ac:dyDescent="0.3">
      <c r="X912" s="83">
        <f t="shared" si="113"/>
        <v>9</v>
      </c>
      <c r="Z912" s="90" t="e">
        <f t="shared" si="114"/>
        <v>#DIV/0!</v>
      </c>
      <c r="AA912" s="94" t="e">
        <f>+VLOOKUP(C912,'Código Licitaciones'!$J$7:$J$31,1,0)</f>
        <v>#N/A</v>
      </c>
      <c r="AB912" s="94">
        <f t="shared" si="115"/>
        <v>0</v>
      </c>
      <c r="AC912" s="94" t="e">
        <f>+VLOOKUP(E912,'Código Licitaciones'!$K$7:$K$50,1,0)</f>
        <v>#N/A</v>
      </c>
      <c r="AD912" s="94">
        <f t="shared" si="116"/>
        <v>0</v>
      </c>
      <c r="AE912" s="94" t="e">
        <f>+VLOOKUP(G912,'Código Licitaciones'!$L$7:$L$50,1,0)</f>
        <v>#N/A</v>
      </c>
      <c r="AF912" s="90" t="e">
        <f t="shared" si="117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2"/>
        <v>0</v>
      </c>
      <c r="AJ912" s="94">
        <f t="shared" si="112"/>
        <v>0</v>
      </c>
      <c r="AK912" s="95" t="e">
        <f>+VLOOKUP(M912,'Código Barras'!$C$3:$C$1694,1,0)</f>
        <v>#N/A</v>
      </c>
      <c r="AL912" s="90">
        <f t="shared" si="111"/>
        <v>0</v>
      </c>
      <c r="AM912" s="90">
        <f t="shared" si="111"/>
        <v>0</v>
      </c>
      <c r="AN912" s="90">
        <f t="shared" si="111"/>
        <v>0</v>
      </c>
      <c r="AO912" s="90">
        <f t="shared" si="110"/>
        <v>0</v>
      </c>
      <c r="AP912" s="90">
        <f t="shared" si="110"/>
        <v>0</v>
      </c>
      <c r="AQ912" s="90">
        <f t="shared" si="110"/>
        <v>0</v>
      </c>
      <c r="AR912" s="90" t="e">
        <f>VLOOKUP(C912&amp;E912&amp;G912&amp;I912&amp;J912,'Código Licitaciones'!$I$8:$I$4158,1,0)</f>
        <v>#N/A</v>
      </c>
    </row>
    <row r="913" spans="24:44" ht="18.75" x14ac:dyDescent="0.3">
      <c r="X913" s="83">
        <f t="shared" si="113"/>
        <v>9</v>
      </c>
      <c r="Z913" s="90" t="e">
        <f t="shared" si="114"/>
        <v>#DIV/0!</v>
      </c>
      <c r="AA913" s="94" t="e">
        <f>+VLOOKUP(C913,'Código Licitaciones'!$J$7:$J$31,1,0)</f>
        <v>#N/A</v>
      </c>
      <c r="AB913" s="94">
        <f t="shared" si="115"/>
        <v>0</v>
      </c>
      <c r="AC913" s="94" t="e">
        <f>+VLOOKUP(E913,'Código Licitaciones'!$K$7:$K$50,1,0)</f>
        <v>#N/A</v>
      </c>
      <c r="AD913" s="94">
        <f t="shared" si="116"/>
        <v>0</v>
      </c>
      <c r="AE913" s="94" t="e">
        <f>+VLOOKUP(G913,'Código Licitaciones'!$L$7:$L$50,1,0)</f>
        <v>#N/A</v>
      </c>
      <c r="AF913" s="90" t="e">
        <f t="shared" si="117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2"/>
        <v>0</v>
      </c>
      <c r="AJ913" s="94">
        <f t="shared" si="112"/>
        <v>0</v>
      </c>
      <c r="AK913" s="95" t="e">
        <f>+VLOOKUP(M913,'Código Barras'!$C$3:$C$1694,1,0)</f>
        <v>#N/A</v>
      </c>
      <c r="AL913" s="90">
        <f t="shared" si="111"/>
        <v>0</v>
      </c>
      <c r="AM913" s="90">
        <f t="shared" si="111"/>
        <v>0</v>
      </c>
      <c r="AN913" s="90">
        <f t="shared" si="111"/>
        <v>0</v>
      </c>
      <c r="AO913" s="90">
        <f t="shared" si="110"/>
        <v>0</v>
      </c>
      <c r="AP913" s="90">
        <f t="shared" si="110"/>
        <v>0</v>
      </c>
      <c r="AQ913" s="90">
        <f t="shared" si="110"/>
        <v>0</v>
      </c>
      <c r="AR913" s="90" t="e">
        <f>VLOOKUP(C913&amp;E913&amp;G913&amp;I913&amp;J913,'Código Licitaciones'!$I$8:$I$4158,1,0)</f>
        <v>#N/A</v>
      </c>
    </row>
    <row r="914" spans="24:44" ht="18.75" x14ac:dyDescent="0.3">
      <c r="X914" s="83">
        <f t="shared" si="113"/>
        <v>9</v>
      </c>
      <c r="Z914" s="90" t="e">
        <f t="shared" si="114"/>
        <v>#DIV/0!</v>
      </c>
      <c r="AA914" s="94" t="e">
        <f>+VLOOKUP(C914,'Código Licitaciones'!$J$7:$J$31,1,0)</f>
        <v>#N/A</v>
      </c>
      <c r="AB914" s="94">
        <f t="shared" si="115"/>
        <v>0</v>
      </c>
      <c r="AC914" s="94" t="e">
        <f>+VLOOKUP(E914,'Código Licitaciones'!$K$7:$K$50,1,0)</f>
        <v>#N/A</v>
      </c>
      <c r="AD914" s="94">
        <f t="shared" si="116"/>
        <v>0</v>
      </c>
      <c r="AE914" s="94" t="e">
        <f>+VLOOKUP(G914,'Código Licitaciones'!$L$7:$L$50,1,0)</f>
        <v>#N/A</v>
      </c>
      <c r="AF914" s="90" t="e">
        <f t="shared" si="117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2"/>
        <v>0</v>
      </c>
      <c r="AJ914" s="94">
        <f t="shared" si="112"/>
        <v>0</v>
      </c>
      <c r="AK914" s="95" t="e">
        <f>+VLOOKUP(M914,'Código Barras'!$C$3:$C$1694,1,0)</f>
        <v>#N/A</v>
      </c>
      <c r="AL914" s="90">
        <f t="shared" si="111"/>
        <v>0</v>
      </c>
      <c r="AM914" s="90">
        <f t="shared" si="111"/>
        <v>0</v>
      </c>
      <c r="AN914" s="90">
        <f t="shared" si="111"/>
        <v>0</v>
      </c>
      <c r="AO914" s="90">
        <f t="shared" si="110"/>
        <v>0</v>
      </c>
      <c r="AP914" s="90">
        <f t="shared" si="110"/>
        <v>0</v>
      </c>
      <c r="AQ914" s="90">
        <f t="shared" si="110"/>
        <v>0</v>
      </c>
      <c r="AR914" s="90" t="e">
        <f>VLOOKUP(C914&amp;E914&amp;G914&amp;I914&amp;J914,'Código Licitaciones'!$I$8:$I$4158,1,0)</f>
        <v>#N/A</v>
      </c>
    </row>
    <row r="915" spans="24:44" ht="18.75" x14ac:dyDescent="0.3">
      <c r="X915" s="83">
        <f t="shared" si="113"/>
        <v>9</v>
      </c>
      <c r="Z915" s="90" t="e">
        <f t="shared" si="114"/>
        <v>#DIV/0!</v>
      </c>
      <c r="AA915" s="94" t="e">
        <f>+VLOOKUP(C915,'Código Licitaciones'!$J$7:$J$31,1,0)</f>
        <v>#N/A</v>
      </c>
      <c r="AB915" s="94">
        <f t="shared" si="115"/>
        <v>0</v>
      </c>
      <c r="AC915" s="94" t="e">
        <f>+VLOOKUP(E915,'Código Licitaciones'!$K$7:$K$50,1,0)</f>
        <v>#N/A</v>
      </c>
      <c r="AD915" s="94">
        <f t="shared" si="116"/>
        <v>0</v>
      </c>
      <c r="AE915" s="94" t="e">
        <f>+VLOOKUP(G915,'Código Licitaciones'!$L$7:$L$50,1,0)</f>
        <v>#N/A</v>
      </c>
      <c r="AF915" s="90" t="e">
        <f t="shared" si="117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2"/>
        <v>0</v>
      </c>
      <c r="AJ915" s="94">
        <f t="shared" si="112"/>
        <v>0</v>
      </c>
      <c r="AK915" s="95" t="e">
        <f>+VLOOKUP(M915,'Código Barras'!$C$3:$C$1694,1,0)</f>
        <v>#N/A</v>
      </c>
      <c r="AL915" s="90">
        <f t="shared" si="111"/>
        <v>0</v>
      </c>
      <c r="AM915" s="90">
        <f t="shared" si="111"/>
        <v>0</v>
      </c>
      <c r="AN915" s="90">
        <f t="shared" si="111"/>
        <v>0</v>
      </c>
      <c r="AO915" s="90">
        <f t="shared" si="110"/>
        <v>0</v>
      </c>
      <c r="AP915" s="90">
        <f t="shared" si="110"/>
        <v>0</v>
      </c>
      <c r="AQ915" s="90">
        <f t="shared" si="110"/>
        <v>0</v>
      </c>
      <c r="AR915" s="90" t="e">
        <f>VLOOKUP(C915&amp;E915&amp;G915&amp;I915&amp;J915,'Código Licitaciones'!$I$8:$I$4158,1,0)</f>
        <v>#N/A</v>
      </c>
    </row>
    <row r="916" spans="24:44" ht="18.75" x14ac:dyDescent="0.3">
      <c r="X916" s="83">
        <f t="shared" si="113"/>
        <v>9</v>
      </c>
      <c r="Z916" s="90" t="e">
        <f t="shared" si="114"/>
        <v>#DIV/0!</v>
      </c>
      <c r="AA916" s="94" t="e">
        <f>+VLOOKUP(C916,'Código Licitaciones'!$J$7:$J$31,1,0)</f>
        <v>#N/A</v>
      </c>
      <c r="AB916" s="94">
        <f t="shared" si="115"/>
        <v>0</v>
      </c>
      <c r="AC916" s="94" t="e">
        <f>+VLOOKUP(E916,'Código Licitaciones'!$K$7:$K$50,1,0)</f>
        <v>#N/A</v>
      </c>
      <c r="AD916" s="94">
        <f t="shared" si="116"/>
        <v>0</v>
      </c>
      <c r="AE916" s="94" t="e">
        <f>+VLOOKUP(G916,'Código Licitaciones'!$L$7:$L$50,1,0)</f>
        <v>#N/A</v>
      </c>
      <c r="AF916" s="90" t="e">
        <f t="shared" si="117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2"/>
        <v>0</v>
      </c>
      <c r="AJ916" s="94">
        <f t="shared" si="112"/>
        <v>0</v>
      </c>
      <c r="AK916" s="95" t="e">
        <f>+VLOOKUP(M916,'Código Barras'!$C$3:$C$1694,1,0)</f>
        <v>#N/A</v>
      </c>
      <c r="AL916" s="90">
        <f t="shared" si="111"/>
        <v>0</v>
      </c>
      <c r="AM916" s="90">
        <f t="shared" si="111"/>
        <v>0</v>
      </c>
      <c r="AN916" s="90">
        <f t="shared" si="111"/>
        <v>0</v>
      </c>
      <c r="AO916" s="90">
        <f t="shared" si="110"/>
        <v>0</v>
      </c>
      <c r="AP916" s="90">
        <f t="shared" si="110"/>
        <v>0</v>
      </c>
      <c r="AQ916" s="90">
        <f t="shared" si="110"/>
        <v>0</v>
      </c>
      <c r="AR916" s="90" t="e">
        <f>VLOOKUP(C916&amp;E916&amp;G916&amp;I916&amp;J916,'Código Licitaciones'!$I$8:$I$4158,1,0)</f>
        <v>#N/A</v>
      </c>
    </row>
    <row r="917" spans="24:44" ht="18.75" x14ac:dyDescent="0.3">
      <c r="X917" s="83">
        <f t="shared" si="113"/>
        <v>9</v>
      </c>
      <c r="Z917" s="90" t="e">
        <f t="shared" si="114"/>
        <v>#DIV/0!</v>
      </c>
      <c r="AA917" s="94" t="e">
        <f>+VLOOKUP(C917,'Código Licitaciones'!$J$7:$J$31,1,0)</f>
        <v>#N/A</v>
      </c>
      <c r="AB917" s="94">
        <f t="shared" si="115"/>
        <v>0</v>
      </c>
      <c r="AC917" s="94" t="e">
        <f>+VLOOKUP(E917,'Código Licitaciones'!$K$7:$K$50,1,0)</f>
        <v>#N/A</v>
      </c>
      <c r="AD917" s="94">
        <f t="shared" si="116"/>
        <v>0</v>
      </c>
      <c r="AE917" s="94" t="e">
        <f>+VLOOKUP(G917,'Código Licitaciones'!$L$7:$L$50,1,0)</f>
        <v>#N/A</v>
      </c>
      <c r="AF917" s="90" t="e">
        <f t="shared" si="117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2"/>
        <v>0</v>
      </c>
      <c r="AJ917" s="94">
        <f t="shared" si="112"/>
        <v>0</v>
      </c>
      <c r="AK917" s="95" t="e">
        <f>+VLOOKUP(M917,'Código Barras'!$C$3:$C$1694,1,0)</f>
        <v>#N/A</v>
      </c>
      <c r="AL917" s="90">
        <f t="shared" si="111"/>
        <v>0</v>
      </c>
      <c r="AM917" s="90">
        <f t="shared" si="111"/>
        <v>0</v>
      </c>
      <c r="AN917" s="90">
        <f t="shared" si="111"/>
        <v>0</v>
      </c>
      <c r="AO917" s="90">
        <f t="shared" si="110"/>
        <v>0</v>
      </c>
      <c r="AP917" s="90">
        <f t="shared" si="110"/>
        <v>0</v>
      </c>
      <c r="AQ917" s="90">
        <f t="shared" si="110"/>
        <v>0</v>
      </c>
      <c r="AR917" s="90" t="e">
        <f>VLOOKUP(C917&amp;E917&amp;G917&amp;I917&amp;J917,'Código Licitaciones'!$I$8:$I$4158,1,0)</f>
        <v>#N/A</v>
      </c>
    </row>
    <row r="918" spans="24:44" ht="18.75" x14ac:dyDescent="0.3">
      <c r="X918" s="83">
        <f t="shared" si="113"/>
        <v>9</v>
      </c>
      <c r="Z918" s="90" t="e">
        <f t="shared" si="114"/>
        <v>#DIV/0!</v>
      </c>
      <c r="AA918" s="94" t="e">
        <f>+VLOOKUP(C918,'Código Licitaciones'!$J$7:$J$31,1,0)</f>
        <v>#N/A</v>
      </c>
      <c r="AB918" s="94">
        <f t="shared" si="115"/>
        <v>0</v>
      </c>
      <c r="AC918" s="94" t="e">
        <f>+VLOOKUP(E918,'Código Licitaciones'!$K$7:$K$50,1,0)</f>
        <v>#N/A</v>
      </c>
      <c r="AD918" s="94">
        <f t="shared" si="116"/>
        <v>0</v>
      </c>
      <c r="AE918" s="94" t="e">
        <f>+VLOOKUP(G918,'Código Licitaciones'!$L$7:$L$50,1,0)</f>
        <v>#N/A</v>
      </c>
      <c r="AF918" s="90" t="e">
        <f t="shared" si="117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2"/>
        <v>0</v>
      </c>
      <c r="AJ918" s="94">
        <f t="shared" si="112"/>
        <v>0</v>
      </c>
      <c r="AK918" s="95" t="e">
        <f>+VLOOKUP(M918,'Código Barras'!$C$3:$C$1694,1,0)</f>
        <v>#N/A</v>
      </c>
      <c r="AL918" s="90">
        <f t="shared" si="111"/>
        <v>0</v>
      </c>
      <c r="AM918" s="90">
        <f t="shared" si="111"/>
        <v>0</v>
      </c>
      <c r="AN918" s="90">
        <f t="shared" si="111"/>
        <v>0</v>
      </c>
      <c r="AO918" s="90">
        <f t="shared" si="110"/>
        <v>0</v>
      </c>
      <c r="AP918" s="90">
        <f t="shared" si="110"/>
        <v>0</v>
      </c>
      <c r="AQ918" s="90">
        <f t="shared" si="110"/>
        <v>0</v>
      </c>
      <c r="AR918" s="90" t="e">
        <f>VLOOKUP(C918&amp;E918&amp;G918&amp;I918&amp;J918,'Código Licitaciones'!$I$8:$I$4158,1,0)</f>
        <v>#N/A</v>
      </c>
    </row>
    <row r="919" spans="24:44" ht="18.75" x14ac:dyDescent="0.3">
      <c r="X919" s="83">
        <f t="shared" si="113"/>
        <v>9</v>
      </c>
      <c r="Z919" s="90" t="e">
        <f t="shared" si="114"/>
        <v>#DIV/0!</v>
      </c>
      <c r="AA919" s="94" t="e">
        <f>+VLOOKUP(C919,'Código Licitaciones'!$J$7:$J$31,1,0)</f>
        <v>#N/A</v>
      </c>
      <c r="AB919" s="94">
        <f t="shared" si="115"/>
        <v>0</v>
      </c>
      <c r="AC919" s="94" t="e">
        <f>+VLOOKUP(E919,'Código Licitaciones'!$K$7:$K$50,1,0)</f>
        <v>#N/A</v>
      </c>
      <c r="AD919" s="94">
        <f t="shared" si="116"/>
        <v>0</v>
      </c>
      <c r="AE919" s="94" t="e">
        <f>+VLOOKUP(G919,'Código Licitaciones'!$L$7:$L$50,1,0)</f>
        <v>#N/A</v>
      </c>
      <c r="AF919" s="90" t="e">
        <f t="shared" si="117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2"/>
        <v>0</v>
      </c>
      <c r="AJ919" s="94">
        <f t="shared" si="112"/>
        <v>0</v>
      </c>
      <c r="AK919" s="95" t="e">
        <f>+VLOOKUP(M919,'Código Barras'!$C$3:$C$1694,1,0)</f>
        <v>#N/A</v>
      </c>
      <c r="AL919" s="90">
        <f t="shared" si="111"/>
        <v>0</v>
      </c>
      <c r="AM919" s="90">
        <f t="shared" si="111"/>
        <v>0</v>
      </c>
      <c r="AN919" s="90">
        <f t="shared" si="111"/>
        <v>0</v>
      </c>
      <c r="AO919" s="90">
        <f t="shared" si="110"/>
        <v>0</v>
      </c>
      <c r="AP919" s="90">
        <f t="shared" si="110"/>
        <v>0</v>
      </c>
      <c r="AQ919" s="90">
        <f t="shared" si="110"/>
        <v>0</v>
      </c>
      <c r="AR919" s="90" t="e">
        <f>VLOOKUP(C919&amp;E919&amp;G919&amp;I919&amp;J919,'Código Licitaciones'!$I$8:$I$4158,1,0)</f>
        <v>#N/A</v>
      </c>
    </row>
    <row r="920" spans="24:44" ht="18.75" x14ac:dyDescent="0.3">
      <c r="X920" s="83">
        <f t="shared" si="113"/>
        <v>9</v>
      </c>
      <c r="Z920" s="90" t="e">
        <f t="shared" si="114"/>
        <v>#DIV/0!</v>
      </c>
      <c r="AA920" s="94" t="e">
        <f>+VLOOKUP(C920,'Código Licitaciones'!$J$7:$J$31,1,0)</f>
        <v>#N/A</v>
      </c>
      <c r="AB920" s="94">
        <f t="shared" si="115"/>
        <v>0</v>
      </c>
      <c r="AC920" s="94" t="e">
        <f>+VLOOKUP(E920,'Código Licitaciones'!$K$7:$K$50,1,0)</f>
        <v>#N/A</v>
      </c>
      <c r="AD920" s="94">
        <f t="shared" si="116"/>
        <v>0</v>
      </c>
      <c r="AE920" s="94" t="e">
        <f>+VLOOKUP(G920,'Código Licitaciones'!$L$7:$L$50,1,0)</f>
        <v>#N/A</v>
      </c>
      <c r="AF920" s="90" t="e">
        <f t="shared" si="117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2"/>
        <v>0</v>
      </c>
      <c r="AJ920" s="94">
        <f t="shared" si="112"/>
        <v>0</v>
      </c>
      <c r="AK920" s="95" t="e">
        <f>+VLOOKUP(M920,'Código Barras'!$C$3:$C$1694,1,0)</f>
        <v>#N/A</v>
      </c>
      <c r="AL920" s="90">
        <f t="shared" si="111"/>
        <v>0</v>
      </c>
      <c r="AM920" s="90">
        <f t="shared" si="111"/>
        <v>0</v>
      </c>
      <c r="AN920" s="90">
        <f t="shared" si="111"/>
        <v>0</v>
      </c>
      <c r="AO920" s="90">
        <f t="shared" si="111"/>
        <v>0</v>
      </c>
      <c r="AP920" s="90">
        <f t="shared" si="111"/>
        <v>0</v>
      </c>
      <c r="AQ920" s="90">
        <f t="shared" si="111"/>
        <v>0</v>
      </c>
      <c r="AR920" s="90" t="e">
        <f>VLOOKUP(C920&amp;E920&amp;G920&amp;I920&amp;J920,'Código Licitaciones'!$I$8:$I$4158,1,0)</f>
        <v>#N/A</v>
      </c>
    </row>
    <row r="921" spans="24:44" ht="18.75" x14ac:dyDescent="0.3">
      <c r="X921" s="83">
        <f t="shared" si="113"/>
        <v>9</v>
      </c>
      <c r="Z921" s="90" t="e">
        <f t="shared" si="114"/>
        <v>#DIV/0!</v>
      </c>
      <c r="AA921" s="94" t="e">
        <f>+VLOOKUP(C921,'Código Licitaciones'!$J$7:$J$31,1,0)</f>
        <v>#N/A</v>
      </c>
      <c r="AB921" s="94">
        <f t="shared" si="115"/>
        <v>0</v>
      </c>
      <c r="AC921" s="94" t="e">
        <f>+VLOOKUP(E921,'Código Licitaciones'!$K$7:$K$50,1,0)</f>
        <v>#N/A</v>
      </c>
      <c r="AD921" s="94">
        <f t="shared" si="116"/>
        <v>0</v>
      </c>
      <c r="AE921" s="94" t="e">
        <f>+VLOOKUP(G921,'Código Licitaciones'!$L$7:$L$50,1,0)</f>
        <v>#N/A</v>
      </c>
      <c r="AF921" s="90" t="e">
        <f t="shared" si="117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2"/>
        <v>0</v>
      </c>
      <c r="AJ921" s="94">
        <f t="shared" si="112"/>
        <v>0</v>
      </c>
      <c r="AK921" s="95" t="e">
        <f>+VLOOKUP(M921,'Código Barras'!$C$3:$C$1694,1,0)</f>
        <v>#N/A</v>
      </c>
      <c r="AL921" s="90">
        <f t="shared" ref="AL921:AQ963" si="118">IF(OR(ISNUMBER(N921),N921=0),N921,1/0)</f>
        <v>0</v>
      </c>
      <c r="AM921" s="90">
        <f t="shared" si="118"/>
        <v>0</v>
      </c>
      <c r="AN921" s="90">
        <f t="shared" si="118"/>
        <v>0</v>
      </c>
      <c r="AO921" s="90">
        <f t="shared" si="118"/>
        <v>0</v>
      </c>
      <c r="AP921" s="90">
        <f t="shared" si="118"/>
        <v>0</v>
      </c>
      <c r="AQ921" s="90">
        <f t="shared" si="118"/>
        <v>0</v>
      </c>
      <c r="AR921" s="90" t="e">
        <f>VLOOKUP(C921&amp;E921&amp;G921&amp;I921&amp;J921,'Código Licitaciones'!$I$8:$I$4158,1,0)</f>
        <v>#N/A</v>
      </c>
    </row>
    <row r="922" spans="24:44" ht="18.75" x14ac:dyDescent="0.3">
      <c r="X922" s="83">
        <f t="shared" si="113"/>
        <v>9</v>
      </c>
      <c r="Z922" s="90" t="e">
        <f t="shared" si="114"/>
        <v>#DIV/0!</v>
      </c>
      <c r="AA922" s="94" t="e">
        <f>+VLOOKUP(C922,'Código Licitaciones'!$J$7:$J$31,1,0)</f>
        <v>#N/A</v>
      </c>
      <c r="AB922" s="94">
        <f t="shared" si="115"/>
        <v>0</v>
      </c>
      <c r="AC922" s="94" t="e">
        <f>+VLOOKUP(E922,'Código Licitaciones'!$K$7:$K$50,1,0)</f>
        <v>#N/A</v>
      </c>
      <c r="AD922" s="94">
        <f t="shared" si="116"/>
        <v>0</v>
      </c>
      <c r="AE922" s="94" t="e">
        <f>+VLOOKUP(G922,'Código Licitaciones'!$L$7:$L$50,1,0)</f>
        <v>#N/A</v>
      </c>
      <c r="AF922" s="90" t="e">
        <f t="shared" si="117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2"/>
        <v>0</v>
      </c>
      <c r="AJ922" s="94">
        <f t="shared" si="112"/>
        <v>0</v>
      </c>
      <c r="AK922" s="95" t="e">
        <f>+VLOOKUP(M922,'Código Barras'!$C$3:$C$1694,1,0)</f>
        <v>#N/A</v>
      </c>
      <c r="AL922" s="90">
        <f t="shared" si="118"/>
        <v>0</v>
      </c>
      <c r="AM922" s="90">
        <f t="shared" si="118"/>
        <v>0</v>
      </c>
      <c r="AN922" s="90">
        <f t="shared" si="118"/>
        <v>0</v>
      </c>
      <c r="AO922" s="90">
        <f t="shared" si="118"/>
        <v>0</v>
      </c>
      <c r="AP922" s="90">
        <f t="shared" si="118"/>
        <v>0</v>
      </c>
      <c r="AQ922" s="90">
        <f t="shared" si="118"/>
        <v>0</v>
      </c>
      <c r="AR922" s="90" t="e">
        <f>VLOOKUP(C922&amp;E922&amp;G922&amp;I922&amp;J922,'Código Licitaciones'!$I$8:$I$4158,1,0)</f>
        <v>#N/A</v>
      </c>
    </row>
    <row r="923" spans="24:44" ht="18.75" x14ac:dyDescent="0.3">
      <c r="X923" s="83">
        <f t="shared" si="113"/>
        <v>9</v>
      </c>
      <c r="Z923" s="90" t="e">
        <f t="shared" si="114"/>
        <v>#DIV/0!</v>
      </c>
      <c r="AA923" s="94" t="e">
        <f>+VLOOKUP(C923,'Código Licitaciones'!$J$7:$J$31,1,0)</f>
        <v>#N/A</v>
      </c>
      <c r="AB923" s="94">
        <f t="shared" si="115"/>
        <v>0</v>
      </c>
      <c r="AC923" s="94" t="e">
        <f>+VLOOKUP(E923,'Código Licitaciones'!$K$7:$K$50,1,0)</f>
        <v>#N/A</v>
      </c>
      <c r="AD923" s="94">
        <f t="shared" si="116"/>
        <v>0</v>
      </c>
      <c r="AE923" s="94" t="e">
        <f>+VLOOKUP(G923,'Código Licitaciones'!$L$7:$L$50,1,0)</f>
        <v>#N/A</v>
      </c>
      <c r="AF923" s="90" t="e">
        <f t="shared" si="117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2"/>
        <v>0</v>
      </c>
      <c r="AJ923" s="94">
        <f t="shared" si="112"/>
        <v>0</v>
      </c>
      <c r="AK923" s="95" t="e">
        <f>+VLOOKUP(M923,'Código Barras'!$C$3:$C$1694,1,0)</f>
        <v>#N/A</v>
      </c>
      <c r="AL923" s="90">
        <f t="shared" si="118"/>
        <v>0</v>
      </c>
      <c r="AM923" s="90">
        <f t="shared" si="118"/>
        <v>0</v>
      </c>
      <c r="AN923" s="90">
        <f t="shared" si="118"/>
        <v>0</v>
      </c>
      <c r="AO923" s="90">
        <f t="shared" si="118"/>
        <v>0</v>
      </c>
      <c r="AP923" s="90">
        <f t="shared" si="118"/>
        <v>0</v>
      </c>
      <c r="AQ923" s="90">
        <f t="shared" si="118"/>
        <v>0</v>
      </c>
      <c r="AR923" s="90" t="e">
        <f>VLOOKUP(C923&amp;E923&amp;G923&amp;I923&amp;J923,'Código Licitaciones'!$I$8:$I$4158,1,0)</f>
        <v>#N/A</v>
      </c>
    </row>
    <row r="924" spans="24:44" ht="18.75" x14ac:dyDescent="0.3">
      <c r="X924" s="83">
        <f t="shared" si="113"/>
        <v>9</v>
      </c>
      <c r="Z924" s="90" t="e">
        <f t="shared" si="114"/>
        <v>#DIV/0!</v>
      </c>
      <c r="AA924" s="94" t="e">
        <f>+VLOOKUP(C924,'Código Licitaciones'!$J$7:$J$31,1,0)</f>
        <v>#N/A</v>
      </c>
      <c r="AB924" s="94">
        <f t="shared" si="115"/>
        <v>0</v>
      </c>
      <c r="AC924" s="94" t="e">
        <f>+VLOOKUP(E924,'Código Licitaciones'!$K$7:$K$50,1,0)</f>
        <v>#N/A</v>
      </c>
      <c r="AD924" s="94">
        <f t="shared" si="116"/>
        <v>0</v>
      </c>
      <c r="AE924" s="94" t="e">
        <f>+VLOOKUP(G924,'Código Licitaciones'!$L$7:$L$50,1,0)</f>
        <v>#N/A</v>
      </c>
      <c r="AF924" s="90" t="e">
        <f t="shared" si="117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2"/>
        <v>0</v>
      </c>
      <c r="AJ924" s="94">
        <f t="shared" si="112"/>
        <v>0</v>
      </c>
      <c r="AK924" s="95" t="e">
        <f>+VLOOKUP(M924,'Código Barras'!$C$3:$C$1694,1,0)</f>
        <v>#N/A</v>
      </c>
      <c r="AL924" s="90">
        <f t="shared" si="118"/>
        <v>0</v>
      </c>
      <c r="AM924" s="90">
        <f t="shared" si="118"/>
        <v>0</v>
      </c>
      <c r="AN924" s="90">
        <f t="shared" si="118"/>
        <v>0</v>
      </c>
      <c r="AO924" s="90">
        <f t="shared" si="118"/>
        <v>0</v>
      </c>
      <c r="AP924" s="90">
        <f t="shared" si="118"/>
        <v>0</v>
      </c>
      <c r="AQ924" s="90">
        <f t="shared" si="118"/>
        <v>0</v>
      </c>
      <c r="AR924" s="90" t="e">
        <f>VLOOKUP(C924&amp;E924&amp;G924&amp;I924&amp;J924,'Código Licitaciones'!$I$8:$I$4158,1,0)</f>
        <v>#N/A</v>
      </c>
    </row>
    <row r="925" spans="24:44" ht="18.75" x14ac:dyDescent="0.3">
      <c r="X925" s="83">
        <f t="shared" si="113"/>
        <v>9</v>
      </c>
      <c r="Z925" s="90" t="e">
        <f t="shared" si="114"/>
        <v>#DIV/0!</v>
      </c>
      <c r="AA925" s="94" t="e">
        <f>+VLOOKUP(C925,'Código Licitaciones'!$J$7:$J$31,1,0)</f>
        <v>#N/A</v>
      </c>
      <c r="AB925" s="94">
        <f t="shared" si="115"/>
        <v>0</v>
      </c>
      <c r="AC925" s="94" t="e">
        <f>+VLOOKUP(E925,'Código Licitaciones'!$K$7:$K$50,1,0)</f>
        <v>#N/A</v>
      </c>
      <c r="AD925" s="94">
        <f t="shared" si="116"/>
        <v>0</v>
      </c>
      <c r="AE925" s="94" t="e">
        <f>+VLOOKUP(G925,'Código Licitaciones'!$L$7:$L$50,1,0)</f>
        <v>#N/A</v>
      </c>
      <c r="AF925" s="90" t="e">
        <f t="shared" si="117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2"/>
        <v>0</v>
      </c>
      <c r="AJ925" s="94">
        <f t="shared" si="112"/>
        <v>0</v>
      </c>
      <c r="AK925" s="95" t="e">
        <f>+VLOOKUP(M925,'Código Barras'!$C$3:$C$1694,1,0)</f>
        <v>#N/A</v>
      </c>
      <c r="AL925" s="90">
        <f t="shared" si="118"/>
        <v>0</v>
      </c>
      <c r="AM925" s="90">
        <f t="shared" si="118"/>
        <v>0</v>
      </c>
      <c r="AN925" s="90">
        <f t="shared" si="118"/>
        <v>0</v>
      </c>
      <c r="AO925" s="90">
        <f t="shared" si="118"/>
        <v>0</v>
      </c>
      <c r="AP925" s="90">
        <f t="shared" si="118"/>
        <v>0</v>
      </c>
      <c r="AQ925" s="90">
        <f t="shared" si="118"/>
        <v>0</v>
      </c>
      <c r="AR925" s="90" t="e">
        <f>VLOOKUP(C925&amp;E925&amp;G925&amp;I925&amp;J925,'Código Licitaciones'!$I$8:$I$4158,1,0)</f>
        <v>#N/A</v>
      </c>
    </row>
    <row r="926" spans="24:44" ht="18.75" x14ac:dyDescent="0.3">
      <c r="X926" s="83">
        <f t="shared" si="113"/>
        <v>9</v>
      </c>
      <c r="Z926" s="90" t="e">
        <f t="shared" si="114"/>
        <v>#DIV/0!</v>
      </c>
      <c r="AA926" s="94" t="e">
        <f>+VLOOKUP(C926,'Código Licitaciones'!$J$7:$J$31,1,0)</f>
        <v>#N/A</v>
      </c>
      <c r="AB926" s="94">
        <f t="shared" si="115"/>
        <v>0</v>
      </c>
      <c r="AC926" s="94" t="e">
        <f>+VLOOKUP(E926,'Código Licitaciones'!$K$7:$K$50,1,0)</f>
        <v>#N/A</v>
      </c>
      <c r="AD926" s="94">
        <f t="shared" si="116"/>
        <v>0</v>
      </c>
      <c r="AE926" s="94" t="e">
        <f>+VLOOKUP(G926,'Código Licitaciones'!$L$7:$L$50,1,0)</f>
        <v>#N/A</v>
      </c>
      <c r="AF926" s="90" t="e">
        <f t="shared" si="117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2"/>
        <v>0</v>
      </c>
      <c r="AJ926" s="94">
        <f t="shared" si="112"/>
        <v>0</v>
      </c>
      <c r="AK926" s="95" t="e">
        <f>+VLOOKUP(M926,'Código Barras'!$C$3:$C$1694,1,0)</f>
        <v>#N/A</v>
      </c>
      <c r="AL926" s="90">
        <f t="shared" si="118"/>
        <v>0</v>
      </c>
      <c r="AM926" s="90">
        <f t="shared" si="118"/>
        <v>0</v>
      </c>
      <c r="AN926" s="90">
        <f t="shared" si="118"/>
        <v>0</v>
      </c>
      <c r="AO926" s="90">
        <f t="shared" si="118"/>
        <v>0</v>
      </c>
      <c r="AP926" s="90">
        <f t="shared" si="118"/>
        <v>0</v>
      </c>
      <c r="AQ926" s="90">
        <f t="shared" si="118"/>
        <v>0</v>
      </c>
      <c r="AR926" s="90" t="e">
        <f>VLOOKUP(C926&amp;E926&amp;G926&amp;I926&amp;J926,'Código Licitaciones'!$I$8:$I$4158,1,0)</f>
        <v>#N/A</v>
      </c>
    </row>
    <row r="927" spans="24:44" ht="18.75" x14ac:dyDescent="0.3">
      <c r="X927" s="83">
        <f t="shared" si="113"/>
        <v>9</v>
      </c>
      <c r="Z927" s="90" t="e">
        <f t="shared" si="114"/>
        <v>#DIV/0!</v>
      </c>
      <c r="AA927" s="94" t="e">
        <f>+VLOOKUP(C927,'Código Licitaciones'!$J$7:$J$31,1,0)</f>
        <v>#N/A</v>
      </c>
      <c r="AB927" s="94">
        <f t="shared" si="115"/>
        <v>0</v>
      </c>
      <c r="AC927" s="94" t="e">
        <f>+VLOOKUP(E927,'Código Licitaciones'!$K$7:$K$50,1,0)</f>
        <v>#N/A</v>
      </c>
      <c r="AD927" s="94">
        <f t="shared" si="116"/>
        <v>0</v>
      </c>
      <c r="AE927" s="94" t="e">
        <f>+VLOOKUP(G927,'Código Licitaciones'!$L$7:$L$50,1,0)</f>
        <v>#N/A</v>
      </c>
      <c r="AF927" s="90" t="e">
        <f t="shared" si="117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2"/>
        <v>0</v>
      </c>
      <c r="AJ927" s="94">
        <f t="shared" si="112"/>
        <v>0</v>
      </c>
      <c r="AK927" s="95" t="e">
        <f>+VLOOKUP(M927,'Código Barras'!$C$3:$C$1694,1,0)</f>
        <v>#N/A</v>
      </c>
      <c r="AL927" s="90">
        <f t="shared" si="118"/>
        <v>0</v>
      </c>
      <c r="AM927" s="90">
        <f t="shared" si="118"/>
        <v>0</v>
      </c>
      <c r="AN927" s="90">
        <f t="shared" si="118"/>
        <v>0</v>
      </c>
      <c r="AO927" s="90">
        <f t="shared" si="118"/>
        <v>0</v>
      </c>
      <c r="AP927" s="90">
        <f t="shared" si="118"/>
        <v>0</v>
      </c>
      <c r="AQ927" s="90">
        <f t="shared" si="118"/>
        <v>0</v>
      </c>
      <c r="AR927" s="90" t="e">
        <f>VLOOKUP(C927&amp;E927&amp;G927&amp;I927&amp;J927,'Código Licitaciones'!$I$8:$I$4158,1,0)</f>
        <v>#N/A</v>
      </c>
    </row>
    <row r="928" spans="24:44" ht="18.75" x14ac:dyDescent="0.3">
      <c r="X928" s="83">
        <f t="shared" si="113"/>
        <v>9</v>
      </c>
      <c r="Z928" s="90" t="e">
        <f t="shared" si="114"/>
        <v>#DIV/0!</v>
      </c>
      <c r="AA928" s="94" t="e">
        <f>+VLOOKUP(C928,'Código Licitaciones'!$J$7:$J$31,1,0)</f>
        <v>#N/A</v>
      </c>
      <c r="AB928" s="94">
        <f t="shared" si="115"/>
        <v>0</v>
      </c>
      <c r="AC928" s="94" t="e">
        <f>+VLOOKUP(E928,'Código Licitaciones'!$K$7:$K$50,1,0)</f>
        <v>#N/A</v>
      </c>
      <c r="AD928" s="94">
        <f t="shared" si="116"/>
        <v>0</v>
      </c>
      <c r="AE928" s="94" t="e">
        <f>+VLOOKUP(G928,'Código Licitaciones'!$L$7:$L$50,1,0)</f>
        <v>#N/A</v>
      </c>
      <c r="AF928" s="90" t="e">
        <f t="shared" si="117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2"/>
        <v>0</v>
      </c>
      <c r="AJ928" s="94">
        <f t="shared" si="112"/>
        <v>0</v>
      </c>
      <c r="AK928" s="95" t="e">
        <f>+VLOOKUP(M928,'Código Barras'!$C$3:$C$1694,1,0)</f>
        <v>#N/A</v>
      </c>
      <c r="AL928" s="90">
        <f t="shared" si="118"/>
        <v>0</v>
      </c>
      <c r="AM928" s="90">
        <f t="shared" si="118"/>
        <v>0</v>
      </c>
      <c r="AN928" s="90">
        <f t="shared" si="118"/>
        <v>0</v>
      </c>
      <c r="AO928" s="90">
        <f t="shared" si="118"/>
        <v>0</v>
      </c>
      <c r="AP928" s="90">
        <f t="shared" si="118"/>
        <v>0</v>
      </c>
      <c r="AQ928" s="90">
        <f t="shared" si="118"/>
        <v>0</v>
      </c>
      <c r="AR928" s="90" t="e">
        <f>VLOOKUP(C928&amp;E928&amp;G928&amp;I928&amp;J928,'Código Licitaciones'!$I$8:$I$4158,1,0)</f>
        <v>#N/A</v>
      </c>
    </row>
    <row r="929" spans="24:44" ht="18.75" x14ac:dyDescent="0.3">
      <c r="X929" s="83">
        <f t="shared" si="113"/>
        <v>9</v>
      </c>
      <c r="Z929" s="90" t="e">
        <f t="shared" si="114"/>
        <v>#DIV/0!</v>
      </c>
      <c r="AA929" s="94" t="e">
        <f>+VLOOKUP(C929,'Código Licitaciones'!$J$7:$J$31,1,0)</f>
        <v>#N/A</v>
      </c>
      <c r="AB929" s="94">
        <f t="shared" si="115"/>
        <v>0</v>
      </c>
      <c r="AC929" s="94" t="e">
        <f>+VLOOKUP(E929,'Código Licitaciones'!$K$7:$K$50,1,0)</f>
        <v>#N/A</v>
      </c>
      <c r="AD929" s="94">
        <f t="shared" si="116"/>
        <v>0</v>
      </c>
      <c r="AE929" s="94" t="e">
        <f>+VLOOKUP(G929,'Código Licitaciones'!$L$7:$L$50,1,0)</f>
        <v>#N/A</v>
      </c>
      <c r="AF929" s="90" t="e">
        <f t="shared" si="117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2"/>
        <v>0</v>
      </c>
      <c r="AJ929" s="94">
        <f t="shared" si="112"/>
        <v>0</v>
      </c>
      <c r="AK929" s="95" t="e">
        <f>+VLOOKUP(M929,'Código Barras'!$C$3:$C$1694,1,0)</f>
        <v>#N/A</v>
      </c>
      <c r="AL929" s="90">
        <f t="shared" si="118"/>
        <v>0</v>
      </c>
      <c r="AM929" s="90">
        <f t="shared" si="118"/>
        <v>0</v>
      </c>
      <c r="AN929" s="90">
        <f t="shared" si="118"/>
        <v>0</v>
      </c>
      <c r="AO929" s="90">
        <f t="shared" si="118"/>
        <v>0</v>
      </c>
      <c r="AP929" s="90">
        <f t="shared" si="118"/>
        <v>0</v>
      </c>
      <c r="AQ929" s="90">
        <f t="shared" si="118"/>
        <v>0</v>
      </c>
      <c r="AR929" s="90" t="e">
        <f>VLOOKUP(C929&amp;E929&amp;G929&amp;I929&amp;J929,'Código Licitaciones'!$I$8:$I$4158,1,0)</f>
        <v>#N/A</v>
      </c>
    </row>
    <row r="930" spans="24:44" ht="18.75" x14ac:dyDescent="0.3">
      <c r="X930" s="83">
        <f t="shared" si="113"/>
        <v>9</v>
      </c>
      <c r="Z930" s="90" t="e">
        <f t="shared" si="114"/>
        <v>#DIV/0!</v>
      </c>
      <c r="AA930" s="94" t="e">
        <f>+VLOOKUP(C930,'Código Licitaciones'!$J$7:$J$31,1,0)</f>
        <v>#N/A</v>
      </c>
      <c r="AB930" s="94">
        <f t="shared" si="115"/>
        <v>0</v>
      </c>
      <c r="AC930" s="94" t="e">
        <f>+VLOOKUP(E930,'Código Licitaciones'!$K$7:$K$50,1,0)</f>
        <v>#N/A</v>
      </c>
      <c r="AD930" s="94">
        <f t="shared" si="116"/>
        <v>0</v>
      </c>
      <c r="AE930" s="94" t="e">
        <f>+VLOOKUP(G930,'Código Licitaciones'!$L$7:$L$50,1,0)</f>
        <v>#N/A</v>
      </c>
      <c r="AF930" s="90" t="e">
        <f t="shared" si="117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2"/>
        <v>0</v>
      </c>
      <c r="AJ930" s="94">
        <f t="shared" si="112"/>
        <v>0</v>
      </c>
      <c r="AK930" s="95" t="e">
        <f>+VLOOKUP(M930,'Código Barras'!$C$3:$C$1694,1,0)</f>
        <v>#N/A</v>
      </c>
      <c r="AL930" s="90">
        <f t="shared" si="118"/>
        <v>0</v>
      </c>
      <c r="AM930" s="90">
        <f t="shared" si="118"/>
        <v>0</v>
      </c>
      <c r="AN930" s="90">
        <f t="shared" si="118"/>
        <v>0</v>
      </c>
      <c r="AO930" s="90">
        <f t="shared" si="118"/>
        <v>0</v>
      </c>
      <c r="AP930" s="90">
        <f t="shared" si="118"/>
        <v>0</v>
      </c>
      <c r="AQ930" s="90">
        <f t="shared" si="118"/>
        <v>0</v>
      </c>
      <c r="AR930" s="90" t="e">
        <f>VLOOKUP(C930&amp;E930&amp;G930&amp;I930&amp;J930,'Código Licitaciones'!$I$8:$I$4158,1,0)</f>
        <v>#N/A</v>
      </c>
    </row>
    <row r="931" spans="24:44" ht="18.75" x14ac:dyDescent="0.3">
      <c r="X931" s="83">
        <f t="shared" si="113"/>
        <v>9</v>
      </c>
      <c r="Z931" s="90" t="e">
        <f t="shared" si="114"/>
        <v>#DIV/0!</v>
      </c>
      <c r="AA931" s="94" t="e">
        <f>+VLOOKUP(C931,'Código Licitaciones'!$J$7:$J$31,1,0)</f>
        <v>#N/A</v>
      </c>
      <c r="AB931" s="94">
        <f t="shared" si="115"/>
        <v>0</v>
      </c>
      <c r="AC931" s="94" t="e">
        <f>+VLOOKUP(E931,'Código Licitaciones'!$K$7:$K$50,1,0)</f>
        <v>#N/A</v>
      </c>
      <c r="AD931" s="94">
        <f t="shared" si="116"/>
        <v>0</v>
      </c>
      <c r="AE931" s="94" t="e">
        <f>+VLOOKUP(G931,'Código Licitaciones'!$L$7:$L$50,1,0)</f>
        <v>#N/A</v>
      </c>
      <c r="AF931" s="90" t="e">
        <f t="shared" si="117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2"/>
        <v>0</v>
      </c>
      <c r="AJ931" s="94">
        <f t="shared" si="112"/>
        <v>0</v>
      </c>
      <c r="AK931" s="95" t="e">
        <f>+VLOOKUP(M931,'Código Barras'!$C$3:$C$1694,1,0)</f>
        <v>#N/A</v>
      </c>
      <c r="AL931" s="90">
        <f t="shared" si="118"/>
        <v>0</v>
      </c>
      <c r="AM931" s="90">
        <f t="shared" si="118"/>
        <v>0</v>
      </c>
      <c r="AN931" s="90">
        <f t="shared" si="118"/>
        <v>0</v>
      </c>
      <c r="AO931" s="90">
        <f t="shared" si="118"/>
        <v>0</v>
      </c>
      <c r="AP931" s="90">
        <f t="shared" si="118"/>
        <v>0</v>
      </c>
      <c r="AQ931" s="90">
        <f t="shared" si="118"/>
        <v>0</v>
      </c>
      <c r="AR931" s="90" t="e">
        <f>VLOOKUP(C931&amp;E931&amp;G931&amp;I931&amp;J931,'Código Licitaciones'!$I$8:$I$4158,1,0)</f>
        <v>#N/A</v>
      </c>
    </row>
    <row r="932" spans="24:44" ht="18.75" x14ac:dyDescent="0.3">
      <c r="X932" s="83">
        <f t="shared" si="113"/>
        <v>9</v>
      </c>
      <c r="Z932" s="90" t="e">
        <f t="shared" si="114"/>
        <v>#DIV/0!</v>
      </c>
      <c r="AA932" s="94" t="e">
        <f>+VLOOKUP(C932,'Código Licitaciones'!$J$7:$J$31,1,0)</f>
        <v>#N/A</v>
      </c>
      <c r="AB932" s="94">
        <f t="shared" si="115"/>
        <v>0</v>
      </c>
      <c r="AC932" s="94" t="e">
        <f>+VLOOKUP(E932,'Código Licitaciones'!$K$7:$K$50,1,0)</f>
        <v>#N/A</v>
      </c>
      <c r="AD932" s="94">
        <f t="shared" si="116"/>
        <v>0</v>
      </c>
      <c r="AE932" s="94" t="e">
        <f>+VLOOKUP(G932,'Código Licitaciones'!$L$7:$L$50,1,0)</f>
        <v>#N/A</v>
      </c>
      <c r="AF932" s="90" t="e">
        <f t="shared" si="117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2"/>
        <v>0</v>
      </c>
      <c r="AJ932" s="94">
        <f t="shared" si="112"/>
        <v>0</v>
      </c>
      <c r="AK932" s="95" t="e">
        <f>+VLOOKUP(M932,'Código Barras'!$C$3:$C$1694,1,0)</f>
        <v>#N/A</v>
      </c>
      <c r="AL932" s="90">
        <f t="shared" si="118"/>
        <v>0</v>
      </c>
      <c r="AM932" s="90">
        <f t="shared" si="118"/>
        <v>0</v>
      </c>
      <c r="AN932" s="90">
        <f t="shared" si="118"/>
        <v>0</v>
      </c>
      <c r="AO932" s="90">
        <f t="shared" si="118"/>
        <v>0</v>
      </c>
      <c r="AP932" s="90">
        <f t="shared" si="118"/>
        <v>0</v>
      </c>
      <c r="AQ932" s="90">
        <f t="shared" si="118"/>
        <v>0</v>
      </c>
      <c r="AR932" s="90" t="e">
        <f>VLOOKUP(C932&amp;E932&amp;G932&amp;I932&amp;J932,'Código Licitaciones'!$I$8:$I$4158,1,0)</f>
        <v>#N/A</v>
      </c>
    </row>
    <row r="933" spans="24:44" ht="18.75" x14ac:dyDescent="0.3">
      <c r="X933" s="83">
        <f t="shared" si="113"/>
        <v>9</v>
      </c>
      <c r="Z933" s="90" t="e">
        <f t="shared" si="114"/>
        <v>#DIV/0!</v>
      </c>
      <c r="AA933" s="94" t="e">
        <f>+VLOOKUP(C933,'Código Licitaciones'!$J$7:$J$31,1,0)</f>
        <v>#N/A</v>
      </c>
      <c r="AB933" s="94">
        <f t="shared" si="115"/>
        <v>0</v>
      </c>
      <c r="AC933" s="94" t="e">
        <f>+VLOOKUP(E933,'Código Licitaciones'!$K$7:$K$50,1,0)</f>
        <v>#N/A</v>
      </c>
      <c r="AD933" s="94">
        <f t="shared" si="116"/>
        <v>0</v>
      </c>
      <c r="AE933" s="94" t="e">
        <f>+VLOOKUP(G933,'Código Licitaciones'!$L$7:$L$50,1,0)</f>
        <v>#N/A</v>
      </c>
      <c r="AF933" s="90" t="e">
        <f t="shared" si="117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2"/>
        <v>0</v>
      </c>
      <c r="AJ933" s="94">
        <f t="shared" si="112"/>
        <v>0</v>
      </c>
      <c r="AK933" s="95" t="e">
        <f>+VLOOKUP(M933,'Código Barras'!$C$3:$C$1694,1,0)</f>
        <v>#N/A</v>
      </c>
      <c r="AL933" s="90">
        <f t="shared" si="118"/>
        <v>0</v>
      </c>
      <c r="AM933" s="90">
        <f t="shared" si="118"/>
        <v>0</v>
      </c>
      <c r="AN933" s="90">
        <f t="shared" si="118"/>
        <v>0</v>
      </c>
      <c r="AO933" s="90">
        <f t="shared" si="118"/>
        <v>0</v>
      </c>
      <c r="AP933" s="90">
        <f t="shared" si="118"/>
        <v>0</v>
      </c>
      <c r="AQ933" s="90">
        <f t="shared" si="118"/>
        <v>0</v>
      </c>
      <c r="AR933" s="90" t="e">
        <f>VLOOKUP(C933&amp;E933&amp;G933&amp;I933&amp;J933,'Código Licitaciones'!$I$8:$I$4158,1,0)</f>
        <v>#N/A</v>
      </c>
    </row>
    <row r="934" spans="24:44" ht="18.75" x14ac:dyDescent="0.3">
      <c r="X934" s="83">
        <f t="shared" si="113"/>
        <v>9</v>
      </c>
      <c r="Z934" s="90" t="e">
        <f t="shared" si="114"/>
        <v>#DIV/0!</v>
      </c>
      <c r="AA934" s="94" t="e">
        <f>+VLOOKUP(C934,'Código Licitaciones'!$J$7:$J$31,1,0)</f>
        <v>#N/A</v>
      </c>
      <c r="AB934" s="94">
        <f t="shared" si="115"/>
        <v>0</v>
      </c>
      <c r="AC934" s="94" t="e">
        <f>+VLOOKUP(E934,'Código Licitaciones'!$K$7:$K$50,1,0)</f>
        <v>#N/A</v>
      </c>
      <c r="AD934" s="94">
        <f t="shared" si="116"/>
        <v>0</v>
      </c>
      <c r="AE934" s="94" t="e">
        <f>+VLOOKUP(G934,'Código Licitaciones'!$L$7:$L$50,1,0)</f>
        <v>#N/A</v>
      </c>
      <c r="AF934" s="90" t="e">
        <f t="shared" si="117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2"/>
        <v>0</v>
      </c>
      <c r="AJ934" s="94">
        <f t="shared" si="112"/>
        <v>0</v>
      </c>
      <c r="AK934" s="95" t="e">
        <f>+VLOOKUP(M934,'Código Barras'!$C$3:$C$1694,1,0)</f>
        <v>#N/A</v>
      </c>
      <c r="AL934" s="90">
        <f t="shared" si="118"/>
        <v>0</v>
      </c>
      <c r="AM934" s="90">
        <f t="shared" si="118"/>
        <v>0</v>
      </c>
      <c r="AN934" s="90">
        <f t="shared" si="118"/>
        <v>0</v>
      </c>
      <c r="AO934" s="90">
        <f t="shared" si="118"/>
        <v>0</v>
      </c>
      <c r="AP934" s="90">
        <f t="shared" si="118"/>
        <v>0</v>
      </c>
      <c r="AQ934" s="90">
        <f t="shared" si="118"/>
        <v>0</v>
      </c>
      <c r="AR934" s="90" t="e">
        <f>VLOOKUP(C934&amp;E934&amp;G934&amp;I934&amp;J934,'Código Licitaciones'!$I$8:$I$4158,1,0)</f>
        <v>#N/A</v>
      </c>
    </row>
    <row r="935" spans="24:44" ht="18.75" x14ac:dyDescent="0.3">
      <c r="X935" s="83">
        <f t="shared" si="113"/>
        <v>9</v>
      </c>
      <c r="Z935" s="90" t="e">
        <f t="shared" si="114"/>
        <v>#DIV/0!</v>
      </c>
      <c r="AA935" s="94" t="e">
        <f>+VLOOKUP(C935,'Código Licitaciones'!$J$7:$J$31,1,0)</f>
        <v>#N/A</v>
      </c>
      <c r="AB935" s="94">
        <f t="shared" si="115"/>
        <v>0</v>
      </c>
      <c r="AC935" s="94" t="e">
        <f>+VLOOKUP(E935,'Código Licitaciones'!$K$7:$K$50,1,0)</f>
        <v>#N/A</v>
      </c>
      <c r="AD935" s="94">
        <f t="shared" si="116"/>
        <v>0</v>
      </c>
      <c r="AE935" s="94" t="e">
        <f>+VLOOKUP(G935,'Código Licitaciones'!$L$7:$L$50,1,0)</f>
        <v>#N/A</v>
      </c>
      <c r="AF935" s="90" t="e">
        <f t="shared" si="117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2"/>
        <v>0</v>
      </c>
      <c r="AJ935" s="94">
        <f t="shared" si="112"/>
        <v>0</v>
      </c>
      <c r="AK935" s="95" t="e">
        <f>+VLOOKUP(M935,'Código Barras'!$C$3:$C$1694,1,0)</f>
        <v>#N/A</v>
      </c>
      <c r="AL935" s="90">
        <f t="shared" si="118"/>
        <v>0</v>
      </c>
      <c r="AM935" s="90">
        <f t="shared" si="118"/>
        <v>0</v>
      </c>
      <c r="AN935" s="90">
        <f t="shared" si="118"/>
        <v>0</v>
      </c>
      <c r="AO935" s="90">
        <f t="shared" si="118"/>
        <v>0</v>
      </c>
      <c r="AP935" s="90">
        <f t="shared" si="118"/>
        <v>0</v>
      </c>
      <c r="AQ935" s="90">
        <f t="shared" si="118"/>
        <v>0</v>
      </c>
      <c r="AR935" s="90" t="e">
        <f>VLOOKUP(C935&amp;E935&amp;G935&amp;I935&amp;J935,'Código Licitaciones'!$I$8:$I$4158,1,0)</f>
        <v>#N/A</v>
      </c>
    </row>
    <row r="936" spans="24:44" ht="18.75" x14ac:dyDescent="0.3">
      <c r="X936" s="83">
        <f t="shared" si="113"/>
        <v>9</v>
      </c>
      <c r="Z936" s="90" t="e">
        <f t="shared" si="114"/>
        <v>#DIV/0!</v>
      </c>
      <c r="AA936" s="94" t="e">
        <f>+VLOOKUP(C936,'Código Licitaciones'!$J$7:$J$31,1,0)</f>
        <v>#N/A</v>
      </c>
      <c r="AB936" s="94">
        <f t="shared" si="115"/>
        <v>0</v>
      </c>
      <c r="AC936" s="94" t="e">
        <f>+VLOOKUP(E936,'Código Licitaciones'!$K$7:$K$50,1,0)</f>
        <v>#N/A</v>
      </c>
      <c r="AD936" s="94">
        <f t="shared" si="116"/>
        <v>0</v>
      </c>
      <c r="AE936" s="94" t="e">
        <f>+VLOOKUP(G936,'Código Licitaciones'!$L$7:$L$50,1,0)</f>
        <v>#N/A</v>
      </c>
      <c r="AF936" s="90" t="e">
        <f t="shared" si="117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2"/>
        <v>0</v>
      </c>
      <c r="AJ936" s="94">
        <f t="shared" si="112"/>
        <v>0</v>
      </c>
      <c r="AK936" s="95" t="e">
        <f>+VLOOKUP(M936,'Código Barras'!$C$3:$C$1694,1,0)</f>
        <v>#N/A</v>
      </c>
      <c r="AL936" s="90">
        <f t="shared" si="118"/>
        <v>0</v>
      </c>
      <c r="AM936" s="90">
        <f t="shared" si="118"/>
        <v>0</v>
      </c>
      <c r="AN936" s="90">
        <f t="shared" si="118"/>
        <v>0</v>
      </c>
      <c r="AO936" s="90">
        <f t="shared" si="118"/>
        <v>0</v>
      </c>
      <c r="AP936" s="90">
        <f t="shared" si="118"/>
        <v>0</v>
      </c>
      <c r="AQ936" s="90">
        <f t="shared" si="118"/>
        <v>0</v>
      </c>
      <c r="AR936" s="90" t="e">
        <f>VLOOKUP(C936&amp;E936&amp;G936&amp;I936&amp;J936,'Código Licitaciones'!$I$8:$I$4158,1,0)</f>
        <v>#N/A</v>
      </c>
    </row>
    <row r="937" spans="24:44" ht="18.75" x14ac:dyDescent="0.3">
      <c r="X937" s="83">
        <f t="shared" si="113"/>
        <v>9</v>
      </c>
      <c r="Z937" s="90" t="e">
        <f t="shared" si="114"/>
        <v>#DIV/0!</v>
      </c>
      <c r="AA937" s="94" t="e">
        <f>+VLOOKUP(C937,'Código Licitaciones'!$J$7:$J$31,1,0)</f>
        <v>#N/A</v>
      </c>
      <c r="AB937" s="94">
        <f t="shared" si="115"/>
        <v>0</v>
      </c>
      <c r="AC937" s="94" t="e">
        <f>+VLOOKUP(E937,'Código Licitaciones'!$K$7:$K$50,1,0)</f>
        <v>#N/A</v>
      </c>
      <c r="AD937" s="94">
        <f t="shared" si="116"/>
        <v>0</v>
      </c>
      <c r="AE937" s="94" t="e">
        <f>+VLOOKUP(G937,'Código Licitaciones'!$L$7:$L$50,1,0)</f>
        <v>#N/A</v>
      </c>
      <c r="AF937" s="90" t="e">
        <f t="shared" si="117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2"/>
        <v>0</v>
      </c>
      <c r="AJ937" s="94">
        <f t="shared" si="112"/>
        <v>0</v>
      </c>
      <c r="AK937" s="95" t="e">
        <f>+VLOOKUP(M937,'Código Barras'!$C$3:$C$1694,1,0)</f>
        <v>#N/A</v>
      </c>
      <c r="AL937" s="90">
        <f t="shared" si="118"/>
        <v>0</v>
      </c>
      <c r="AM937" s="90">
        <f t="shared" si="118"/>
        <v>0</v>
      </c>
      <c r="AN937" s="90">
        <f t="shared" si="118"/>
        <v>0</v>
      </c>
      <c r="AO937" s="90">
        <f t="shared" si="118"/>
        <v>0</v>
      </c>
      <c r="AP937" s="90">
        <f t="shared" si="118"/>
        <v>0</v>
      </c>
      <c r="AQ937" s="90">
        <f t="shared" si="118"/>
        <v>0</v>
      </c>
      <c r="AR937" s="90" t="e">
        <f>VLOOKUP(C937&amp;E937&amp;G937&amp;I937&amp;J937,'Código Licitaciones'!$I$8:$I$4158,1,0)</f>
        <v>#N/A</v>
      </c>
    </row>
    <row r="938" spans="24:44" ht="18.75" x14ac:dyDescent="0.3">
      <c r="X938" s="83">
        <f t="shared" si="113"/>
        <v>9</v>
      </c>
      <c r="Z938" s="90" t="e">
        <f t="shared" si="114"/>
        <v>#DIV/0!</v>
      </c>
      <c r="AA938" s="94" t="e">
        <f>+VLOOKUP(C938,'Código Licitaciones'!$J$7:$J$31,1,0)</f>
        <v>#N/A</v>
      </c>
      <c r="AB938" s="94">
        <f t="shared" si="115"/>
        <v>0</v>
      </c>
      <c r="AC938" s="94" t="e">
        <f>+VLOOKUP(E938,'Código Licitaciones'!$K$7:$K$50,1,0)</f>
        <v>#N/A</v>
      </c>
      <c r="AD938" s="94">
        <f t="shared" si="116"/>
        <v>0</v>
      </c>
      <c r="AE938" s="94" t="e">
        <f>+VLOOKUP(G938,'Código Licitaciones'!$L$7:$L$50,1,0)</f>
        <v>#N/A</v>
      </c>
      <c r="AF938" s="90" t="e">
        <f t="shared" si="117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2"/>
        <v>0</v>
      </c>
      <c r="AJ938" s="94">
        <f t="shared" si="112"/>
        <v>0</v>
      </c>
      <c r="AK938" s="95" t="e">
        <f>+VLOOKUP(M938,'Código Barras'!$C$3:$C$1694,1,0)</f>
        <v>#N/A</v>
      </c>
      <c r="AL938" s="90">
        <f t="shared" si="118"/>
        <v>0</v>
      </c>
      <c r="AM938" s="90">
        <f t="shared" si="118"/>
        <v>0</v>
      </c>
      <c r="AN938" s="90">
        <f t="shared" si="118"/>
        <v>0</v>
      </c>
      <c r="AO938" s="90">
        <f t="shared" si="118"/>
        <v>0</v>
      </c>
      <c r="AP938" s="90">
        <f t="shared" si="118"/>
        <v>0</v>
      </c>
      <c r="AQ938" s="90">
        <f t="shared" si="118"/>
        <v>0</v>
      </c>
      <c r="AR938" s="90" t="e">
        <f>VLOOKUP(C938&amp;E938&amp;G938&amp;I938&amp;J938,'Código Licitaciones'!$I$8:$I$4158,1,0)</f>
        <v>#N/A</v>
      </c>
    </row>
    <row r="939" spans="24:44" ht="18.75" x14ac:dyDescent="0.3">
      <c r="X939" s="83">
        <f t="shared" si="113"/>
        <v>9</v>
      </c>
      <c r="Z939" s="90" t="e">
        <f t="shared" si="114"/>
        <v>#DIV/0!</v>
      </c>
      <c r="AA939" s="94" t="e">
        <f>+VLOOKUP(C939,'Código Licitaciones'!$J$7:$J$31,1,0)</f>
        <v>#N/A</v>
      </c>
      <c r="AB939" s="94">
        <f t="shared" si="115"/>
        <v>0</v>
      </c>
      <c r="AC939" s="94" t="e">
        <f>+VLOOKUP(E939,'Código Licitaciones'!$K$7:$K$50,1,0)</f>
        <v>#N/A</v>
      </c>
      <c r="AD939" s="94">
        <f t="shared" si="116"/>
        <v>0</v>
      </c>
      <c r="AE939" s="94" t="e">
        <f>+VLOOKUP(G939,'Código Licitaciones'!$L$7:$L$50,1,0)</f>
        <v>#N/A</v>
      </c>
      <c r="AF939" s="90" t="e">
        <f t="shared" si="117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2"/>
        <v>0</v>
      </c>
      <c r="AJ939" s="94">
        <f t="shared" si="112"/>
        <v>0</v>
      </c>
      <c r="AK939" s="95" t="e">
        <f>+VLOOKUP(M939,'Código Barras'!$C$3:$C$1694,1,0)</f>
        <v>#N/A</v>
      </c>
      <c r="AL939" s="90">
        <f t="shared" si="118"/>
        <v>0</v>
      </c>
      <c r="AM939" s="90">
        <f t="shared" si="118"/>
        <v>0</v>
      </c>
      <c r="AN939" s="90">
        <f t="shared" si="118"/>
        <v>0</v>
      </c>
      <c r="AO939" s="90">
        <f t="shared" si="118"/>
        <v>0</v>
      </c>
      <c r="AP939" s="90">
        <f t="shared" si="118"/>
        <v>0</v>
      </c>
      <c r="AQ939" s="90">
        <f t="shared" si="118"/>
        <v>0</v>
      </c>
      <c r="AR939" s="90" t="e">
        <f>VLOOKUP(C939&amp;E939&amp;G939&amp;I939&amp;J939,'Código Licitaciones'!$I$8:$I$4158,1,0)</f>
        <v>#N/A</v>
      </c>
    </row>
    <row r="940" spans="24:44" ht="18.75" x14ac:dyDescent="0.3">
      <c r="X940" s="83">
        <f t="shared" si="113"/>
        <v>9</v>
      </c>
      <c r="Z940" s="90" t="e">
        <f t="shared" si="114"/>
        <v>#DIV/0!</v>
      </c>
      <c r="AA940" s="94" t="e">
        <f>+VLOOKUP(C940,'Código Licitaciones'!$J$7:$J$31,1,0)</f>
        <v>#N/A</v>
      </c>
      <c r="AB940" s="94">
        <f t="shared" si="115"/>
        <v>0</v>
      </c>
      <c r="AC940" s="94" t="e">
        <f>+VLOOKUP(E940,'Código Licitaciones'!$K$7:$K$50,1,0)</f>
        <v>#N/A</v>
      </c>
      <c r="AD940" s="94">
        <f t="shared" si="116"/>
        <v>0</v>
      </c>
      <c r="AE940" s="94" t="e">
        <f>+VLOOKUP(G940,'Código Licitaciones'!$L$7:$L$50,1,0)</f>
        <v>#N/A</v>
      </c>
      <c r="AF940" s="90" t="e">
        <f t="shared" si="117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2"/>
        <v>0</v>
      </c>
      <c r="AJ940" s="94">
        <f t="shared" si="112"/>
        <v>0</v>
      </c>
      <c r="AK940" s="95" t="e">
        <f>+VLOOKUP(M940,'Código Barras'!$C$3:$C$1694,1,0)</f>
        <v>#N/A</v>
      </c>
      <c r="AL940" s="90">
        <f t="shared" si="118"/>
        <v>0</v>
      </c>
      <c r="AM940" s="90">
        <f t="shared" si="118"/>
        <v>0</v>
      </c>
      <c r="AN940" s="90">
        <f t="shared" si="118"/>
        <v>0</v>
      </c>
      <c r="AO940" s="90">
        <f t="shared" si="118"/>
        <v>0</v>
      </c>
      <c r="AP940" s="90">
        <f t="shared" si="118"/>
        <v>0</v>
      </c>
      <c r="AQ940" s="90">
        <f t="shared" si="118"/>
        <v>0</v>
      </c>
      <c r="AR940" s="90" t="e">
        <f>VLOOKUP(C940&amp;E940&amp;G940&amp;I940&amp;J940,'Código Licitaciones'!$I$8:$I$4158,1,0)</f>
        <v>#N/A</v>
      </c>
    </row>
    <row r="941" spans="24:44" ht="18.75" x14ac:dyDescent="0.3">
      <c r="X941" s="83">
        <f t="shared" si="113"/>
        <v>9</v>
      </c>
      <c r="Z941" s="90" t="e">
        <f t="shared" si="114"/>
        <v>#DIV/0!</v>
      </c>
      <c r="AA941" s="94" t="e">
        <f>+VLOOKUP(C941,'Código Licitaciones'!$J$7:$J$31,1,0)</f>
        <v>#N/A</v>
      </c>
      <c r="AB941" s="94">
        <f t="shared" si="115"/>
        <v>0</v>
      </c>
      <c r="AC941" s="94" t="e">
        <f>+VLOOKUP(E941,'Código Licitaciones'!$K$7:$K$50,1,0)</f>
        <v>#N/A</v>
      </c>
      <c r="AD941" s="94">
        <f t="shared" si="116"/>
        <v>0</v>
      </c>
      <c r="AE941" s="94" t="e">
        <f>+VLOOKUP(G941,'Código Licitaciones'!$L$7:$L$50,1,0)</f>
        <v>#N/A</v>
      </c>
      <c r="AF941" s="90" t="e">
        <f t="shared" si="117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2"/>
        <v>0</v>
      </c>
      <c r="AJ941" s="94">
        <f t="shared" si="112"/>
        <v>0</v>
      </c>
      <c r="AK941" s="95" t="e">
        <f>+VLOOKUP(M941,'Código Barras'!$C$3:$C$1694,1,0)</f>
        <v>#N/A</v>
      </c>
      <c r="AL941" s="90">
        <f t="shared" si="118"/>
        <v>0</v>
      </c>
      <c r="AM941" s="90">
        <f t="shared" si="118"/>
        <v>0</v>
      </c>
      <c r="AN941" s="90">
        <f t="shared" si="118"/>
        <v>0</v>
      </c>
      <c r="AO941" s="90">
        <f t="shared" si="118"/>
        <v>0</v>
      </c>
      <c r="AP941" s="90">
        <f t="shared" si="118"/>
        <v>0</v>
      </c>
      <c r="AQ941" s="90">
        <f t="shared" si="118"/>
        <v>0</v>
      </c>
      <c r="AR941" s="90" t="e">
        <f>VLOOKUP(C941&amp;E941&amp;G941&amp;I941&amp;J941,'Código Licitaciones'!$I$8:$I$4158,1,0)</f>
        <v>#N/A</v>
      </c>
    </row>
    <row r="942" spans="24:44" ht="18.75" x14ac:dyDescent="0.3">
      <c r="X942" s="83">
        <f t="shared" si="113"/>
        <v>9</v>
      </c>
      <c r="Z942" s="90" t="e">
        <f t="shared" si="114"/>
        <v>#DIV/0!</v>
      </c>
      <c r="AA942" s="94" t="e">
        <f>+VLOOKUP(C942,'Código Licitaciones'!$J$7:$J$31,1,0)</f>
        <v>#N/A</v>
      </c>
      <c r="AB942" s="94">
        <f t="shared" si="115"/>
        <v>0</v>
      </c>
      <c r="AC942" s="94" t="e">
        <f>+VLOOKUP(E942,'Código Licitaciones'!$K$7:$K$50,1,0)</f>
        <v>#N/A</v>
      </c>
      <c r="AD942" s="94">
        <f t="shared" si="116"/>
        <v>0</v>
      </c>
      <c r="AE942" s="94" t="e">
        <f>+VLOOKUP(G942,'Código Licitaciones'!$L$7:$L$50,1,0)</f>
        <v>#N/A</v>
      </c>
      <c r="AF942" s="90" t="e">
        <f t="shared" si="117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2"/>
        <v>0</v>
      </c>
      <c r="AJ942" s="94">
        <f t="shared" si="112"/>
        <v>0</v>
      </c>
      <c r="AK942" s="95" t="e">
        <f>+VLOOKUP(M942,'Código Barras'!$C$3:$C$1694,1,0)</f>
        <v>#N/A</v>
      </c>
      <c r="AL942" s="90">
        <f t="shared" si="118"/>
        <v>0</v>
      </c>
      <c r="AM942" s="90">
        <f t="shared" si="118"/>
        <v>0</v>
      </c>
      <c r="AN942" s="90">
        <f t="shared" si="118"/>
        <v>0</v>
      </c>
      <c r="AO942" s="90">
        <f t="shared" si="118"/>
        <v>0</v>
      </c>
      <c r="AP942" s="90">
        <f t="shared" si="118"/>
        <v>0</v>
      </c>
      <c r="AQ942" s="90">
        <f t="shared" si="118"/>
        <v>0</v>
      </c>
      <c r="AR942" s="90" t="e">
        <f>VLOOKUP(C942&amp;E942&amp;G942&amp;I942&amp;J942,'Código Licitaciones'!$I$8:$I$4158,1,0)</f>
        <v>#N/A</v>
      </c>
    </row>
    <row r="943" spans="24:44" ht="18.75" x14ac:dyDescent="0.3">
      <c r="X943" s="83">
        <f t="shared" si="113"/>
        <v>9</v>
      </c>
      <c r="Z943" s="90" t="e">
        <f t="shared" si="114"/>
        <v>#DIV/0!</v>
      </c>
      <c r="AA943" s="94" t="e">
        <f>+VLOOKUP(C943,'Código Licitaciones'!$J$7:$J$31,1,0)</f>
        <v>#N/A</v>
      </c>
      <c r="AB943" s="94">
        <f t="shared" si="115"/>
        <v>0</v>
      </c>
      <c r="AC943" s="94" t="e">
        <f>+VLOOKUP(E943,'Código Licitaciones'!$K$7:$K$50,1,0)</f>
        <v>#N/A</v>
      </c>
      <c r="AD943" s="94">
        <f t="shared" si="116"/>
        <v>0</v>
      </c>
      <c r="AE943" s="94" t="e">
        <f>+VLOOKUP(G943,'Código Licitaciones'!$L$7:$L$50,1,0)</f>
        <v>#N/A</v>
      </c>
      <c r="AF943" s="90" t="e">
        <f t="shared" si="117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2"/>
        <v>0</v>
      </c>
      <c r="AJ943" s="94">
        <f t="shared" si="112"/>
        <v>0</v>
      </c>
      <c r="AK943" s="95" t="e">
        <f>+VLOOKUP(M943,'Código Barras'!$C$3:$C$1694,1,0)</f>
        <v>#N/A</v>
      </c>
      <c r="AL943" s="90">
        <f t="shared" si="118"/>
        <v>0</v>
      </c>
      <c r="AM943" s="90">
        <f t="shared" si="118"/>
        <v>0</v>
      </c>
      <c r="AN943" s="90">
        <f t="shared" si="118"/>
        <v>0</v>
      </c>
      <c r="AO943" s="90">
        <f t="shared" si="118"/>
        <v>0</v>
      </c>
      <c r="AP943" s="90">
        <f t="shared" si="118"/>
        <v>0</v>
      </c>
      <c r="AQ943" s="90">
        <f t="shared" si="118"/>
        <v>0</v>
      </c>
      <c r="AR943" s="90" t="e">
        <f>VLOOKUP(C943&amp;E943&amp;G943&amp;I943&amp;J943,'Código Licitaciones'!$I$8:$I$4158,1,0)</f>
        <v>#N/A</v>
      </c>
    </row>
    <row r="944" spans="24:44" ht="18.75" x14ac:dyDescent="0.3">
      <c r="X944" s="83">
        <f t="shared" si="113"/>
        <v>9</v>
      </c>
      <c r="Z944" s="90" t="e">
        <f t="shared" si="114"/>
        <v>#DIV/0!</v>
      </c>
      <c r="AA944" s="94" t="e">
        <f>+VLOOKUP(C944,'Código Licitaciones'!$J$7:$J$31,1,0)</f>
        <v>#N/A</v>
      </c>
      <c r="AB944" s="94">
        <f t="shared" si="115"/>
        <v>0</v>
      </c>
      <c r="AC944" s="94" t="e">
        <f>+VLOOKUP(E944,'Código Licitaciones'!$K$7:$K$50,1,0)</f>
        <v>#N/A</v>
      </c>
      <c r="AD944" s="94">
        <f t="shared" si="116"/>
        <v>0</v>
      </c>
      <c r="AE944" s="94" t="e">
        <f>+VLOOKUP(G944,'Código Licitaciones'!$L$7:$L$50,1,0)</f>
        <v>#N/A</v>
      </c>
      <c r="AF944" s="90" t="e">
        <f t="shared" si="117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2"/>
        <v>0</v>
      </c>
      <c r="AJ944" s="94">
        <f t="shared" si="112"/>
        <v>0</v>
      </c>
      <c r="AK944" s="95" t="e">
        <f>+VLOOKUP(M944,'Código Barras'!$C$3:$C$1694,1,0)</f>
        <v>#N/A</v>
      </c>
      <c r="AL944" s="90">
        <f t="shared" si="118"/>
        <v>0</v>
      </c>
      <c r="AM944" s="90">
        <f t="shared" si="118"/>
        <v>0</v>
      </c>
      <c r="AN944" s="90">
        <f t="shared" si="118"/>
        <v>0</v>
      </c>
      <c r="AO944" s="90">
        <f t="shared" si="118"/>
        <v>0</v>
      </c>
      <c r="AP944" s="90">
        <f t="shared" si="118"/>
        <v>0</v>
      </c>
      <c r="AQ944" s="90">
        <f t="shared" si="118"/>
        <v>0</v>
      </c>
      <c r="AR944" s="90" t="e">
        <f>VLOOKUP(C944&amp;E944&amp;G944&amp;I944&amp;J944,'Código Licitaciones'!$I$8:$I$4158,1,0)</f>
        <v>#N/A</v>
      </c>
    </row>
    <row r="945" spans="3:44" ht="18.75" x14ac:dyDescent="0.3">
      <c r="X945" s="83">
        <f t="shared" si="113"/>
        <v>9</v>
      </c>
      <c r="Z945" s="90" t="e">
        <f t="shared" si="114"/>
        <v>#DIV/0!</v>
      </c>
      <c r="AA945" s="94" t="e">
        <f>+VLOOKUP(C945,'Código Licitaciones'!$J$7:$J$31,1,0)</f>
        <v>#N/A</v>
      </c>
      <c r="AB945" s="94">
        <f t="shared" si="115"/>
        <v>0</v>
      </c>
      <c r="AC945" s="94" t="e">
        <f>+VLOOKUP(E945,'Código Licitaciones'!$K$7:$K$50,1,0)</f>
        <v>#N/A</v>
      </c>
      <c r="AD945" s="94">
        <f t="shared" si="116"/>
        <v>0</v>
      </c>
      <c r="AE945" s="94" t="e">
        <f>+VLOOKUP(G945,'Código Licitaciones'!$L$7:$L$50,1,0)</f>
        <v>#N/A</v>
      </c>
      <c r="AF945" s="90" t="e">
        <f t="shared" si="117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2"/>
        <v>0</v>
      </c>
      <c r="AJ945" s="94">
        <f t="shared" si="112"/>
        <v>0</v>
      </c>
      <c r="AK945" s="95" t="e">
        <f>+VLOOKUP(M945,'Código Barras'!$C$3:$C$1694,1,0)</f>
        <v>#N/A</v>
      </c>
      <c r="AL945" s="90">
        <f t="shared" si="118"/>
        <v>0</v>
      </c>
      <c r="AM945" s="90">
        <f t="shared" si="118"/>
        <v>0</v>
      </c>
      <c r="AN945" s="90">
        <f t="shared" si="118"/>
        <v>0</v>
      </c>
      <c r="AO945" s="90">
        <f t="shared" si="118"/>
        <v>0</v>
      </c>
      <c r="AP945" s="90">
        <f t="shared" si="118"/>
        <v>0</v>
      </c>
      <c r="AQ945" s="90">
        <f t="shared" si="118"/>
        <v>0</v>
      </c>
      <c r="AR945" s="90" t="e">
        <f>VLOOKUP(C945&amp;E945&amp;G945&amp;I945&amp;J945,'Código Licitaciones'!$I$8:$I$4158,1,0)</f>
        <v>#N/A</v>
      </c>
    </row>
    <row r="946" spans="3:44" ht="18.75" x14ac:dyDescent="0.3">
      <c r="X946" s="83">
        <f t="shared" si="113"/>
        <v>9</v>
      </c>
      <c r="Z946" s="90" t="e">
        <f t="shared" si="114"/>
        <v>#DIV/0!</v>
      </c>
      <c r="AA946" s="94" t="e">
        <f>+VLOOKUP(C946,'Código Licitaciones'!$J$7:$J$31,1,0)</f>
        <v>#N/A</v>
      </c>
      <c r="AB946" s="94">
        <f t="shared" si="115"/>
        <v>0</v>
      </c>
      <c r="AC946" s="94" t="e">
        <f>+VLOOKUP(E946,'Código Licitaciones'!$K$7:$K$50,1,0)</f>
        <v>#N/A</v>
      </c>
      <c r="AD946" s="94">
        <f t="shared" si="116"/>
        <v>0</v>
      </c>
      <c r="AE946" s="94" t="e">
        <f>+VLOOKUP(G946,'Código Licitaciones'!$L$7:$L$50,1,0)</f>
        <v>#N/A</v>
      </c>
      <c r="AF946" s="90" t="e">
        <f t="shared" si="117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2"/>
        <v>0</v>
      </c>
      <c r="AJ946" s="94">
        <f t="shared" si="112"/>
        <v>0</v>
      </c>
      <c r="AK946" s="95" t="e">
        <f>+VLOOKUP(M946,'Código Barras'!$C$3:$C$1694,1,0)</f>
        <v>#N/A</v>
      </c>
      <c r="AL946" s="90">
        <f t="shared" si="118"/>
        <v>0</v>
      </c>
      <c r="AM946" s="90">
        <f t="shared" si="118"/>
        <v>0</v>
      </c>
      <c r="AN946" s="90">
        <f t="shared" si="118"/>
        <v>0</v>
      </c>
      <c r="AO946" s="90">
        <f t="shared" si="118"/>
        <v>0</v>
      </c>
      <c r="AP946" s="90">
        <f t="shared" si="118"/>
        <v>0</v>
      </c>
      <c r="AQ946" s="90">
        <f t="shared" si="118"/>
        <v>0</v>
      </c>
      <c r="AR946" s="90" t="e">
        <f>VLOOKUP(C946&amp;E946&amp;G946&amp;I946&amp;J946,'Código Licitaciones'!$I$8:$I$4158,1,0)</f>
        <v>#N/A</v>
      </c>
    </row>
    <row r="947" spans="3:44" ht="18.75" x14ac:dyDescent="0.3">
      <c r="X947" s="83">
        <f t="shared" si="113"/>
        <v>9</v>
      </c>
      <c r="Z947" s="90" t="e">
        <f t="shared" si="114"/>
        <v>#DIV/0!</v>
      </c>
      <c r="AA947" s="94" t="e">
        <f>+VLOOKUP(C947,'Código Licitaciones'!$J$7:$J$31,1,0)</f>
        <v>#N/A</v>
      </c>
      <c r="AB947" s="94">
        <f t="shared" si="115"/>
        <v>0</v>
      </c>
      <c r="AC947" s="94" t="e">
        <f>+VLOOKUP(E947,'Código Licitaciones'!$K$7:$K$50,1,0)</f>
        <v>#N/A</v>
      </c>
      <c r="AD947" s="94">
        <f t="shared" si="116"/>
        <v>0</v>
      </c>
      <c r="AE947" s="94" t="e">
        <f>+VLOOKUP(G947,'Código Licitaciones'!$L$7:$L$50,1,0)</f>
        <v>#N/A</v>
      </c>
      <c r="AF947" s="90" t="e">
        <f t="shared" si="117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2"/>
        <v>0</v>
      </c>
      <c r="AJ947" s="94">
        <f t="shared" si="112"/>
        <v>0</v>
      </c>
      <c r="AK947" s="95" t="e">
        <f>+VLOOKUP(M947,'Código Barras'!$C$3:$C$1694,1,0)</f>
        <v>#N/A</v>
      </c>
      <c r="AL947" s="90">
        <f t="shared" si="118"/>
        <v>0</v>
      </c>
      <c r="AM947" s="90">
        <f t="shared" si="118"/>
        <v>0</v>
      </c>
      <c r="AN947" s="90">
        <f t="shared" si="118"/>
        <v>0</v>
      </c>
      <c r="AO947" s="90">
        <f t="shared" si="118"/>
        <v>0</v>
      </c>
      <c r="AP947" s="90">
        <f t="shared" si="118"/>
        <v>0</v>
      </c>
      <c r="AQ947" s="90">
        <f t="shared" si="118"/>
        <v>0</v>
      </c>
      <c r="AR947" s="90" t="e">
        <f>VLOOKUP(C947&amp;E947&amp;G947&amp;I947&amp;J947,'Código Licitaciones'!$I$8:$I$4158,1,0)</f>
        <v>#N/A</v>
      </c>
    </row>
    <row r="948" spans="3:44" ht="18.75" x14ac:dyDescent="0.3">
      <c r="X948" s="83">
        <f t="shared" si="113"/>
        <v>9</v>
      </c>
      <c r="Z948" s="90" t="e">
        <f t="shared" si="114"/>
        <v>#DIV/0!</v>
      </c>
      <c r="AA948" s="94" t="e">
        <f>+VLOOKUP(C948,'Código Licitaciones'!$J$7:$J$31,1,0)</f>
        <v>#N/A</v>
      </c>
      <c r="AB948" s="94">
        <f t="shared" si="115"/>
        <v>0</v>
      </c>
      <c r="AC948" s="94" t="e">
        <f>+VLOOKUP(E948,'Código Licitaciones'!$K$7:$K$50,1,0)</f>
        <v>#N/A</v>
      </c>
      <c r="AD948" s="94">
        <f t="shared" si="116"/>
        <v>0</v>
      </c>
      <c r="AE948" s="94" t="e">
        <f>+VLOOKUP(G948,'Código Licitaciones'!$L$7:$L$50,1,0)</f>
        <v>#N/A</v>
      </c>
      <c r="AF948" s="90" t="e">
        <f t="shared" si="117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2"/>
        <v>0</v>
      </c>
      <c r="AJ948" s="94">
        <f t="shared" si="112"/>
        <v>0</v>
      </c>
      <c r="AK948" s="95" t="e">
        <f>+VLOOKUP(M948,'Código Barras'!$C$3:$C$1694,1,0)</f>
        <v>#N/A</v>
      </c>
      <c r="AL948" s="90">
        <f t="shared" si="118"/>
        <v>0</v>
      </c>
      <c r="AM948" s="90">
        <f t="shared" si="118"/>
        <v>0</v>
      </c>
      <c r="AN948" s="90">
        <f t="shared" si="118"/>
        <v>0</v>
      </c>
      <c r="AO948" s="90">
        <f t="shared" si="118"/>
        <v>0</v>
      </c>
      <c r="AP948" s="90">
        <f t="shared" si="118"/>
        <v>0</v>
      </c>
      <c r="AQ948" s="90">
        <f t="shared" si="118"/>
        <v>0</v>
      </c>
      <c r="AR948" s="90" t="e">
        <f>VLOOKUP(C948&amp;E948&amp;G948&amp;I948&amp;J948,'Código Licitaciones'!$I$8:$I$4158,1,0)</f>
        <v>#N/A</v>
      </c>
    </row>
    <row r="949" spans="3:44" ht="18.75" x14ac:dyDescent="0.3">
      <c r="X949" s="83">
        <f t="shared" si="113"/>
        <v>9</v>
      </c>
      <c r="Z949" s="90" t="e">
        <f t="shared" si="114"/>
        <v>#DIV/0!</v>
      </c>
      <c r="AA949" s="94" t="e">
        <f>+VLOOKUP(C949,'Código Licitaciones'!$J$7:$J$31,1,0)</f>
        <v>#N/A</v>
      </c>
      <c r="AB949" s="94">
        <f t="shared" si="115"/>
        <v>0</v>
      </c>
      <c r="AC949" s="94" t="e">
        <f>+VLOOKUP(E949,'Código Licitaciones'!$K$7:$K$50,1,0)</f>
        <v>#N/A</v>
      </c>
      <c r="AD949" s="94">
        <f t="shared" si="116"/>
        <v>0</v>
      </c>
      <c r="AE949" s="94" t="e">
        <f>+VLOOKUP(G949,'Código Licitaciones'!$L$7:$L$50,1,0)</f>
        <v>#N/A</v>
      </c>
      <c r="AF949" s="90" t="e">
        <f t="shared" si="117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2"/>
        <v>0</v>
      </c>
      <c r="AJ949" s="94">
        <f t="shared" si="112"/>
        <v>0</v>
      </c>
      <c r="AK949" s="95" t="e">
        <f>+VLOOKUP(M949,'Código Barras'!$C$3:$C$1694,1,0)</f>
        <v>#N/A</v>
      </c>
      <c r="AL949" s="90">
        <f t="shared" si="118"/>
        <v>0</v>
      </c>
      <c r="AM949" s="90">
        <f t="shared" si="118"/>
        <v>0</v>
      </c>
      <c r="AN949" s="90">
        <f t="shared" si="118"/>
        <v>0</v>
      </c>
      <c r="AO949" s="90">
        <f t="shared" si="118"/>
        <v>0</v>
      </c>
      <c r="AP949" s="90">
        <f t="shared" si="118"/>
        <v>0</v>
      </c>
      <c r="AQ949" s="90">
        <f t="shared" si="118"/>
        <v>0</v>
      </c>
      <c r="AR949" s="90" t="e">
        <f>VLOOKUP(C949&amp;E949&amp;G949&amp;I949&amp;J949,'Código Licitaciones'!$I$8:$I$4158,1,0)</f>
        <v>#N/A</v>
      </c>
    </row>
    <row r="950" spans="3:44" ht="18.75" x14ac:dyDescent="0.3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3"/>
        <v>8</v>
      </c>
      <c r="Z950" s="90" t="e">
        <f t="shared" si="114"/>
        <v>#DIV/0!</v>
      </c>
      <c r="AA950" s="94" t="str">
        <f>+VLOOKUP(C950,'Código Licitaciones'!$J$7:$J$31,1,0)</f>
        <v>Aela Generación S.A.</v>
      </c>
      <c r="AB950" s="94" t="str">
        <f t="shared" si="115"/>
        <v>LUZLINARES</v>
      </c>
      <c r="AC950" s="94" t="e">
        <f>+VLOOKUP(E950,'Código Licitaciones'!$K$7:$K$50,1,0)</f>
        <v>#N/A</v>
      </c>
      <c r="AD950" s="94" t="str">
        <f t="shared" si="116"/>
        <v>2015/02</v>
      </c>
      <c r="AE950" s="94" t="e">
        <f>+VLOOKUP(G950,'Código Licitaciones'!$L$7:$L$50,1,0)</f>
        <v>#N/A</v>
      </c>
      <c r="AF950" s="90" t="e">
        <f t="shared" si="117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2"/>
        <v>0</v>
      </c>
      <c r="AJ950" s="94">
        <f t="shared" si="112"/>
        <v>0</v>
      </c>
      <c r="AK950" s="95" t="e">
        <f>+VLOOKUP(M950,'Código Barras'!$C$3:$C$1694,1,0)</f>
        <v>#N/A</v>
      </c>
      <c r="AL950" s="90">
        <f t="shared" si="118"/>
        <v>0</v>
      </c>
      <c r="AM950" s="90">
        <f t="shared" si="118"/>
        <v>0</v>
      </c>
      <c r="AN950" s="90">
        <f t="shared" si="118"/>
        <v>0</v>
      </c>
      <c r="AO950" s="90">
        <f t="shared" si="118"/>
        <v>0</v>
      </c>
      <c r="AP950" s="90">
        <f t="shared" si="118"/>
        <v>0</v>
      </c>
      <c r="AQ950" s="90">
        <f t="shared" si="118"/>
        <v>0</v>
      </c>
      <c r="AR950" s="90" t="e">
        <f>VLOOKUP(C950&amp;E950&amp;G950&amp;I950&amp;J950,'Código Licitaciones'!$I$8:$I$4158,1,0)</f>
        <v>#N/A</v>
      </c>
    </row>
    <row r="951" spans="3:44" ht="18.75" x14ac:dyDescent="0.3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3"/>
        <v>8</v>
      </c>
      <c r="Z951" s="90" t="e">
        <f t="shared" si="114"/>
        <v>#DIV/0!</v>
      </c>
      <c r="AA951" s="94" t="str">
        <f>+VLOOKUP(C951,'Código Licitaciones'!$J$7:$J$31,1,0)</f>
        <v>Aela Generación S.A.</v>
      </c>
      <c r="AB951" s="94" t="str">
        <f t="shared" si="115"/>
        <v>LUZLINARES</v>
      </c>
      <c r="AC951" s="94" t="e">
        <f>+VLOOKUP(E951,'Código Licitaciones'!$K$7:$K$50,1,0)</f>
        <v>#N/A</v>
      </c>
      <c r="AD951" s="94" t="str">
        <f t="shared" si="116"/>
        <v>2015/02</v>
      </c>
      <c r="AE951" s="94" t="e">
        <f>+VLOOKUP(G951,'Código Licitaciones'!$L$7:$L$50,1,0)</f>
        <v>#N/A</v>
      </c>
      <c r="AF951" s="90" t="e">
        <f t="shared" si="117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2"/>
        <v>0</v>
      </c>
      <c r="AJ951" s="94">
        <f t="shared" si="112"/>
        <v>0</v>
      </c>
      <c r="AK951" s="95" t="e">
        <f>+VLOOKUP(M951,'Código Barras'!$C$3:$C$1694,1,0)</f>
        <v>#N/A</v>
      </c>
      <c r="AL951" s="90">
        <f t="shared" si="118"/>
        <v>0</v>
      </c>
      <c r="AM951" s="90">
        <f t="shared" si="118"/>
        <v>0</v>
      </c>
      <c r="AN951" s="90">
        <f t="shared" si="118"/>
        <v>0</v>
      </c>
      <c r="AO951" s="90">
        <f t="shared" si="118"/>
        <v>0</v>
      </c>
      <c r="AP951" s="90">
        <f t="shared" si="118"/>
        <v>0</v>
      </c>
      <c r="AQ951" s="90">
        <f t="shared" si="118"/>
        <v>0</v>
      </c>
      <c r="AR951" s="90" t="e">
        <f>VLOOKUP(C951&amp;E951&amp;G951&amp;I951&amp;J951,'Código Licitaciones'!$I$8:$I$4158,1,0)</f>
        <v>#N/A</v>
      </c>
    </row>
    <row r="952" spans="3:44" ht="18.75" x14ac:dyDescent="0.3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3"/>
        <v>8</v>
      </c>
      <c r="Z952" s="90" t="e">
        <f t="shared" si="114"/>
        <v>#DIV/0!</v>
      </c>
      <c r="AA952" s="94" t="str">
        <f>+VLOOKUP(C952,'Código Licitaciones'!$J$7:$J$31,1,0)</f>
        <v>Aela Generación S.A.</v>
      </c>
      <c r="AB952" s="94" t="str">
        <f t="shared" si="115"/>
        <v>LUZLINARES</v>
      </c>
      <c r="AC952" s="94" t="e">
        <f>+VLOOKUP(E952,'Código Licitaciones'!$K$7:$K$50,1,0)</f>
        <v>#N/A</v>
      </c>
      <c r="AD952" s="94" t="str">
        <f t="shared" si="116"/>
        <v>2015/02</v>
      </c>
      <c r="AE952" s="94" t="e">
        <f>+VLOOKUP(G952,'Código Licitaciones'!$L$7:$L$50,1,0)</f>
        <v>#N/A</v>
      </c>
      <c r="AF952" s="90" t="e">
        <f t="shared" si="117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2"/>
        <v>0</v>
      </c>
      <c r="AJ952" s="94">
        <f t="shared" si="112"/>
        <v>0</v>
      </c>
      <c r="AK952" s="95" t="e">
        <f>+VLOOKUP(M952,'Código Barras'!$C$3:$C$1694,1,0)</f>
        <v>#N/A</v>
      </c>
      <c r="AL952" s="90">
        <f t="shared" si="118"/>
        <v>0</v>
      </c>
      <c r="AM952" s="90">
        <f t="shared" si="118"/>
        <v>0</v>
      </c>
      <c r="AN952" s="90">
        <f t="shared" si="118"/>
        <v>0</v>
      </c>
      <c r="AO952" s="90">
        <f t="shared" si="118"/>
        <v>0</v>
      </c>
      <c r="AP952" s="90">
        <f t="shared" si="118"/>
        <v>0</v>
      </c>
      <c r="AQ952" s="90">
        <f t="shared" si="118"/>
        <v>0</v>
      </c>
      <c r="AR952" s="90" t="e">
        <f>VLOOKUP(C952&amp;E952&amp;G952&amp;I952&amp;J952,'Código Licitaciones'!$I$8:$I$4158,1,0)</f>
        <v>#N/A</v>
      </c>
    </row>
    <row r="953" spans="3:44" ht="18.75" x14ac:dyDescent="0.3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3"/>
        <v>8</v>
      </c>
      <c r="Z953" s="90" t="e">
        <f t="shared" si="114"/>
        <v>#DIV/0!</v>
      </c>
      <c r="AA953" s="94" t="str">
        <f>+VLOOKUP(C953,'Código Licitaciones'!$J$7:$J$31,1,0)</f>
        <v>Aela Generación S.A.</v>
      </c>
      <c r="AB953" s="94" t="str">
        <f t="shared" si="115"/>
        <v>LUZPARRAL</v>
      </c>
      <c r="AC953" s="94" t="e">
        <f>+VLOOKUP(E953,'Código Licitaciones'!$K$7:$K$50,1,0)</f>
        <v>#N/A</v>
      </c>
      <c r="AD953" s="94" t="str">
        <f t="shared" si="116"/>
        <v>2015/02</v>
      </c>
      <c r="AE953" s="94" t="e">
        <f>+VLOOKUP(G953,'Código Licitaciones'!$L$7:$L$50,1,0)</f>
        <v>#N/A</v>
      </c>
      <c r="AF953" s="90" t="e">
        <f t="shared" si="117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2"/>
        <v>0</v>
      </c>
      <c r="AJ953" s="94">
        <f t="shared" si="112"/>
        <v>0</v>
      </c>
      <c r="AK953" s="95" t="e">
        <f>+VLOOKUP(M953,'Código Barras'!$C$3:$C$1694,1,0)</f>
        <v>#N/A</v>
      </c>
      <c r="AL953" s="90">
        <f t="shared" si="118"/>
        <v>0</v>
      </c>
      <c r="AM953" s="90">
        <f t="shared" si="118"/>
        <v>0</v>
      </c>
      <c r="AN953" s="90">
        <f t="shared" si="118"/>
        <v>0</v>
      </c>
      <c r="AO953" s="90">
        <f t="shared" si="118"/>
        <v>0</v>
      </c>
      <c r="AP953" s="90">
        <f t="shared" si="118"/>
        <v>0</v>
      </c>
      <c r="AQ953" s="90">
        <f t="shared" si="118"/>
        <v>0</v>
      </c>
      <c r="AR953" s="90" t="e">
        <f>VLOOKUP(C953&amp;E953&amp;G953&amp;I953&amp;J953,'Código Licitaciones'!$I$8:$I$4158,1,0)</f>
        <v>#N/A</v>
      </c>
    </row>
    <row r="954" spans="3:44" ht="18.75" x14ac:dyDescent="0.3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3"/>
        <v>8</v>
      </c>
      <c r="Z954" s="90" t="e">
        <f t="shared" si="114"/>
        <v>#DIV/0!</v>
      </c>
      <c r="AA954" s="94" t="str">
        <f>+VLOOKUP(C954,'Código Licitaciones'!$J$7:$J$31,1,0)</f>
        <v>Aela Generación S.A.</v>
      </c>
      <c r="AB954" s="94" t="str">
        <f t="shared" si="115"/>
        <v>LUZPARRAL</v>
      </c>
      <c r="AC954" s="94" t="e">
        <f>+VLOOKUP(E954,'Código Licitaciones'!$K$7:$K$50,1,0)</f>
        <v>#N/A</v>
      </c>
      <c r="AD954" s="94" t="str">
        <f t="shared" si="116"/>
        <v>2015/02</v>
      </c>
      <c r="AE954" s="94" t="e">
        <f>+VLOOKUP(G954,'Código Licitaciones'!$L$7:$L$50,1,0)</f>
        <v>#N/A</v>
      </c>
      <c r="AF954" s="90" t="e">
        <f t="shared" si="117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2"/>
        <v>0</v>
      </c>
      <c r="AJ954" s="94">
        <f t="shared" si="112"/>
        <v>0</v>
      </c>
      <c r="AK954" s="95" t="e">
        <f>+VLOOKUP(M954,'Código Barras'!$C$3:$C$1694,1,0)</f>
        <v>#N/A</v>
      </c>
      <c r="AL954" s="90">
        <f t="shared" si="118"/>
        <v>0</v>
      </c>
      <c r="AM954" s="90">
        <f t="shared" si="118"/>
        <v>0</v>
      </c>
      <c r="AN954" s="90">
        <f t="shared" si="118"/>
        <v>0</v>
      </c>
      <c r="AO954" s="90">
        <f t="shared" si="118"/>
        <v>0</v>
      </c>
      <c r="AP954" s="90">
        <f t="shared" si="118"/>
        <v>0</v>
      </c>
      <c r="AQ954" s="90">
        <f t="shared" si="118"/>
        <v>0</v>
      </c>
      <c r="AR954" s="90" t="e">
        <f>VLOOKUP(C954&amp;E954&amp;G954&amp;I954&amp;J954,'Código Licitaciones'!$I$8:$I$4158,1,0)</f>
        <v>#N/A</v>
      </c>
    </row>
    <row r="955" spans="3:44" ht="18.75" x14ac:dyDescent="0.3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3"/>
        <v>8</v>
      </c>
      <c r="Z955" s="90" t="e">
        <f t="shared" si="114"/>
        <v>#DIV/0!</v>
      </c>
      <c r="AA955" s="94" t="str">
        <f>+VLOOKUP(C955,'Código Licitaciones'!$J$7:$J$31,1,0)</f>
        <v>Aela Generación S.A.</v>
      </c>
      <c r="AB955" s="94" t="str">
        <f t="shared" si="115"/>
        <v>LUZPARRAL</v>
      </c>
      <c r="AC955" s="94" t="e">
        <f>+VLOOKUP(E955,'Código Licitaciones'!$K$7:$K$50,1,0)</f>
        <v>#N/A</v>
      </c>
      <c r="AD955" s="94" t="str">
        <f t="shared" si="116"/>
        <v>2015/02</v>
      </c>
      <c r="AE955" s="94" t="e">
        <f>+VLOOKUP(G955,'Código Licitaciones'!$L$7:$L$50,1,0)</f>
        <v>#N/A</v>
      </c>
      <c r="AF955" s="90" t="e">
        <f t="shared" si="117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2"/>
        <v>0</v>
      </c>
      <c r="AJ955" s="94">
        <f t="shared" si="112"/>
        <v>0</v>
      </c>
      <c r="AK955" s="95" t="e">
        <f>+VLOOKUP(M955,'Código Barras'!$C$3:$C$1694,1,0)</f>
        <v>#N/A</v>
      </c>
      <c r="AL955" s="90">
        <f t="shared" si="118"/>
        <v>0</v>
      </c>
      <c r="AM955" s="90">
        <f t="shared" si="118"/>
        <v>0</v>
      </c>
      <c r="AN955" s="90">
        <f t="shared" si="118"/>
        <v>0</v>
      </c>
      <c r="AO955" s="90">
        <f t="shared" si="118"/>
        <v>0</v>
      </c>
      <c r="AP955" s="90">
        <f t="shared" si="118"/>
        <v>0</v>
      </c>
      <c r="AQ955" s="90">
        <f t="shared" si="118"/>
        <v>0</v>
      </c>
      <c r="AR955" s="90" t="e">
        <f>VLOOKUP(C955&amp;E955&amp;G955&amp;I955&amp;J955,'Código Licitaciones'!$I$8:$I$4158,1,0)</f>
        <v>#N/A</v>
      </c>
    </row>
    <row r="956" spans="3:44" ht="18.75" x14ac:dyDescent="0.3">
      <c r="X956" s="83">
        <f t="shared" si="113"/>
        <v>9</v>
      </c>
      <c r="Z956" s="90" t="e">
        <f t="shared" si="114"/>
        <v>#DIV/0!</v>
      </c>
      <c r="AA956" s="94" t="e">
        <f>+VLOOKUP(C956,'Código Licitaciones'!$J$7:$J$31,1,0)</f>
        <v>#N/A</v>
      </c>
      <c r="AB956" s="94">
        <f t="shared" si="115"/>
        <v>0</v>
      </c>
      <c r="AC956" s="94" t="e">
        <f>+VLOOKUP(E956,'Código Licitaciones'!$K$7:$K$50,1,0)</f>
        <v>#N/A</v>
      </c>
      <c r="AD956" s="94">
        <f t="shared" si="116"/>
        <v>0</v>
      </c>
      <c r="AE956" s="94" t="e">
        <f>+VLOOKUP(G956,'Código Licitaciones'!$L$7:$L$50,1,0)</f>
        <v>#N/A</v>
      </c>
      <c r="AF956" s="90" t="e">
        <f t="shared" si="117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2"/>
        <v>0</v>
      </c>
      <c r="AJ956" s="94">
        <f t="shared" si="112"/>
        <v>0</v>
      </c>
      <c r="AK956" s="95" t="e">
        <f>+VLOOKUP(M956,'Código Barras'!$C$3:$C$1694,1,0)</f>
        <v>#N/A</v>
      </c>
      <c r="AL956" s="90">
        <f t="shared" si="118"/>
        <v>0</v>
      </c>
      <c r="AM956" s="90">
        <f t="shared" si="118"/>
        <v>0</v>
      </c>
      <c r="AN956" s="90">
        <f t="shared" si="118"/>
        <v>0</v>
      </c>
      <c r="AO956" s="90">
        <f t="shared" si="118"/>
        <v>0</v>
      </c>
      <c r="AP956" s="90">
        <f t="shared" si="118"/>
        <v>0</v>
      </c>
      <c r="AQ956" s="90">
        <f t="shared" si="118"/>
        <v>0</v>
      </c>
      <c r="AR956" s="90" t="e">
        <f>VLOOKUP(C956&amp;E956&amp;G956&amp;I956&amp;J956,'Código Licitaciones'!$I$8:$I$4158,1,0)</f>
        <v>#N/A</v>
      </c>
    </row>
    <row r="957" spans="3:44" ht="18.75" x14ac:dyDescent="0.3">
      <c r="X957" s="83">
        <f t="shared" si="113"/>
        <v>9</v>
      </c>
      <c r="Z957" s="90" t="e">
        <f t="shared" si="114"/>
        <v>#DIV/0!</v>
      </c>
      <c r="AA957" s="94" t="e">
        <f>+VLOOKUP(C957,'Código Licitaciones'!$J$7:$J$31,1,0)</f>
        <v>#N/A</v>
      </c>
      <c r="AB957" s="94">
        <f t="shared" si="115"/>
        <v>0</v>
      </c>
      <c r="AC957" s="94" t="e">
        <f>+VLOOKUP(E957,'Código Licitaciones'!$K$7:$K$50,1,0)</f>
        <v>#N/A</v>
      </c>
      <c r="AD957" s="94">
        <f t="shared" si="116"/>
        <v>0</v>
      </c>
      <c r="AE957" s="94" t="e">
        <f>+VLOOKUP(G957,'Código Licitaciones'!$L$7:$L$50,1,0)</f>
        <v>#N/A</v>
      </c>
      <c r="AF957" s="90" t="e">
        <f t="shared" si="117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2"/>
        <v>0</v>
      </c>
      <c r="AJ957" s="94">
        <f t="shared" si="112"/>
        <v>0</v>
      </c>
      <c r="AK957" s="95" t="e">
        <f>+VLOOKUP(M957,'Código Barras'!$C$3:$C$1694,1,0)</f>
        <v>#N/A</v>
      </c>
      <c r="AL957" s="90">
        <f t="shared" si="118"/>
        <v>0</v>
      </c>
      <c r="AM957" s="90">
        <f t="shared" si="118"/>
        <v>0</v>
      </c>
      <c r="AN957" s="90">
        <f t="shared" si="118"/>
        <v>0</v>
      </c>
      <c r="AO957" s="90">
        <f t="shared" si="118"/>
        <v>0</v>
      </c>
      <c r="AP957" s="90">
        <f t="shared" si="118"/>
        <v>0</v>
      </c>
      <c r="AQ957" s="90">
        <f t="shared" si="118"/>
        <v>0</v>
      </c>
      <c r="AR957" s="90" t="e">
        <f>VLOOKUP(C957&amp;E957&amp;G957&amp;I957&amp;J957,'Código Licitaciones'!$I$8:$I$4158,1,0)</f>
        <v>#N/A</v>
      </c>
    </row>
    <row r="958" spans="3:44" ht="18.75" x14ac:dyDescent="0.3">
      <c r="X958" s="83">
        <f t="shared" si="113"/>
        <v>9</v>
      </c>
      <c r="Z958" s="90" t="e">
        <f t="shared" si="114"/>
        <v>#DIV/0!</v>
      </c>
      <c r="AA958" s="94" t="e">
        <f>+VLOOKUP(C958,'Código Licitaciones'!$J$7:$J$31,1,0)</f>
        <v>#N/A</v>
      </c>
      <c r="AB958" s="94">
        <f t="shared" si="115"/>
        <v>0</v>
      </c>
      <c r="AC958" s="94" t="e">
        <f>+VLOOKUP(E958,'Código Licitaciones'!$K$7:$K$50,1,0)</f>
        <v>#N/A</v>
      </c>
      <c r="AD958" s="94">
        <f t="shared" si="116"/>
        <v>0</v>
      </c>
      <c r="AE958" s="94" t="e">
        <f>+VLOOKUP(G958,'Código Licitaciones'!$L$7:$L$50,1,0)</f>
        <v>#N/A</v>
      </c>
      <c r="AF958" s="90" t="e">
        <f t="shared" si="117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2"/>
        <v>0</v>
      </c>
      <c r="AJ958" s="94">
        <f t="shared" si="112"/>
        <v>0</v>
      </c>
      <c r="AK958" s="95" t="e">
        <f>+VLOOKUP(M958,'Código Barras'!$C$3:$C$1694,1,0)</f>
        <v>#N/A</v>
      </c>
      <c r="AL958" s="90">
        <f t="shared" si="118"/>
        <v>0</v>
      </c>
      <c r="AM958" s="90">
        <f t="shared" si="118"/>
        <v>0</v>
      </c>
      <c r="AN958" s="90">
        <f t="shared" si="118"/>
        <v>0</v>
      </c>
      <c r="AO958" s="90">
        <f t="shared" si="118"/>
        <v>0</v>
      </c>
      <c r="AP958" s="90">
        <f t="shared" si="118"/>
        <v>0</v>
      </c>
      <c r="AQ958" s="90">
        <f t="shared" si="118"/>
        <v>0</v>
      </c>
      <c r="AR958" s="90" t="e">
        <f>VLOOKUP(C958&amp;E958&amp;G958&amp;I958&amp;J958,'Código Licitaciones'!$I$8:$I$4158,1,0)</f>
        <v>#N/A</v>
      </c>
    </row>
    <row r="959" spans="3:44" ht="18.75" x14ac:dyDescent="0.3">
      <c r="X959" s="83">
        <f t="shared" si="113"/>
        <v>9</v>
      </c>
      <c r="Z959" s="90" t="e">
        <f t="shared" si="114"/>
        <v>#DIV/0!</v>
      </c>
      <c r="AA959" s="94" t="e">
        <f>+VLOOKUP(C959,'Código Licitaciones'!$J$7:$J$31,1,0)</f>
        <v>#N/A</v>
      </c>
      <c r="AB959" s="94">
        <f t="shared" si="115"/>
        <v>0</v>
      </c>
      <c r="AC959" s="94" t="e">
        <f>+VLOOKUP(E959,'Código Licitaciones'!$K$7:$K$50,1,0)</f>
        <v>#N/A</v>
      </c>
      <c r="AD959" s="94">
        <f t="shared" si="116"/>
        <v>0</v>
      </c>
      <c r="AE959" s="94" t="e">
        <f>+VLOOKUP(G959,'Código Licitaciones'!$L$7:$L$50,1,0)</f>
        <v>#N/A</v>
      </c>
      <c r="AF959" s="90" t="e">
        <f t="shared" si="117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2"/>
        <v>0</v>
      </c>
      <c r="AJ959" s="94">
        <f t="shared" si="112"/>
        <v>0</v>
      </c>
      <c r="AK959" s="95" t="e">
        <f>+VLOOKUP(M959,'Código Barras'!$C$3:$C$1694,1,0)</f>
        <v>#N/A</v>
      </c>
      <c r="AL959" s="90">
        <f t="shared" si="118"/>
        <v>0</v>
      </c>
      <c r="AM959" s="90">
        <f t="shared" si="118"/>
        <v>0</v>
      </c>
      <c r="AN959" s="90">
        <f t="shared" si="118"/>
        <v>0</v>
      </c>
      <c r="AO959" s="90">
        <f t="shared" si="118"/>
        <v>0</v>
      </c>
      <c r="AP959" s="90">
        <f t="shared" si="118"/>
        <v>0</v>
      </c>
      <c r="AQ959" s="90">
        <f t="shared" si="118"/>
        <v>0</v>
      </c>
      <c r="AR959" s="90" t="e">
        <f>VLOOKUP(C959&amp;E959&amp;G959&amp;I959&amp;J959,'Código Licitaciones'!$I$8:$I$4158,1,0)</f>
        <v>#N/A</v>
      </c>
    </row>
    <row r="960" spans="3:44" ht="18.75" x14ac:dyDescent="0.3">
      <c r="X960" s="83">
        <f t="shared" si="113"/>
        <v>9</v>
      </c>
      <c r="Z960" s="90" t="e">
        <f t="shared" si="114"/>
        <v>#DIV/0!</v>
      </c>
      <c r="AA960" s="94" t="e">
        <f>+VLOOKUP(C960,'Código Licitaciones'!$J$7:$J$31,1,0)</f>
        <v>#N/A</v>
      </c>
      <c r="AB960" s="94">
        <f t="shared" si="115"/>
        <v>0</v>
      </c>
      <c r="AC960" s="94" t="e">
        <f>+VLOOKUP(E960,'Código Licitaciones'!$K$7:$K$50,1,0)</f>
        <v>#N/A</v>
      </c>
      <c r="AD960" s="94">
        <f t="shared" si="116"/>
        <v>0</v>
      </c>
      <c r="AE960" s="94" t="e">
        <f>+VLOOKUP(G960,'Código Licitaciones'!$L$7:$L$50,1,0)</f>
        <v>#N/A</v>
      </c>
      <c r="AF960" s="90" t="e">
        <f t="shared" si="117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2"/>
        <v>0</v>
      </c>
      <c r="AJ960" s="94">
        <f t="shared" si="112"/>
        <v>0</v>
      </c>
      <c r="AK960" s="95" t="e">
        <f>+VLOOKUP(M960,'Código Barras'!$C$3:$C$1694,1,0)</f>
        <v>#N/A</v>
      </c>
      <c r="AL960" s="90">
        <f t="shared" si="118"/>
        <v>0</v>
      </c>
      <c r="AM960" s="90">
        <f t="shared" si="118"/>
        <v>0</v>
      </c>
      <c r="AN960" s="90">
        <f t="shared" si="118"/>
        <v>0</v>
      </c>
      <c r="AO960" s="90">
        <f t="shared" si="118"/>
        <v>0</v>
      </c>
      <c r="AP960" s="90">
        <f t="shared" si="118"/>
        <v>0</v>
      </c>
      <c r="AQ960" s="90">
        <f t="shared" si="118"/>
        <v>0</v>
      </c>
      <c r="AR960" s="90" t="e">
        <f>VLOOKUP(C960&amp;E960&amp;G960&amp;I960&amp;J960,'Código Licitaciones'!$I$8:$I$4158,1,0)</f>
        <v>#N/A</v>
      </c>
    </row>
    <row r="961" spans="24:44" ht="18.75" x14ac:dyDescent="0.3">
      <c r="X961" s="83">
        <f t="shared" si="113"/>
        <v>9</v>
      </c>
      <c r="Z961" s="90" t="e">
        <f t="shared" si="114"/>
        <v>#DIV/0!</v>
      </c>
      <c r="AA961" s="94" t="e">
        <f>+VLOOKUP(C961,'Código Licitaciones'!$J$7:$J$31,1,0)</f>
        <v>#N/A</v>
      </c>
      <c r="AB961" s="94">
        <f t="shared" si="115"/>
        <v>0</v>
      </c>
      <c r="AC961" s="94" t="e">
        <f>+VLOOKUP(E961,'Código Licitaciones'!$K$7:$K$50,1,0)</f>
        <v>#N/A</v>
      </c>
      <c r="AD961" s="94">
        <f t="shared" si="116"/>
        <v>0</v>
      </c>
      <c r="AE961" s="94" t="e">
        <f>+VLOOKUP(G961,'Código Licitaciones'!$L$7:$L$50,1,0)</f>
        <v>#N/A</v>
      </c>
      <c r="AF961" s="90" t="e">
        <f t="shared" si="117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2"/>
        <v>0</v>
      </c>
      <c r="AJ961" s="94">
        <f t="shared" si="112"/>
        <v>0</v>
      </c>
      <c r="AK961" s="95" t="e">
        <f>+VLOOKUP(M961,'Código Barras'!$C$3:$C$1694,1,0)</f>
        <v>#N/A</v>
      </c>
      <c r="AL961" s="90">
        <f t="shared" si="118"/>
        <v>0</v>
      </c>
      <c r="AM961" s="90">
        <f t="shared" si="118"/>
        <v>0</v>
      </c>
      <c r="AN961" s="90">
        <f t="shared" si="118"/>
        <v>0</v>
      </c>
      <c r="AO961" s="90">
        <f t="shared" si="118"/>
        <v>0</v>
      </c>
      <c r="AP961" s="90">
        <f t="shared" si="118"/>
        <v>0</v>
      </c>
      <c r="AQ961" s="90">
        <f t="shared" si="118"/>
        <v>0</v>
      </c>
      <c r="AR961" s="90" t="e">
        <f>VLOOKUP(C961&amp;E961&amp;G961&amp;I961&amp;J961,'Código Licitaciones'!$I$8:$I$4158,1,0)</f>
        <v>#N/A</v>
      </c>
    </row>
    <row r="962" spans="24:44" ht="18.75" x14ac:dyDescent="0.3">
      <c r="X962" s="83">
        <f t="shared" si="113"/>
        <v>9</v>
      </c>
      <c r="Z962" s="90" t="e">
        <f t="shared" si="114"/>
        <v>#DIV/0!</v>
      </c>
      <c r="AA962" s="94" t="e">
        <f>+VLOOKUP(C962,'Código Licitaciones'!$J$7:$J$31,1,0)</f>
        <v>#N/A</v>
      </c>
      <c r="AB962" s="94">
        <f t="shared" si="115"/>
        <v>0</v>
      </c>
      <c r="AC962" s="94" t="e">
        <f>+VLOOKUP(E962,'Código Licitaciones'!$K$7:$K$50,1,0)</f>
        <v>#N/A</v>
      </c>
      <c r="AD962" s="94">
        <f t="shared" si="116"/>
        <v>0</v>
      </c>
      <c r="AE962" s="94" t="e">
        <f>+VLOOKUP(G962,'Código Licitaciones'!$L$7:$L$50,1,0)</f>
        <v>#N/A</v>
      </c>
      <c r="AF962" s="90" t="e">
        <f t="shared" si="117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2"/>
        <v>0</v>
      </c>
      <c r="AJ962" s="94">
        <f t="shared" si="112"/>
        <v>0</v>
      </c>
      <c r="AK962" s="95" t="e">
        <f>+VLOOKUP(M962,'Código Barras'!$C$3:$C$1694,1,0)</f>
        <v>#N/A</v>
      </c>
      <c r="AL962" s="90">
        <f t="shared" si="118"/>
        <v>0</v>
      </c>
      <c r="AM962" s="90">
        <f t="shared" si="118"/>
        <v>0</v>
      </c>
      <c r="AN962" s="90">
        <f t="shared" si="118"/>
        <v>0</v>
      </c>
      <c r="AO962" s="90">
        <f t="shared" si="118"/>
        <v>0</v>
      </c>
      <c r="AP962" s="90">
        <f t="shared" si="118"/>
        <v>0</v>
      </c>
      <c r="AQ962" s="90">
        <f t="shared" si="118"/>
        <v>0</v>
      </c>
      <c r="AR962" s="90" t="e">
        <f>VLOOKUP(C962&amp;E962&amp;G962&amp;I962&amp;J962,'Código Licitaciones'!$I$8:$I$4158,1,0)</f>
        <v>#N/A</v>
      </c>
    </row>
    <row r="963" spans="24:44" ht="18.75" x14ac:dyDescent="0.3">
      <c r="X963" s="83">
        <f t="shared" si="113"/>
        <v>9</v>
      </c>
      <c r="Z963" s="90" t="e">
        <f t="shared" si="114"/>
        <v>#DIV/0!</v>
      </c>
      <c r="AA963" s="94" t="e">
        <f>+VLOOKUP(C963,'Código Licitaciones'!$J$7:$J$31,1,0)</f>
        <v>#N/A</v>
      </c>
      <c r="AB963" s="94">
        <f t="shared" si="115"/>
        <v>0</v>
      </c>
      <c r="AC963" s="94" t="e">
        <f>+VLOOKUP(E963,'Código Licitaciones'!$K$7:$K$50,1,0)</f>
        <v>#N/A</v>
      </c>
      <c r="AD963" s="94">
        <f t="shared" si="116"/>
        <v>0</v>
      </c>
      <c r="AE963" s="94" t="e">
        <f>+VLOOKUP(G963,'Código Licitaciones'!$L$7:$L$50,1,0)</f>
        <v>#N/A</v>
      </c>
      <c r="AF963" s="90" t="e">
        <f t="shared" si="117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2"/>
        <v>0</v>
      </c>
      <c r="AJ963" s="94">
        <f t="shared" si="112"/>
        <v>0</v>
      </c>
      <c r="AK963" s="95" t="e">
        <f>+VLOOKUP(M963,'Código Barras'!$C$3:$C$1694,1,0)</f>
        <v>#N/A</v>
      </c>
      <c r="AL963" s="90">
        <f t="shared" si="118"/>
        <v>0</v>
      </c>
      <c r="AM963" s="90">
        <f t="shared" si="118"/>
        <v>0</v>
      </c>
      <c r="AN963" s="90">
        <f t="shared" si="118"/>
        <v>0</v>
      </c>
      <c r="AO963" s="90">
        <f t="shared" ref="AO963:AQ1026" si="119">IF(OR(ISNUMBER(Q963),Q963=0),Q963,1/0)</f>
        <v>0</v>
      </c>
      <c r="AP963" s="90">
        <f t="shared" si="119"/>
        <v>0</v>
      </c>
      <c r="AQ963" s="90">
        <f t="shared" si="119"/>
        <v>0</v>
      </c>
      <c r="AR963" s="90" t="e">
        <f>VLOOKUP(C963&amp;E963&amp;G963&amp;I963&amp;J963,'Código Licitaciones'!$I$8:$I$4158,1,0)</f>
        <v>#N/A</v>
      </c>
    </row>
    <row r="964" spans="24:44" ht="18.75" x14ac:dyDescent="0.3">
      <c r="X964" s="83">
        <f t="shared" si="113"/>
        <v>9</v>
      </c>
      <c r="Z964" s="90" t="e">
        <f t="shared" si="114"/>
        <v>#DIV/0!</v>
      </c>
      <c r="AA964" s="94" t="e">
        <f>+VLOOKUP(C964,'Código Licitaciones'!$J$7:$J$31,1,0)</f>
        <v>#N/A</v>
      </c>
      <c r="AB964" s="94">
        <f t="shared" si="115"/>
        <v>0</v>
      </c>
      <c r="AC964" s="94" t="e">
        <f>+VLOOKUP(E964,'Código Licitaciones'!$K$7:$K$50,1,0)</f>
        <v>#N/A</v>
      </c>
      <c r="AD964" s="94">
        <f t="shared" si="116"/>
        <v>0</v>
      </c>
      <c r="AE964" s="94" t="e">
        <f>+VLOOKUP(G964,'Código Licitaciones'!$L$7:$L$50,1,0)</f>
        <v>#N/A</v>
      </c>
      <c r="AF964" s="90" t="e">
        <f t="shared" si="117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20">+K964</f>
        <v>0</v>
      </c>
      <c r="AJ964" s="94">
        <f t="shared" si="120"/>
        <v>0</v>
      </c>
      <c r="AK964" s="95" t="e">
        <f>+VLOOKUP(M964,'Código Barras'!$C$3:$C$1694,1,0)</f>
        <v>#N/A</v>
      </c>
      <c r="AL964" s="90">
        <f t="shared" ref="AL964:AQ1027" si="121">IF(OR(ISNUMBER(N964),N964=0),N964,1/0)</f>
        <v>0</v>
      </c>
      <c r="AM964" s="90">
        <f t="shared" si="121"/>
        <v>0</v>
      </c>
      <c r="AN964" s="90">
        <f t="shared" si="121"/>
        <v>0</v>
      </c>
      <c r="AO964" s="90">
        <f t="shared" si="119"/>
        <v>0</v>
      </c>
      <c r="AP964" s="90">
        <f t="shared" si="119"/>
        <v>0</v>
      </c>
      <c r="AQ964" s="90">
        <f t="shared" si="119"/>
        <v>0</v>
      </c>
      <c r="AR964" s="90" t="e">
        <f>VLOOKUP(C964&amp;E964&amp;G964&amp;I964&amp;J964,'Código Licitaciones'!$I$8:$I$4158,1,0)</f>
        <v>#N/A</v>
      </c>
    </row>
    <row r="965" spans="24:44" ht="18.75" x14ac:dyDescent="0.3">
      <c r="X965" s="83">
        <f t="shared" si="113"/>
        <v>9</v>
      </c>
      <c r="Z965" s="90" t="e">
        <f t="shared" si="114"/>
        <v>#DIV/0!</v>
      </c>
      <c r="AA965" s="94" t="e">
        <f>+VLOOKUP(C965,'Código Licitaciones'!$J$7:$J$31,1,0)</f>
        <v>#N/A</v>
      </c>
      <c r="AB965" s="94">
        <f t="shared" si="115"/>
        <v>0</v>
      </c>
      <c r="AC965" s="94" t="e">
        <f>+VLOOKUP(E965,'Código Licitaciones'!$K$7:$K$50,1,0)</f>
        <v>#N/A</v>
      </c>
      <c r="AD965" s="94">
        <f t="shared" si="116"/>
        <v>0</v>
      </c>
      <c r="AE965" s="94" t="e">
        <f>+VLOOKUP(G965,'Código Licitaciones'!$L$7:$L$50,1,0)</f>
        <v>#N/A</v>
      </c>
      <c r="AF965" s="90" t="e">
        <f t="shared" si="117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20"/>
        <v>0</v>
      </c>
      <c r="AJ965" s="94">
        <f t="shared" si="120"/>
        <v>0</v>
      </c>
      <c r="AK965" s="95" t="e">
        <f>+VLOOKUP(M965,'Código Barras'!$C$3:$C$1694,1,0)</f>
        <v>#N/A</v>
      </c>
      <c r="AL965" s="90">
        <f t="shared" si="121"/>
        <v>0</v>
      </c>
      <c r="AM965" s="90">
        <f t="shared" si="121"/>
        <v>0</v>
      </c>
      <c r="AN965" s="90">
        <f t="shared" si="121"/>
        <v>0</v>
      </c>
      <c r="AO965" s="90">
        <f t="shared" si="119"/>
        <v>0</v>
      </c>
      <c r="AP965" s="90">
        <f t="shared" si="119"/>
        <v>0</v>
      </c>
      <c r="AQ965" s="90">
        <f t="shared" si="119"/>
        <v>0</v>
      </c>
      <c r="AR965" s="90" t="e">
        <f>VLOOKUP(C965&amp;E965&amp;G965&amp;I965&amp;J965,'Código Licitaciones'!$I$8:$I$4158,1,0)</f>
        <v>#N/A</v>
      </c>
    </row>
    <row r="966" spans="24:44" ht="18.75" x14ac:dyDescent="0.3">
      <c r="X966" s="83">
        <f t="shared" si="113"/>
        <v>9</v>
      </c>
      <c r="Z966" s="90" t="e">
        <f t="shared" si="114"/>
        <v>#DIV/0!</v>
      </c>
      <c r="AA966" s="94" t="e">
        <f>+VLOOKUP(C966,'Código Licitaciones'!$J$7:$J$31,1,0)</f>
        <v>#N/A</v>
      </c>
      <c r="AB966" s="94">
        <f t="shared" si="115"/>
        <v>0</v>
      </c>
      <c r="AC966" s="94" t="e">
        <f>+VLOOKUP(E966,'Código Licitaciones'!$K$7:$K$50,1,0)</f>
        <v>#N/A</v>
      </c>
      <c r="AD966" s="94">
        <f t="shared" si="116"/>
        <v>0</v>
      </c>
      <c r="AE966" s="94" t="e">
        <f>+VLOOKUP(G966,'Código Licitaciones'!$L$7:$L$50,1,0)</f>
        <v>#N/A</v>
      </c>
      <c r="AF966" s="90" t="e">
        <f t="shared" si="117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20"/>
        <v>0</v>
      </c>
      <c r="AJ966" s="94">
        <f t="shared" si="120"/>
        <v>0</v>
      </c>
      <c r="AK966" s="95" t="e">
        <f>+VLOOKUP(M966,'Código Barras'!$C$3:$C$1694,1,0)</f>
        <v>#N/A</v>
      </c>
      <c r="AL966" s="90">
        <f t="shared" si="121"/>
        <v>0</v>
      </c>
      <c r="AM966" s="90">
        <f t="shared" si="121"/>
        <v>0</v>
      </c>
      <c r="AN966" s="90">
        <f t="shared" si="121"/>
        <v>0</v>
      </c>
      <c r="AO966" s="90">
        <f t="shared" si="119"/>
        <v>0</v>
      </c>
      <c r="AP966" s="90">
        <f t="shared" si="119"/>
        <v>0</v>
      </c>
      <c r="AQ966" s="90">
        <f t="shared" si="119"/>
        <v>0</v>
      </c>
      <c r="AR966" s="90" t="e">
        <f>VLOOKUP(C966&amp;E966&amp;G966&amp;I966&amp;J966,'Código Licitaciones'!$I$8:$I$4158,1,0)</f>
        <v>#N/A</v>
      </c>
    </row>
    <row r="967" spans="24:44" ht="18.75" x14ac:dyDescent="0.3">
      <c r="X967" s="83">
        <f t="shared" si="113"/>
        <v>9</v>
      </c>
      <c r="Z967" s="90" t="e">
        <f t="shared" si="114"/>
        <v>#DIV/0!</v>
      </c>
      <c r="AA967" s="94" t="e">
        <f>+VLOOKUP(C967,'Código Licitaciones'!$J$7:$J$31,1,0)</f>
        <v>#N/A</v>
      </c>
      <c r="AB967" s="94">
        <f t="shared" si="115"/>
        <v>0</v>
      </c>
      <c r="AC967" s="94" t="e">
        <f>+VLOOKUP(E967,'Código Licitaciones'!$K$7:$K$50,1,0)</f>
        <v>#N/A</v>
      </c>
      <c r="AD967" s="94">
        <f t="shared" si="116"/>
        <v>0</v>
      </c>
      <c r="AE967" s="94" t="e">
        <f>+VLOOKUP(G967,'Código Licitaciones'!$L$7:$L$50,1,0)</f>
        <v>#N/A</v>
      </c>
      <c r="AF967" s="90" t="e">
        <f t="shared" si="117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20"/>
        <v>0</v>
      </c>
      <c r="AJ967" s="94">
        <f t="shared" si="120"/>
        <v>0</v>
      </c>
      <c r="AK967" s="95" t="e">
        <f>+VLOOKUP(M967,'Código Barras'!$C$3:$C$1694,1,0)</f>
        <v>#N/A</v>
      </c>
      <c r="AL967" s="90">
        <f t="shared" si="121"/>
        <v>0</v>
      </c>
      <c r="AM967" s="90">
        <f t="shared" si="121"/>
        <v>0</v>
      </c>
      <c r="AN967" s="90">
        <f t="shared" si="121"/>
        <v>0</v>
      </c>
      <c r="AO967" s="90">
        <f t="shared" si="119"/>
        <v>0</v>
      </c>
      <c r="AP967" s="90">
        <f t="shared" si="119"/>
        <v>0</v>
      </c>
      <c r="AQ967" s="90">
        <f t="shared" si="119"/>
        <v>0</v>
      </c>
      <c r="AR967" s="90" t="e">
        <f>VLOOKUP(C967&amp;E967&amp;G967&amp;I967&amp;J967,'Código Licitaciones'!$I$8:$I$4158,1,0)</f>
        <v>#N/A</v>
      </c>
    </row>
    <row r="968" spans="24:44" ht="18.75" x14ac:dyDescent="0.3">
      <c r="X968" s="83">
        <f t="shared" si="113"/>
        <v>9</v>
      </c>
      <c r="Z968" s="90" t="e">
        <f t="shared" si="114"/>
        <v>#DIV/0!</v>
      </c>
      <c r="AA968" s="94" t="e">
        <f>+VLOOKUP(C968,'Código Licitaciones'!$J$7:$J$31,1,0)</f>
        <v>#N/A</v>
      </c>
      <c r="AB968" s="94">
        <f t="shared" si="115"/>
        <v>0</v>
      </c>
      <c r="AC968" s="94" t="e">
        <f>+VLOOKUP(E968,'Código Licitaciones'!$K$7:$K$50,1,0)</f>
        <v>#N/A</v>
      </c>
      <c r="AD968" s="94">
        <f t="shared" si="116"/>
        <v>0</v>
      </c>
      <c r="AE968" s="94" t="e">
        <f>+VLOOKUP(G968,'Código Licitaciones'!$L$7:$L$50,1,0)</f>
        <v>#N/A</v>
      </c>
      <c r="AF968" s="90" t="e">
        <f t="shared" si="117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20"/>
        <v>0</v>
      </c>
      <c r="AJ968" s="94">
        <f t="shared" si="120"/>
        <v>0</v>
      </c>
      <c r="AK968" s="95" t="e">
        <f>+VLOOKUP(M968,'Código Barras'!$C$3:$C$1694,1,0)</f>
        <v>#N/A</v>
      </c>
      <c r="AL968" s="90">
        <f t="shared" si="121"/>
        <v>0</v>
      </c>
      <c r="AM968" s="90">
        <f t="shared" si="121"/>
        <v>0</v>
      </c>
      <c r="AN968" s="90">
        <f t="shared" si="121"/>
        <v>0</v>
      </c>
      <c r="AO968" s="90">
        <f t="shared" si="119"/>
        <v>0</v>
      </c>
      <c r="AP968" s="90">
        <f t="shared" si="119"/>
        <v>0</v>
      </c>
      <c r="AQ968" s="90">
        <f t="shared" si="119"/>
        <v>0</v>
      </c>
      <c r="AR968" s="90" t="e">
        <f>VLOOKUP(C968&amp;E968&amp;G968&amp;I968&amp;J968,'Código Licitaciones'!$I$8:$I$4158,1,0)</f>
        <v>#N/A</v>
      </c>
    </row>
    <row r="969" spans="24:44" ht="18.75" x14ac:dyDescent="0.3">
      <c r="X969" s="83">
        <f t="shared" si="113"/>
        <v>9</v>
      </c>
      <c r="Z969" s="90" t="e">
        <f t="shared" si="114"/>
        <v>#DIV/0!</v>
      </c>
      <c r="AA969" s="94" t="e">
        <f>+VLOOKUP(C969,'Código Licitaciones'!$J$7:$J$31,1,0)</f>
        <v>#N/A</v>
      </c>
      <c r="AB969" s="94">
        <f t="shared" si="115"/>
        <v>0</v>
      </c>
      <c r="AC969" s="94" t="e">
        <f>+VLOOKUP(E969,'Código Licitaciones'!$K$7:$K$50,1,0)</f>
        <v>#N/A</v>
      </c>
      <c r="AD969" s="94">
        <f t="shared" si="116"/>
        <v>0</v>
      </c>
      <c r="AE969" s="94" t="e">
        <f>+VLOOKUP(G969,'Código Licitaciones'!$L$7:$L$50,1,0)</f>
        <v>#N/A</v>
      </c>
      <c r="AF969" s="90" t="e">
        <f t="shared" si="117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20"/>
        <v>0</v>
      </c>
      <c r="AJ969" s="94">
        <f t="shared" si="120"/>
        <v>0</v>
      </c>
      <c r="AK969" s="95" t="e">
        <f>+VLOOKUP(M969,'Código Barras'!$C$3:$C$1694,1,0)</f>
        <v>#N/A</v>
      </c>
      <c r="AL969" s="90">
        <f t="shared" si="121"/>
        <v>0</v>
      </c>
      <c r="AM969" s="90">
        <f t="shared" si="121"/>
        <v>0</v>
      </c>
      <c r="AN969" s="90">
        <f t="shared" si="121"/>
        <v>0</v>
      </c>
      <c r="AO969" s="90">
        <f t="shared" si="119"/>
        <v>0</v>
      </c>
      <c r="AP969" s="90">
        <f t="shared" si="119"/>
        <v>0</v>
      </c>
      <c r="AQ969" s="90">
        <f t="shared" si="119"/>
        <v>0</v>
      </c>
      <c r="AR969" s="90" t="e">
        <f>VLOOKUP(C969&amp;E969&amp;G969&amp;I969&amp;J969,'Código Licitaciones'!$I$8:$I$4158,1,0)</f>
        <v>#N/A</v>
      </c>
    </row>
    <row r="970" spans="24:44" ht="18.75" x14ac:dyDescent="0.3">
      <c r="X970" s="83">
        <f t="shared" ref="X970:X1033" si="122">SUMPRODUCT(--(ISERROR(Z970:BN970)))</f>
        <v>9</v>
      </c>
      <c r="Z970" s="90" t="e">
        <f t="shared" ref="Z970:Z1033" si="123">IF(ISNUMBER(B970),B970,1/0)</f>
        <v>#DIV/0!</v>
      </c>
      <c r="AA970" s="94" t="e">
        <f>+VLOOKUP(C970,'Código Licitaciones'!$J$7:$J$31,1,0)</f>
        <v>#N/A</v>
      </c>
      <c r="AB970" s="94">
        <f t="shared" ref="AB970:AB1033" si="124">+D970</f>
        <v>0</v>
      </c>
      <c r="AC970" s="94" t="e">
        <f>+VLOOKUP(E970,'Código Licitaciones'!$K$7:$K$50,1,0)</f>
        <v>#N/A</v>
      </c>
      <c r="AD970" s="94">
        <f t="shared" ref="AD970:AD1033" si="125">+F970</f>
        <v>0</v>
      </c>
      <c r="AE970" s="94" t="e">
        <f>+VLOOKUP(G970,'Código Licitaciones'!$L$7:$L$50,1,0)</f>
        <v>#N/A</v>
      </c>
      <c r="AF970" s="90" t="e">
        <f t="shared" ref="AF970:AF1033" si="126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20"/>
        <v>0</v>
      </c>
      <c r="AJ970" s="94">
        <f t="shared" si="120"/>
        <v>0</v>
      </c>
      <c r="AK970" s="95" t="e">
        <f>+VLOOKUP(M970,'Código Barras'!$C$3:$C$1694,1,0)</f>
        <v>#N/A</v>
      </c>
      <c r="AL970" s="90">
        <f t="shared" si="121"/>
        <v>0</v>
      </c>
      <c r="AM970" s="90">
        <f t="shared" si="121"/>
        <v>0</v>
      </c>
      <c r="AN970" s="90">
        <f t="shared" si="121"/>
        <v>0</v>
      </c>
      <c r="AO970" s="90">
        <f t="shared" si="119"/>
        <v>0</v>
      </c>
      <c r="AP970" s="90">
        <f t="shared" si="119"/>
        <v>0</v>
      </c>
      <c r="AQ970" s="90">
        <f t="shared" si="119"/>
        <v>0</v>
      </c>
      <c r="AR970" s="90" t="e">
        <f>VLOOKUP(C970&amp;E970&amp;G970&amp;I970&amp;J970,'Código Licitaciones'!$I$8:$I$4158,1,0)</f>
        <v>#N/A</v>
      </c>
    </row>
    <row r="971" spans="24:44" ht="18.75" x14ac:dyDescent="0.3">
      <c r="X971" s="83">
        <f t="shared" si="122"/>
        <v>9</v>
      </c>
      <c r="Z971" s="90" t="e">
        <f t="shared" si="123"/>
        <v>#DIV/0!</v>
      </c>
      <c r="AA971" s="94" t="e">
        <f>+VLOOKUP(C971,'Código Licitaciones'!$J$7:$J$31,1,0)</f>
        <v>#N/A</v>
      </c>
      <c r="AB971" s="94">
        <f t="shared" si="124"/>
        <v>0</v>
      </c>
      <c r="AC971" s="94" t="e">
        <f>+VLOOKUP(E971,'Código Licitaciones'!$K$7:$K$50,1,0)</f>
        <v>#N/A</v>
      </c>
      <c r="AD971" s="94">
        <f t="shared" si="125"/>
        <v>0</v>
      </c>
      <c r="AE971" s="94" t="e">
        <f>+VLOOKUP(G971,'Código Licitaciones'!$L$7:$L$50,1,0)</f>
        <v>#N/A</v>
      </c>
      <c r="AF971" s="90" t="e">
        <f t="shared" si="126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20"/>
        <v>0</v>
      </c>
      <c r="AJ971" s="94">
        <f t="shared" si="120"/>
        <v>0</v>
      </c>
      <c r="AK971" s="95" t="e">
        <f>+VLOOKUP(M971,'Código Barras'!$C$3:$C$1694,1,0)</f>
        <v>#N/A</v>
      </c>
      <c r="AL971" s="90">
        <f t="shared" si="121"/>
        <v>0</v>
      </c>
      <c r="AM971" s="90">
        <f t="shared" si="121"/>
        <v>0</v>
      </c>
      <c r="AN971" s="90">
        <f t="shared" si="121"/>
        <v>0</v>
      </c>
      <c r="AO971" s="90">
        <f t="shared" si="119"/>
        <v>0</v>
      </c>
      <c r="AP971" s="90">
        <f t="shared" si="119"/>
        <v>0</v>
      </c>
      <c r="AQ971" s="90">
        <f t="shared" si="119"/>
        <v>0</v>
      </c>
      <c r="AR971" s="90" t="e">
        <f>VLOOKUP(C971&amp;E971&amp;G971&amp;I971&amp;J971,'Código Licitaciones'!$I$8:$I$4158,1,0)</f>
        <v>#N/A</v>
      </c>
    </row>
    <row r="972" spans="24:44" ht="18.75" x14ac:dyDescent="0.3">
      <c r="X972" s="83">
        <f t="shared" si="122"/>
        <v>9</v>
      </c>
      <c r="Z972" s="90" t="e">
        <f t="shared" si="123"/>
        <v>#DIV/0!</v>
      </c>
      <c r="AA972" s="94" t="e">
        <f>+VLOOKUP(C972,'Código Licitaciones'!$J$7:$J$31,1,0)</f>
        <v>#N/A</v>
      </c>
      <c r="AB972" s="94">
        <f t="shared" si="124"/>
        <v>0</v>
      </c>
      <c r="AC972" s="94" t="e">
        <f>+VLOOKUP(E972,'Código Licitaciones'!$K$7:$K$50,1,0)</f>
        <v>#N/A</v>
      </c>
      <c r="AD972" s="94">
        <f t="shared" si="125"/>
        <v>0</v>
      </c>
      <c r="AE972" s="94" t="e">
        <f>+VLOOKUP(G972,'Código Licitaciones'!$L$7:$L$50,1,0)</f>
        <v>#N/A</v>
      </c>
      <c r="AF972" s="90" t="e">
        <f t="shared" si="126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20"/>
        <v>0</v>
      </c>
      <c r="AJ972" s="94">
        <f t="shared" si="120"/>
        <v>0</v>
      </c>
      <c r="AK972" s="95" t="e">
        <f>+VLOOKUP(M972,'Código Barras'!$C$3:$C$1694,1,0)</f>
        <v>#N/A</v>
      </c>
      <c r="AL972" s="90">
        <f t="shared" si="121"/>
        <v>0</v>
      </c>
      <c r="AM972" s="90">
        <f t="shared" si="121"/>
        <v>0</v>
      </c>
      <c r="AN972" s="90">
        <f t="shared" si="121"/>
        <v>0</v>
      </c>
      <c r="AO972" s="90">
        <f t="shared" si="119"/>
        <v>0</v>
      </c>
      <c r="AP972" s="90">
        <f t="shared" si="119"/>
        <v>0</v>
      </c>
      <c r="AQ972" s="90">
        <f t="shared" si="119"/>
        <v>0</v>
      </c>
      <c r="AR972" s="90" t="e">
        <f>VLOOKUP(C972&amp;E972&amp;G972&amp;I972&amp;J972,'Código Licitaciones'!$I$8:$I$4158,1,0)</f>
        <v>#N/A</v>
      </c>
    </row>
    <row r="973" spans="24:44" ht="18.75" x14ac:dyDescent="0.3">
      <c r="X973" s="83">
        <f t="shared" si="122"/>
        <v>9</v>
      </c>
      <c r="Z973" s="90" t="e">
        <f t="shared" si="123"/>
        <v>#DIV/0!</v>
      </c>
      <c r="AA973" s="94" t="e">
        <f>+VLOOKUP(C973,'Código Licitaciones'!$J$7:$J$31,1,0)</f>
        <v>#N/A</v>
      </c>
      <c r="AB973" s="94">
        <f t="shared" si="124"/>
        <v>0</v>
      </c>
      <c r="AC973" s="94" t="e">
        <f>+VLOOKUP(E973,'Código Licitaciones'!$K$7:$K$50,1,0)</f>
        <v>#N/A</v>
      </c>
      <c r="AD973" s="94">
        <f t="shared" si="125"/>
        <v>0</v>
      </c>
      <c r="AE973" s="94" t="e">
        <f>+VLOOKUP(G973,'Código Licitaciones'!$L$7:$L$50,1,0)</f>
        <v>#N/A</v>
      </c>
      <c r="AF973" s="90" t="e">
        <f t="shared" si="126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20"/>
        <v>0</v>
      </c>
      <c r="AJ973" s="94">
        <f t="shared" si="120"/>
        <v>0</v>
      </c>
      <c r="AK973" s="95" t="e">
        <f>+VLOOKUP(M973,'Código Barras'!$C$3:$C$1694,1,0)</f>
        <v>#N/A</v>
      </c>
      <c r="AL973" s="90">
        <f t="shared" si="121"/>
        <v>0</v>
      </c>
      <c r="AM973" s="90">
        <f t="shared" si="121"/>
        <v>0</v>
      </c>
      <c r="AN973" s="90">
        <f t="shared" si="121"/>
        <v>0</v>
      </c>
      <c r="AO973" s="90">
        <f t="shared" si="119"/>
        <v>0</v>
      </c>
      <c r="AP973" s="90">
        <f t="shared" si="119"/>
        <v>0</v>
      </c>
      <c r="AQ973" s="90">
        <f t="shared" si="119"/>
        <v>0</v>
      </c>
      <c r="AR973" s="90" t="e">
        <f>VLOOKUP(C973&amp;E973&amp;G973&amp;I973&amp;J973,'Código Licitaciones'!$I$8:$I$4158,1,0)</f>
        <v>#N/A</v>
      </c>
    </row>
    <row r="974" spans="24:44" ht="18.75" x14ac:dyDescent="0.3">
      <c r="X974" s="83">
        <f t="shared" si="122"/>
        <v>9</v>
      </c>
      <c r="Z974" s="90" t="e">
        <f t="shared" si="123"/>
        <v>#DIV/0!</v>
      </c>
      <c r="AA974" s="94" t="e">
        <f>+VLOOKUP(C974,'Código Licitaciones'!$J$7:$J$31,1,0)</f>
        <v>#N/A</v>
      </c>
      <c r="AB974" s="94">
        <f t="shared" si="124"/>
        <v>0</v>
      </c>
      <c r="AC974" s="94" t="e">
        <f>+VLOOKUP(E974,'Código Licitaciones'!$K$7:$K$50,1,0)</f>
        <v>#N/A</v>
      </c>
      <c r="AD974" s="94">
        <f t="shared" si="125"/>
        <v>0</v>
      </c>
      <c r="AE974" s="94" t="e">
        <f>+VLOOKUP(G974,'Código Licitaciones'!$L$7:$L$50,1,0)</f>
        <v>#N/A</v>
      </c>
      <c r="AF974" s="90" t="e">
        <f t="shared" si="126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20"/>
        <v>0</v>
      </c>
      <c r="AJ974" s="94">
        <f t="shared" si="120"/>
        <v>0</v>
      </c>
      <c r="AK974" s="95" t="e">
        <f>+VLOOKUP(M974,'Código Barras'!$C$3:$C$1694,1,0)</f>
        <v>#N/A</v>
      </c>
      <c r="AL974" s="90">
        <f t="shared" si="121"/>
        <v>0</v>
      </c>
      <c r="AM974" s="90">
        <f t="shared" si="121"/>
        <v>0</v>
      </c>
      <c r="AN974" s="90">
        <f t="shared" si="121"/>
        <v>0</v>
      </c>
      <c r="AO974" s="90">
        <f t="shared" si="119"/>
        <v>0</v>
      </c>
      <c r="AP974" s="90">
        <f t="shared" si="119"/>
        <v>0</v>
      </c>
      <c r="AQ974" s="90">
        <f t="shared" si="119"/>
        <v>0</v>
      </c>
      <c r="AR974" s="90" t="e">
        <f>VLOOKUP(C974&amp;E974&amp;G974&amp;I974&amp;J974,'Código Licitaciones'!$I$8:$I$4158,1,0)</f>
        <v>#N/A</v>
      </c>
    </row>
    <row r="975" spans="24:44" ht="18.75" x14ac:dyDescent="0.3">
      <c r="X975" s="83">
        <f t="shared" si="122"/>
        <v>9</v>
      </c>
      <c r="Z975" s="90" t="e">
        <f t="shared" si="123"/>
        <v>#DIV/0!</v>
      </c>
      <c r="AA975" s="94" t="e">
        <f>+VLOOKUP(C975,'Código Licitaciones'!$J$7:$J$31,1,0)</f>
        <v>#N/A</v>
      </c>
      <c r="AB975" s="94">
        <f t="shared" si="124"/>
        <v>0</v>
      </c>
      <c r="AC975" s="94" t="e">
        <f>+VLOOKUP(E975,'Código Licitaciones'!$K$7:$K$50,1,0)</f>
        <v>#N/A</v>
      </c>
      <c r="AD975" s="94">
        <f t="shared" si="125"/>
        <v>0</v>
      </c>
      <c r="AE975" s="94" t="e">
        <f>+VLOOKUP(G975,'Código Licitaciones'!$L$7:$L$50,1,0)</f>
        <v>#N/A</v>
      </c>
      <c r="AF975" s="90" t="e">
        <f t="shared" si="126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20"/>
        <v>0</v>
      </c>
      <c r="AJ975" s="94">
        <f t="shared" si="120"/>
        <v>0</v>
      </c>
      <c r="AK975" s="95" t="e">
        <f>+VLOOKUP(M975,'Código Barras'!$C$3:$C$1694,1,0)</f>
        <v>#N/A</v>
      </c>
      <c r="AL975" s="90">
        <f t="shared" si="121"/>
        <v>0</v>
      </c>
      <c r="AM975" s="90">
        <f t="shared" si="121"/>
        <v>0</v>
      </c>
      <c r="AN975" s="90">
        <f t="shared" si="121"/>
        <v>0</v>
      </c>
      <c r="AO975" s="90">
        <f t="shared" si="119"/>
        <v>0</v>
      </c>
      <c r="AP975" s="90">
        <f t="shared" si="119"/>
        <v>0</v>
      </c>
      <c r="AQ975" s="90">
        <f t="shared" si="119"/>
        <v>0</v>
      </c>
      <c r="AR975" s="90" t="e">
        <f>VLOOKUP(C975&amp;E975&amp;G975&amp;I975&amp;J975,'Código Licitaciones'!$I$8:$I$4158,1,0)</f>
        <v>#N/A</v>
      </c>
    </row>
    <row r="976" spans="24:44" ht="18.75" x14ac:dyDescent="0.3">
      <c r="X976" s="83">
        <f t="shared" si="122"/>
        <v>9</v>
      </c>
      <c r="Z976" s="90" t="e">
        <f t="shared" si="123"/>
        <v>#DIV/0!</v>
      </c>
      <c r="AA976" s="94" t="e">
        <f>+VLOOKUP(C976,'Código Licitaciones'!$J$7:$J$31,1,0)</f>
        <v>#N/A</v>
      </c>
      <c r="AB976" s="94">
        <f t="shared" si="124"/>
        <v>0</v>
      </c>
      <c r="AC976" s="94" t="e">
        <f>+VLOOKUP(E976,'Código Licitaciones'!$K$7:$K$50,1,0)</f>
        <v>#N/A</v>
      </c>
      <c r="AD976" s="94">
        <f t="shared" si="125"/>
        <v>0</v>
      </c>
      <c r="AE976" s="94" t="e">
        <f>+VLOOKUP(G976,'Código Licitaciones'!$L$7:$L$50,1,0)</f>
        <v>#N/A</v>
      </c>
      <c r="AF976" s="90" t="e">
        <f t="shared" si="126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20"/>
        <v>0</v>
      </c>
      <c r="AJ976" s="94">
        <f t="shared" si="120"/>
        <v>0</v>
      </c>
      <c r="AK976" s="95" t="e">
        <f>+VLOOKUP(M976,'Código Barras'!$C$3:$C$1694,1,0)</f>
        <v>#N/A</v>
      </c>
      <c r="AL976" s="90">
        <f t="shared" si="121"/>
        <v>0</v>
      </c>
      <c r="AM976" s="90">
        <f t="shared" si="121"/>
        <v>0</v>
      </c>
      <c r="AN976" s="90">
        <f t="shared" si="121"/>
        <v>0</v>
      </c>
      <c r="AO976" s="90">
        <f t="shared" si="119"/>
        <v>0</v>
      </c>
      <c r="AP976" s="90">
        <f t="shared" si="119"/>
        <v>0</v>
      </c>
      <c r="AQ976" s="90">
        <f t="shared" si="119"/>
        <v>0</v>
      </c>
      <c r="AR976" s="90" t="e">
        <f>VLOOKUP(C976&amp;E976&amp;G976&amp;I976&amp;J976,'Código Licitaciones'!$I$8:$I$4158,1,0)</f>
        <v>#N/A</v>
      </c>
    </row>
    <row r="977" spans="24:44" ht="18.75" x14ac:dyDescent="0.3">
      <c r="X977" s="83">
        <f t="shared" si="122"/>
        <v>9</v>
      </c>
      <c r="Z977" s="90" t="e">
        <f t="shared" si="123"/>
        <v>#DIV/0!</v>
      </c>
      <c r="AA977" s="94" t="e">
        <f>+VLOOKUP(C977,'Código Licitaciones'!$J$7:$J$31,1,0)</f>
        <v>#N/A</v>
      </c>
      <c r="AB977" s="94">
        <f t="shared" si="124"/>
        <v>0</v>
      </c>
      <c r="AC977" s="94" t="e">
        <f>+VLOOKUP(E977,'Código Licitaciones'!$K$7:$K$50,1,0)</f>
        <v>#N/A</v>
      </c>
      <c r="AD977" s="94">
        <f t="shared" si="125"/>
        <v>0</v>
      </c>
      <c r="AE977" s="94" t="e">
        <f>+VLOOKUP(G977,'Código Licitaciones'!$L$7:$L$50,1,0)</f>
        <v>#N/A</v>
      </c>
      <c r="AF977" s="90" t="e">
        <f t="shared" si="126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20"/>
        <v>0</v>
      </c>
      <c r="AJ977" s="94">
        <f t="shared" si="120"/>
        <v>0</v>
      </c>
      <c r="AK977" s="95" t="e">
        <f>+VLOOKUP(M977,'Código Barras'!$C$3:$C$1694,1,0)</f>
        <v>#N/A</v>
      </c>
      <c r="AL977" s="90">
        <f t="shared" si="121"/>
        <v>0</v>
      </c>
      <c r="AM977" s="90">
        <f t="shared" si="121"/>
        <v>0</v>
      </c>
      <c r="AN977" s="90">
        <f t="shared" si="121"/>
        <v>0</v>
      </c>
      <c r="AO977" s="90">
        <f t="shared" si="119"/>
        <v>0</v>
      </c>
      <c r="AP977" s="90">
        <f t="shared" si="119"/>
        <v>0</v>
      </c>
      <c r="AQ977" s="90">
        <f t="shared" si="119"/>
        <v>0</v>
      </c>
      <c r="AR977" s="90" t="e">
        <f>VLOOKUP(C977&amp;E977&amp;G977&amp;I977&amp;J977,'Código Licitaciones'!$I$8:$I$4158,1,0)</f>
        <v>#N/A</v>
      </c>
    </row>
    <row r="978" spans="24:44" ht="18.75" x14ac:dyDescent="0.3">
      <c r="X978" s="83">
        <f t="shared" si="122"/>
        <v>9</v>
      </c>
      <c r="Z978" s="90" t="e">
        <f t="shared" si="123"/>
        <v>#DIV/0!</v>
      </c>
      <c r="AA978" s="94" t="e">
        <f>+VLOOKUP(C978,'Código Licitaciones'!$J$7:$J$31,1,0)</f>
        <v>#N/A</v>
      </c>
      <c r="AB978" s="94">
        <f t="shared" si="124"/>
        <v>0</v>
      </c>
      <c r="AC978" s="94" t="e">
        <f>+VLOOKUP(E978,'Código Licitaciones'!$K$7:$K$50,1,0)</f>
        <v>#N/A</v>
      </c>
      <c r="AD978" s="94">
        <f t="shared" si="125"/>
        <v>0</v>
      </c>
      <c r="AE978" s="94" t="e">
        <f>+VLOOKUP(G978,'Código Licitaciones'!$L$7:$L$50,1,0)</f>
        <v>#N/A</v>
      </c>
      <c r="AF978" s="90" t="e">
        <f t="shared" si="126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20"/>
        <v>0</v>
      </c>
      <c r="AJ978" s="94">
        <f t="shared" si="120"/>
        <v>0</v>
      </c>
      <c r="AK978" s="95" t="e">
        <f>+VLOOKUP(M978,'Código Barras'!$C$3:$C$1694,1,0)</f>
        <v>#N/A</v>
      </c>
      <c r="AL978" s="90">
        <f t="shared" si="121"/>
        <v>0</v>
      </c>
      <c r="AM978" s="90">
        <f t="shared" si="121"/>
        <v>0</v>
      </c>
      <c r="AN978" s="90">
        <f t="shared" si="121"/>
        <v>0</v>
      </c>
      <c r="AO978" s="90">
        <f t="shared" si="119"/>
        <v>0</v>
      </c>
      <c r="AP978" s="90">
        <f t="shared" si="119"/>
        <v>0</v>
      </c>
      <c r="AQ978" s="90">
        <f t="shared" si="119"/>
        <v>0</v>
      </c>
      <c r="AR978" s="90" t="e">
        <f>VLOOKUP(C978&amp;E978&amp;G978&amp;I978&amp;J978,'Código Licitaciones'!$I$8:$I$4158,1,0)</f>
        <v>#N/A</v>
      </c>
    </row>
    <row r="979" spans="24:44" ht="18.75" x14ac:dyDescent="0.3">
      <c r="X979" s="83">
        <f t="shared" si="122"/>
        <v>9</v>
      </c>
      <c r="Z979" s="90" t="e">
        <f t="shared" si="123"/>
        <v>#DIV/0!</v>
      </c>
      <c r="AA979" s="94" t="e">
        <f>+VLOOKUP(C979,'Código Licitaciones'!$J$7:$J$31,1,0)</f>
        <v>#N/A</v>
      </c>
      <c r="AB979" s="94">
        <f t="shared" si="124"/>
        <v>0</v>
      </c>
      <c r="AC979" s="94" t="e">
        <f>+VLOOKUP(E979,'Código Licitaciones'!$K$7:$K$50,1,0)</f>
        <v>#N/A</v>
      </c>
      <c r="AD979" s="94">
        <f t="shared" si="125"/>
        <v>0</v>
      </c>
      <c r="AE979" s="94" t="e">
        <f>+VLOOKUP(G979,'Código Licitaciones'!$L$7:$L$50,1,0)</f>
        <v>#N/A</v>
      </c>
      <c r="AF979" s="90" t="e">
        <f t="shared" si="126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20"/>
        <v>0</v>
      </c>
      <c r="AJ979" s="94">
        <f t="shared" si="120"/>
        <v>0</v>
      </c>
      <c r="AK979" s="95" t="e">
        <f>+VLOOKUP(M979,'Código Barras'!$C$3:$C$1694,1,0)</f>
        <v>#N/A</v>
      </c>
      <c r="AL979" s="90">
        <f t="shared" si="121"/>
        <v>0</v>
      </c>
      <c r="AM979" s="90">
        <f t="shared" si="121"/>
        <v>0</v>
      </c>
      <c r="AN979" s="90">
        <f t="shared" si="121"/>
        <v>0</v>
      </c>
      <c r="AO979" s="90">
        <f t="shared" si="119"/>
        <v>0</v>
      </c>
      <c r="AP979" s="90">
        <f t="shared" si="119"/>
        <v>0</v>
      </c>
      <c r="AQ979" s="90">
        <f t="shared" si="119"/>
        <v>0</v>
      </c>
      <c r="AR979" s="90" t="e">
        <f>VLOOKUP(C979&amp;E979&amp;G979&amp;I979&amp;J979,'Código Licitaciones'!$I$8:$I$4158,1,0)</f>
        <v>#N/A</v>
      </c>
    </row>
    <row r="980" spans="24:44" ht="18.75" x14ac:dyDescent="0.3">
      <c r="X980" s="83">
        <f t="shared" si="122"/>
        <v>9</v>
      </c>
      <c r="Z980" s="90" t="e">
        <f t="shared" si="123"/>
        <v>#DIV/0!</v>
      </c>
      <c r="AA980" s="94" t="e">
        <f>+VLOOKUP(C980,'Código Licitaciones'!$J$7:$J$31,1,0)</f>
        <v>#N/A</v>
      </c>
      <c r="AB980" s="94">
        <f t="shared" si="124"/>
        <v>0</v>
      </c>
      <c r="AC980" s="94" t="e">
        <f>+VLOOKUP(E980,'Código Licitaciones'!$K$7:$K$50,1,0)</f>
        <v>#N/A</v>
      </c>
      <c r="AD980" s="94">
        <f t="shared" si="125"/>
        <v>0</v>
      </c>
      <c r="AE980" s="94" t="e">
        <f>+VLOOKUP(G980,'Código Licitaciones'!$L$7:$L$50,1,0)</f>
        <v>#N/A</v>
      </c>
      <c r="AF980" s="90" t="e">
        <f t="shared" si="126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20"/>
        <v>0</v>
      </c>
      <c r="AJ980" s="94">
        <f t="shared" si="120"/>
        <v>0</v>
      </c>
      <c r="AK980" s="95" t="e">
        <f>+VLOOKUP(M980,'Código Barras'!$C$3:$C$1694,1,0)</f>
        <v>#N/A</v>
      </c>
      <c r="AL980" s="90">
        <f t="shared" si="121"/>
        <v>0</v>
      </c>
      <c r="AM980" s="90">
        <f t="shared" si="121"/>
        <v>0</v>
      </c>
      <c r="AN980" s="90">
        <f t="shared" si="121"/>
        <v>0</v>
      </c>
      <c r="AO980" s="90">
        <f t="shared" si="119"/>
        <v>0</v>
      </c>
      <c r="AP980" s="90">
        <f t="shared" si="119"/>
        <v>0</v>
      </c>
      <c r="AQ980" s="90">
        <f t="shared" si="119"/>
        <v>0</v>
      </c>
      <c r="AR980" s="90" t="e">
        <f>VLOOKUP(C980&amp;E980&amp;G980&amp;I980&amp;J980,'Código Licitaciones'!$I$8:$I$4158,1,0)</f>
        <v>#N/A</v>
      </c>
    </row>
    <row r="981" spans="24:44" ht="18.75" x14ac:dyDescent="0.3">
      <c r="X981" s="83">
        <f t="shared" si="122"/>
        <v>9</v>
      </c>
      <c r="Z981" s="90" t="e">
        <f t="shared" si="123"/>
        <v>#DIV/0!</v>
      </c>
      <c r="AA981" s="94" t="e">
        <f>+VLOOKUP(C981,'Código Licitaciones'!$J$7:$J$31,1,0)</f>
        <v>#N/A</v>
      </c>
      <c r="AB981" s="94">
        <f t="shared" si="124"/>
        <v>0</v>
      </c>
      <c r="AC981" s="94" t="e">
        <f>+VLOOKUP(E981,'Código Licitaciones'!$K$7:$K$50,1,0)</f>
        <v>#N/A</v>
      </c>
      <c r="AD981" s="94">
        <f t="shared" si="125"/>
        <v>0</v>
      </c>
      <c r="AE981" s="94" t="e">
        <f>+VLOOKUP(G981,'Código Licitaciones'!$L$7:$L$50,1,0)</f>
        <v>#N/A</v>
      </c>
      <c r="AF981" s="90" t="e">
        <f t="shared" si="126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20"/>
        <v>0</v>
      </c>
      <c r="AJ981" s="94">
        <f t="shared" si="120"/>
        <v>0</v>
      </c>
      <c r="AK981" s="95" t="e">
        <f>+VLOOKUP(M981,'Código Barras'!$C$3:$C$1694,1,0)</f>
        <v>#N/A</v>
      </c>
      <c r="AL981" s="90">
        <f t="shared" si="121"/>
        <v>0</v>
      </c>
      <c r="AM981" s="90">
        <f t="shared" si="121"/>
        <v>0</v>
      </c>
      <c r="AN981" s="90">
        <f t="shared" si="121"/>
        <v>0</v>
      </c>
      <c r="AO981" s="90">
        <f t="shared" si="119"/>
        <v>0</v>
      </c>
      <c r="AP981" s="90">
        <f t="shared" si="119"/>
        <v>0</v>
      </c>
      <c r="AQ981" s="90">
        <f t="shared" si="119"/>
        <v>0</v>
      </c>
      <c r="AR981" s="90" t="e">
        <f>VLOOKUP(C981&amp;E981&amp;G981&amp;I981&amp;J981,'Código Licitaciones'!$I$8:$I$4158,1,0)</f>
        <v>#N/A</v>
      </c>
    </row>
    <row r="982" spans="24:44" ht="18.75" x14ac:dyDescent="0.3">
      <c r="X982" s="83">
        <f t="shared" si="122"/>
        <v>9</v>
      </c>
      <c r="Z982" s="90" t="e">
        <f t="shared" si="123"/>
        <v>#DIV/0!</v>
      </c>
      <c r="AA982" s="94" t="e">
        <f>+VLOOKUP(C982,'Código Licitaciones'!$J$7:$J$31,1,0)</f>
        <v>#N/A</v>
      </c>
      <c r="AB982" s="94">
        <f t="shared" si="124"/>
        <v>0</v>
      </c>
      <c r="AC982" s="94" t="e">
        <f>+VLOOKUP(E982,'Código Licitaciones'!$K$7:$K$50,1,0)</f>
        <v>#N/A</v>
      </c>
      <c r="AD982" s="94">
        <f t="shared" si="125"/>
        <v>0</v>
      </c>
      <c r="AE982" s="94" t="e">
        <f>+VLOOKUP(G982,'Código Licitaciones'!$L$7:$L$50,1,0)</f>
        <v>#N/A</v>
      </c>
      <c r="AF982" s="90" t="e">
        <f t="shared" si="126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20"/>
        <v>0</v>
      </c>
      <c r="AJ982" s="94">
        <f t="shared" si="120"/>
        <v>0</v>
      </c>
      <c r="AK982" s="95" t="e">
        <f>+VLOOKUP(M982,'Código Barras'!$C$3:$C$1694,1,0)</f>
        <v>#N/A</v>
      </c>
      <c r="AL982" s="90">
        <f t="shared" si="121"/>
        <v>0</v>
      </c>
      <c r="AM982" s="90">
        <f t="shared" si="121"/>
        <v>0</v>
      </c>
      <c r="AN982" s="90">
        <f t="shared" si="121"/>
        <v>0</v>
      </c>
      <c r="AO982" s="90">
        <f t="shared" si="119"/>
        <v>0</v>
      </c>
      <c r="AP982" s="90">
        <f t="shared" si="119"/>
        <v>0</v>
      </c>
      <c r="AQ982" s="90">
        <f t="shared" si="119"/>
        <v>0</v>
      </c>
      <c r="AR982" s="90" t="e">
        <f>VLOOKUP(C982&amp;E982&amp;G982&amp;I982&amp;J982,'Código Licitaciones'!$I$8:$I$4158,1,0)</f>
        <v>#N/A</v>
      </c>
    </row>
    <row r="983" spans="24:44" ht="18.75" x14ac:dyDescent="0.3">
      <c r="X983" s="83">
        <f t="shared" si="122"/>
        <v>9</v>
      </c>
      <c r="Z983" s="90" t="e">
        <f t="shared" si="123"/>
        <v>#DIV/0!</v>
      </c>
      <c r="AA983" s="94" t="e">
        <f>+VLOOKUP(C983,'Código Licitaciones'!$J$7:$J$31,1,0)</f>
        <v>#N/A</v>
      </c>
      <c r="AB983" s="94">
        <f t="shared" si="124"/>
        <v>0</v>
      </c>
      <c r="AC983" s="94" t="e">
        <f>+VLOOKUP(E983,'Código Licitaciones'!$K$7:$K$50,1,0)</f>
        <v>#N/A</v>
      </c>
      <c r="AD983" s="94">
        <f t="shared" si="125"/>
        <v>0</v>
      </c>
      <c r="AE983" s="94" t="e">
        <f>+VLOOKUP(G983,'Código Licitaciones'!$L$7:$L$50,1,0)</f>
        <v>#N/A</v>
      </c>
      <c r="AF983" s="90" t="e">
        <f t="shared" si="126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20"/>
        <v>0</v>
      </c>
      <c r="AJ983" s="94">
        <f t="shared" si="120"/>
        <v>0</v>
      </c>
      <c r="AK983" s="95" t="e">
        <f>+VLOOKUP(M983,'Código Barras'!$C$3:$C$1694,1,0)</f>
        <v>#N/A</v>
      </c>
      <c r="AL983" s="90">
        <f t="shared" si="121"/>
        <v>0</v>
      </c>
      <c r="AM983" s="90">
        <f t="shared" si="121"/>
        <v>0</v>
      </c>
      <c r="AN983" s="90">
        <f t="shared" si="121"/>
        <v>0</v>
      </c>
      <c r="AO983" s="90">
        <f t="shared" si="119"/>
        <v>0</v>
      </c>
      <c r="AP983" s="90">
        <f t="shared" si="119"/>
        <v>0</v>
      </c>
      <c r="AQ983" s="90">
        <f t="shared" si="119"/>
        <v>0</v>
      </c>
      <c r="AR983" s="90" t="e">
        <f>VLOOKUP(C983&amp;E983&amp;G983&amp;I983&amp;J983,'Código Licitaciones'!$I$8:$I$4158,1,0)</f>
        <v>#N/A</v>
      </c>
    </row>
    <row r="984" spans="24:44" ht="18.75" x14ac:dyDescent="0.3">
      <c r="X984" s="83">
        <f t="shared" si="122"/>
        <v>9</v>
      </c>
      <c r="Z984" s="90" t="e">
        <f t="shared" si="123"/>
        <v>#DIV/0!</v>
      </c>
      <c r="AA984" s="94" t="e">
        <f>+VLOOKUP(C984,'Código Licitaciones'!$J$7:$J$31,1,0)</f>
        <v>#N/A</v>
      </c>
      <c r="AB984" s="94">
        <f t="shared" si="124"/>
        <v>0</v>
      </c>
      <c r="AC984" s="94" t="e">
        <f>+VLOOKUP(E984,'Código Licitaciones'!$K$7:$K$50,1,0)</f>
        <v>#N/A</v>
      </c>
      <c r="AD984" s="94">
        <f t="shared" si="125"/>
        <v>0</v>
      </c>
      <c r="AE984" s="94" t="e">
        <f>+VLOOKUP(G984,'Código Licitaciones'!$L$7:$L$50,1,0)</f>
        <v>#N/A</v>
      </c>
      <c r="AF984" s="90" t="e">
        <f t="shared" si="126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20"/>
        <v>0</v>
      </c>
      <c r="AJ984" s="94">
        <f t="shared" si="120"/>
        <v>0</v>
      </c>
      <c r="AK984" s="95" t="e">
        <f>+VLOOKUP(M984,'Código Barras'!$C$3:$C$1694,1,0)</f>
        <v>#N/A</v>
      </c>
      <c r="AL984" s="90">
        <f t="shared" si="121"/>
        <v>0</v>
      </c>
      <c r="AM984" s="90">
        <f t="shared" si="121"/>
        <v>0</v>
      </c>
      <c r="AN984" s="90">
        <f t="shared" si="121"/>
        <v>0</v>
      </c>
      <c r="AO984" s="90">
        <f t="shared" si="119"/>
        <v>0</v>
      </c>
      <c r="AP984" s="90">
        <f t="shared" si="119"/>
        <v>0</v>
      </c>
      <c r="AQ984" s="90">
        <f t="shared" si="119"/>
        <v>0</v>
      </c>
      <c r="AR984" s="90" t="e">
        <f>VLOOKUP(C984&amp;E984&amp;G984&amp;I984&amp;J984,'Código Licitaciones'!$I$8:$I$4158,1,0)</f>
        <v>#N/A</v>
      </c>
    </row>
    <row r="985" spans="24:44" ht="18.75" x14ac:dyDescent="0.3">
      <c r="X985" s="83">
        <f t="shared" si="122"/>
        <v>9</v>
      </c>
      <c r="Z985" s="90" t="e">
        <f t="shared" si="123"/>
        <v>#DIV/0!</v>
      </c>
      <c r="AA985" s="94" t="e">
        <f>+VLOOKUP(C985,'Código Licitaciones'!$J$7:$J$31,1,0)</f>
        <v>#N/A</v>
      </c>
      <c r="AB985" s="94">
        <f t="shared" si="124"/>
        <v>0</v>
      </c>
      <c r="AC985" s="94" t="e">
        <f>+VLOOKUP(E985,'Código Licitaciones'!$K$7:$K$50,1,0)</f>
        <v>#N/A</v>
      </c>
      <c r="AD985" s="94">
        <f t="shared" si="125"/>
        <v>0</v>
      </c>
      <c r="AE985" s="94" t="e">
        <f>+VLOOKUP(G985,'Código Licitaciones'!$L$7:$L$50,1,0)</f>
        <v>#N/A</v>
      </c>
      <c r="AF985" s="90" t="e">
        <f t="shared" si="126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20"/>
        <v>0</v>
      </c>
      <c r="AJ985" s="94">
        <f t="shared" si="120"/>
        <v>0</v>
      </c>
      <c r="AK985" s="95" t="e">
        <f>+VLOOKUP(M985,'Código Barras'!$C$3:$C$1694,1,0)</f>
        <v>#N/A</v>
      </c>
      <c r="AL985" s="90">
        <f t="shared" si="121"/>
        <v>0</v>
      </c>
      <c r="AM985" s="90">
        <f t="shared" si="121"/>
        <v>0</v>
      </c>
      <c r="AN985" s="90">
        <f t="shared" si="121"/>
        <v>0</v>
      </c>
      <c r="AO985" s="90">
        <f t="shared" si="119"/>
        <v>0</v>
      </c>
      <c r="AP985" s="90">
        <f t="shared" si="119"/>
        <v>0</v>
      </c>
      <c r="AQ985" s="90">
        <f t="shared" si="119"/>
        <v>0</v>
      </c>
      <c r="AR985" s="90" t="e">
        <f>VLOOKUP(C985&amp;E985&amp;G985&amp;I985&amp;J985,'Código Licitaciones'!$I$8:$I$4158,1,0)</f>
        <v>#N/A</v>
      </c>
    </row>
    <row r="986" spans="24:44" ht="18.75" x14ac:dyDescent="0.3">
      <c r="X986" s="83">
        <f t="shared" si="122"/>
        <v>9</v>
      </c>
      <c r="Z986" s="90" t="e">
        <f t="shared" si="123"/>
        <v>#DIV/0!</v>
      </c>
      <c r="AA986" s="94" t="e">
        <f>+VLOOKUP(C986,'Código Licitaciones'!$J$7:$J$31,1,0)</f>
        <v>#N/A</v>
      </c>
      <c r="AB986" s="94">
        <f t="shared" si="124"/>
        <v>0</v>
      </c>
      <c r="AC986" s="94" t="e">
        <f>+VLOOKUP(E986,'Código Licitaciones'!$K$7:$K$50,1,0)</f>
        <v>#N/A</v>
      </c>
      <c r="AD986" s="94">
        <f t="shared" si="125"/>
        <v>0</v>
      </c>
      <c r="AE986" s="94" t="e">
        <f>+VLOOKUP(G986,'Código Licitaciones'!$L$7:$L$50,1,0)</f>
        <v>#N/A</v>
      </c>
      <c r="AF986" s="90" t="e">
        <f t="shared" si="126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20"/>
        <v>0</v>
      </c>
      <c r="AJ986" s="94">
        <f t="shared" si="120"/>
        <v>0</v>
      </c>
      <c r="AK986" s="95" t="e">
        <f>+VLOOKUP(M986,'Código Barras'!$C$3:$C$1694,1,0)</f>
        <v>#N/A</v>
      </c>
      <c r="AL986" s="90">
        <f t="shared" si="121"/>
        <v>0</v>
      </c>
      <c r="AM986" s="90">
        <f t="shared" si="121"/>
        <v>0</v>
      </c>
      <c r="AN986" s="90">
        <f t="shared" si="121"/>
        <v>0</v>
      </c>
      <c r="AO986" s="90">
        <f t="shared" si="119"/>
        <v>0</v>
      </c>
      <c r="AP986" s="90">
        <f t="shared" si="119"/>
        <v>0</v>
      </c>
      <c r="AQ986" s="90">
        <f t="shared" si="119"/>
        <v>0</v>
      </c>
      <c r="AR986" s="90" t="e">
        <f>VLOOKUP(C986&amp;E986&amp;G986&amp;I986&amp;J986,'Código Licitaciones'!$I$8:$I$4158,1,0)</f>
        <v>#N/A</v>
      </c>
    </row>
    <row r="987" spans="24:44" ht="18.75" x14ac:dyDescent="0.3">
      <c r="X987" s="83">
        <f t="shared" si="122"/>
        <v>9</v>
      </c>
      <c r="Z987" s="90" t="e">
        <f t="shared" si="123"/>
        <v>#DIV/0!</v>
      </c>
      <c r="AA987" s="94" t="e">
        <f>+VLOOKUP(C987,'Código Licitaciones'!$J$7:$J$31,1,0)</f>
        <v>#N/A</v>
      </c>
      <c r="AB987" s="94">
        <f t="shared" si="124"/>
        <v>0</v>
      </c>
      <c r="AC987" s="94" t="e">
        <f>+VLOOKUP(E987,'Código Licitaciones'!$K$7:$K$50,1,0)</f>
        <v>#N/A</v>
      </c>
      <c r="AD987" s="94">
        <f t="shared" si="125"/>
        <v>0</v>
      </c>
      <c r="AE987" s="94" t="e">
        <f>+VLOOKUP(G987,'Código Licitaciones'!$L$7:$L$50,1,0)</f>
        <v>#N/A</v>
      </c>
      <c r="AF987" s="90" t="e">
        <f t="shared" si="126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20"/>
        <v>0</v>
      </c>
      <c r="AJ987" s="94">
        <f t="shared" si="120"/>
        <v>0</v>
      </c>
      <c r="AK987" s="95" t="e">
        <f>+VLOOKUP(M987,'Código Barras'!$C$3:$C$1694,1,0)</f>
        <v>#N/A</v>
      </c>
      <c r="AL987" s="90">
        <f t="shared" si="121"/>
        <v>0</v>
      </c>
      <c r="AM987" s="90">
        <f t="shared" si="121"/>
        <v>0</v>
      </c>
      <c r="AN987" s="90">
        <f t="shared" si="121"/>
        <v>0</v>
      </c>
      <c r="AO987" s="90">
        <f t="shared" si="119"/>
        <v>0</v>
      </c>
      <c r="AP987" s="90">
        <f t="shared" si="119"/>
        <v>0</v>
      </c>
      <c r="AQ987" s="90">
        <f t="shared" si="119"/>
        <v>0</v>
      </c>
      <c r="AR987" s="90" t="e">
        <f>VLOOKUP(C987&amp;E987&amp;G987&amp;I987&amp;J987,'Código Licitaciones'!$I$8:$I$4158,1,0)</f>
        <v>#N/A</v>
      </c>
    </row>
    <row r="988" spans="24:44" ht="18.75" x14ac:dyDescent="0.3">
      <c r="X988" s="83">
        <f t="shared" si="122"/>
        <v>9</v>
      </c>
      <c r="Z988" s="90" t="e">
        <f t="shared" si="123"/>
        <v>#DIV/0!</v>
      </c>
      <c r="AA988" s="94" t="e">
        <f>+VLOOKUP(C988,'Código Licitaciones'!$J$7:$J$31,1,0)</f>
        <v>#N/A</v>
      </c>
      <c r="AB988" s="94">
        <f t="shared" si="124"/>
        <v>0</v>
      </c>
      <c r="AC988" s="94" t="e">
        <f>+VLOOKUP(E988,'Código Licitaciones'!$K$7:$K$50,1,0)</f>
        <v>#N/A</v>
      </c>
      <c r="AD988" s="94">
        <f t="shared" si="125"/>
        <v>0</v>
      </c>
      <c r="AE988" s="94" t="e">
        <f>+VLOOKUP(G988,'Código Licitaciones'!$L$7:$L$50,1,0)</f>
        <v>#N/A</v>
      </c>
      <c r="AF988" s="90" t="e">
        <f t="shared" si="126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20"/>
        <v>0</v>
      </c>
      <c r="AJ988" s="94">
        <f t="shared" si="120"/>
        <v>0</v>
      </c>
      <c r="AK988" s="95" t="e">
        <f>+VLOOKUP(M988,'Código Barras'!$C$3:$C$1694,1,0)</f>
        <v>#N/A</v>
      </c>
      <c r="AL988" s="90">
        <f t="shared" si="121"/>
        <v>0</v>
      </c>
      <c r="AM988" s="90">
        <f t="shared" si="121"/>
        <v>0</v>
      </c>
      <c r="AN988" s="90">
        <f t="shared" si="121"/>
        <v>0</v>
      </c>
      <c r="AO988" s="90">
        <f t="shared" si="119"/>
        <v>0</v>
      </c>
      <c r="AP988" s="90">
        <f t="shared" si="119"/>
        <v>0</v>
      </c>
      <c r="AQ988" s="90">
        <f t="shared" si="119"/>
        <v>0</v>
      </c>
      <c r="AR988" s="90" t="e">
        <f>VLOOKUP(C988&amp;E988&amp;G988&amp;I988&amp;J988,'Código Licitaciones'!$I$8:$I$4158,1,0)</f>
        <v>#N/A</v>
      </c>
    </row>
    <row r="989" spans="24:44" ht="18.75" x14ac:dyDescent="0.3">
      <c r="X989" s="83">
        <f t="shared" si="122"/>
        <v>9</v>
      </c>
      <c r="Z989" s="90" t="e">
        <f t="shared" si="123"/>
        <v>#DIV/0!</v>
      </c>
      <c r="AA989" s="94" t="e">
        <f>+VLOOKUP(C989,'Código Licitaciones'!$J$7:$J$31,1,0)</f>
        <v>#N/A</v>
      </c>
      <c r="AB989" s="94">
        <f t="shared" si="124"/>
        <v>0</v>
      </c>
      <c r="AC989" s="94" t="e">
        <f>+VLOOKUP(E989,'Código Licitaciones'!$K$7:$K$50,1,0)</f>
        <v>#N/A</v>
      </c>
      <c r="AD989" s="94">
        <f t="shared" si="125"/>
        <v>0</v>
      </c>
      <c r="AE989" s="94" t="e">
        <f>+VLOOKUP(G989,'Código Licitaciones'!$L$7:$L$50,1,0)</f>
        <v>#N/A</v>
      </c>
      <c r="AF989" s="90" t="e">
        <f t="shared" si="126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20"/>
        <v>0</v>
      </c>
      <c r="AJ989" s="94">
        <f t="shared" si="120"/>
        <v>0</v>
      </c>
      <c r="AK989" s="95" t="e">
        <f>+VLOOKUP(M989,'Código Barras'!$C$3:$C$1694,1,0)</f>
        <v>#N/A</v>
      </c>
      <c r="AL989" s="90">
        <f t="shared" si="121"/>
        <v>0</v>
      </c>
      <c r="AM989" s="90">
        <f t="shared" si="121"/>
        <v>0</v>
      </c>
      <c r="AN989" s="90">
        <f t="shared" si="121"/>
        <v>0</v>
      </c>
      <c r="AO989" s="90">
        <f t="shared" si="119"/>
        <v>0</v>
      </c>
      <c r="AP989" s="90">
        <f t="shared" si="119"/>
        <v>0</v>
      </c>
      <c r="AQ989" s="90">
        <f t="shared" si="119"/>
        <v>0</v>
      </c>
      <c r="AR989" s="90" t="e">
        <f>VLOOKUP(C989&amp;E989&amp;G989&amp;I989&amp;J989,'Código Licitaciones'!$I$8:$I$4158,1,0)</f>
        <v>#N/A</v>
      </c>
    </row>
    <row r="990" spans="24:44" ht="18.75" x14ac:dyDescent="0.3">
      <c r="X990" s="83">
        <f t="shared" si="122"/>
        <v>9</v>
      </c>
      <c r="Z990" s="90" t="e">
        <f t="shared" si="123"/>
        <v>#DIV/0!</v>
      </c>
      <c r="AA990" s="94" t="e">
        <f>+VLOOKUP(C990,'Código Licitaciones'!$J$7:$J$31,1,0)</f>
        <v>#N/A</v>
      </c>
      <c r="AB990" s="94">
        <f t="shared" si="124"/>
        <v>0</v>
      </c>
      <c r="AC990" s="94" t="e">
        <f>+VLOOKUP(E990,'Código Licitaciones'!$K$7:$K$50,1,0)</f>
        <v>#N/A</v>
      </c>
      <c r="AD990" s="94">
        <f t="shared" si="125"/>
        <v>0</v>
      </c>
      <c r="AE990" s="94" t="e">
        <f>+VLOOKUP(G990,'Código Licitaciones'!$L$7:$L$50,1,0)</f>
        <v>#N/A</v>
      </c>
      <c r="AF990" s="90" t="e">
        <f t="shared" si="126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20"/>
        <v>0</v>
      </c>
      <c r="AJ990" s="94">
        <f t="shared" si="120"/>
        <v>0</v>
      </c>
      <c r="AK990" s="95" t="e">
        <f>+VLOOKUP(M990,'Código Barras'!$C$3:$C$1694,1,0)</f>
        <v>#N/A</v>
      </c>
      <c r="AL990" s="90">
        <f t="shared" si="121"/>
        <v>0</v>
      </c>
      <c r="AM990" s="90">
        <f t="shared" si="121"/>
        <v>0</v>
      </c>
      <c r="AN990" s="90">
        <f t="shared" si="121"/>
        <v>0</v>
      </c>
      <c r="AO990" s="90">
        <f t="shared" si="119"/>
        <v>0</v>
      </c>
      <c r="AP990" s="90">
        <f t="shared" si="119"/>
        <v>0</v>
      </c>
      <c r="AQ990" s="90">
        <f t="shared" si="119"/>
        <v>0</v>
      </c>
      <c r="AR990" s="90" t="e">
        <f>VLOOKUP(C990&amp;E990&amp;G990&amp;I990&amp;J990,'Código Licitaciones'!$I$8:$I$4158,1,0)</f>
        <v>#N/A</v>
      </c>
    </row>
    <row r="991" spans="24:44" ht="18.75" x14ac:dyDescent="0.3">
      <c r="X991" s="83">
        <f t="shared" si="122"/>
        <v>9</v>
      </c>
      <c r="Z991" s="90" t="e">
        <f t="shared" si="123"/>
        <v>#DIV/0!</v>
      </c>
      <c r="AA991" s="94" t="e">
        <f>+VLOOKUP(C991,'Código Licitaciones'!$J$7:$J$31,1,0)</f>
        <v>#N/A</v>
      </c>
      <c r="AB991" s="94">
        <f t="shared" si="124"/>
        <v>0</v>
      </c>
      <c r="AC991" s="94" t="e">
        <f>+VLOOKUP(E991,'Código Licitaciones'!$K$7:$K$50,1,0)</f>
        <v>#N/A</v>
      </c>
      <c r="AD991" s="94">
        <f t="shared" si="125"/>
        <v>0</v>
      </c>
      <c r="AE991" s="94" t="e">
        <f>+VLOOKUP(G991,'Código Licitaciones'!$L$7:$L$50,1,0)</f>
        <v>#N/A</v>
      </c>
      <c r="AF991" s="90" t="e">
        <f t="shared" si="126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20"/>
        <v>0</v>
      </c>
      <c r="AJ991" s="94">
        <f t="shared" si="120"/>
        <v>0</v>
      </c>
      <c r="AK991" s="95" t="e">
        <f>+VLOOKUP(M991,'Código Barras'!$C$3:$C$1694,1,0)</f>
        <v>#N/A</v>
      </c>
      <c r="AL991" s="90">
        <f t="shared" si="121"/>
        <v>0</v>
      </c>
      <c r="AM991" s="90">
        <f t="shared" si="121"/>
        <v>0</v>
      </c>
      <c r="AN991" s="90">
        <f t="shared" si="121"/>
        <v>0</v>
      </c>
      <c r="AO991" s="90">
        <f t="shared" si="119"/>
        <v>0</v>
      </c>
      <c r="AP991" s="90">
        <f t="shared" si="119"/>
        <v>0</v>
      </c>
      <c r="AQ991" s="90">
        <f t="shared" si="119"/>
        <v>0</v>
      </c>
      <c r="AR991" s="90" t="e">
        <f>VLOOKUP(C991&amp;E991&amp;G991&amp;I991&amp;J991,'Código Licitaciones'!$I$8:$I$4158,1,0)</f>
        <v>#N/A</v>
      </c>
    </row>
    <row r="992" spans="24:44" ht="18.75" x14ac:dyDescent="0.3">
      <c r="X992" s="83">
        <f t="shared" si="122"/>
        <v>9</v>
      </c>
      <c r="Z992" s="90" t="e">
        <f t="shared" si="123"/>
        <v>#DIV/0!</v>
      </c>
      <c r="AA992" s="94" t="e">
        <f>+VLOOKUP(C992,'Código Licitaciones'!$J$7:$J$31,1,0)</f>
        <v>#N/A</v>
      </c>
      <c r="AB992" s="94">
        <f t="shared" si="124"/>
        <v>0</v>
      </c>
      <c r="AC992" s="94" t="e">
        <f>+VLOOKUP(E992,'Código Licitaciones'!$K$7:$K$50,1,0)</f>
        <v>#N/A</v>
      </c>
      <c r="AD992" s="94">
        <f t="shared" si="125"/>
        <v>0</v>
      </c>
      <c r="AE992" s="94" t="e">
        <f>+VLOOKUP(G992,'Código Licitaciones'!$L$7:$L$50,1,0)</f>
        <v>#N/A</v>
      </c>
      <c r="AF992" s="90" t="e">
        <f t="shared" si="126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20"/>
        <v>0</v>
      </c>
      <c r="AJ992" s="94">
        <f t="shared" si="120"/>
        <v>0</v>
      </c>
      <c r="AK992" s="95" t="e">
        <f>+VLOOKUP(M992,'Código Barras'!$C$3:$C$1694,1,0)</f>
        <v>#N/A</v>
      </c>
      <c r="AL992" s="90">
        <f t="shared" si="121"/>
        <v>0</v>
      </c>
      <c r="AM992" s="90">
        <f t="shared" si="121"/>
        <v>0</v>
      </c>
      <c r="AN992" s="90">
        <f t="shared" si="121"/>
        <v>0</v>
      </c>
      <c r="AO992" s="90">
        <f t="shared" si="119"/>
        <v>0</v>
      </c>
      <c r="AP992" s="90">
        <f t="shared" si="119"/>
        <v>0</v>
      </c>
      <c r="AQ992" s="90">
        <f t="shared" si="119"/>
        <v>0</v>
      </c>
      <c r="AR992" s="90" t="e">
        <f>VLOOKUP(C992&amp;E992&amp;G992&amp;I992&amp;J992,'Código Licitaciones'!$I$8:$I$4158,1,0)</f>
        <v>#N/A</v>
      </c>
    </row>
    <row r="993" spans="24:44" ht="18.75" x14ac:dyDescent="0.3">
      <c r="X993" s="83">
        <f t="shared" si="122"/>
        <v>9</v>
      </c>
      <c r="Z993" s="90" t="e">
        <f t="shared" si="123"/>
        <v>#DIV/0!</v>
      </c>
      <c r="AA993" s="94" t="e">
        <f>+VLOOKUP(C993,'Código Licitaciones'!$J$7:$J$31,1,0)</f>
        <v>#N/A</v>
      </c>
      <c r="AB993" s="94">
        <f t="shared" si="124"/>
        <v>0</v>
      </c>
      <c r="AC993" s="94" t="e">
        <f>+VLOOKUP(E993,'Código Licitaciones'!$K$7:$K$50,1,0)</f>
        <v>#N/A</v>
      </c>
      <c r="AD993" s="94">
        <f t="shared" si="125"/>
        <v>0</v>
      </c>
      <c r="AE993" s="94" t="e">
        <f>+VLOOKUP(G993,'Código Licitaciones'!$L$7:$L$50,1,0)</f>
        <v>#N/A</v>
      </c>
      <c r="AF993" s="90" t="e">
        <f t="shared" si="126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20"/>
        <v>0</v>
      </c>
      <c r="AJ993" s="94">
        <f t="shared" si="120"/>
        <v>0</v>
      </c>
      <c r="AK993" s="95" t="e">
        <f>+VLOOKUP(M993,'Código Barras'!$C$3:$C$1694,1,0)</f>
        <v>#N/A</v>
      </c>
      <c r="AL993" s="90">
        <f t="shared" si="121"/>
        <v>0</v>
      </c>
      <c r="AM993" s="90">
        <f t="shared" si="121"/>
        <v>0</v>
      </c>
      <c r="AN993" s="90">
        <f t="shared" si="121"/>
        <v>0</v>
      </c>
      <c r="AO993" s="90">
        <f t="shared" si="119"/>
        <v>0</v>
      </c>
      <c r="AP993" s="90">
        <f t="shared" si="119"/>
        <v>0</v>
      </c>
      <c r="AQ993" s="90">
        <f t="shared" si="119"/>
        <v>0</v>
      </c>
      <c r="AR993" s="90" t="e">
        <f>VLOOKUP(C993&amp;E993&amp;G993&amp;I993&amp;J993,'Código Licitaciones'!$I$8:$I$4158,1,0)</f>
        <v>#N/A</v>
      </c>
    </row>
    <row r="994" spans="24:44" ht="18.75" x14ac:dyDescent="0.3">
      <c r="X994" s="83">
        <f t="shared" si="122"/>
        <v>9</v>
      </c>
      <c r="Z994" s="90" t="e">
        <f t="shared" si="123"/>
        <v>#DIV/0!</v>
      </c>
      <c r="AA994" s="94" t="e">
        <f>+VLOOKUP(C994,'Código Licitaciones'!$J$7:$J$31,1,0)</f>
        <v>#N/A</v>
      </c>
      <c r="AB994" s="94">
        <f t="shared" si="124"/>
        <v>0</v>
      </c>
      <c r="AC994" s="94" t="e">
        <f>+VLOOKUP(E994,'Código Licitaciones'!$K$7:$K$50,1,0)</f>
        <v>#N/A</v>
      </c>
      <c r="AD994" s="94">
        <f t="shared" si="125"/>
        <v>0</v>
      </c>
      <c r="AE994" s="94" t="e">
        <f>+VLOOKUP(G994,'Código Licitaciones'!$L$7:$L$50,1,0)</f>
        <v>#N/A</v>
      </c>
      <c r="AF994" s="90" t="e">
        <f t="shared" si="126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20"/>
        <v>0</v>
      </c>
      <c r="AJ994" s="94">
        <f t="shared" si="120"/>
        <v>0</v>
      </c>
      <c r="AK994" s="95" t="e">
        <f>+VLOOKUP(M994,'Código Barras'!$C$3:$C$1694,1,0)</f>
        <v>#N/A</v>
      </c>
      <c r="AL994" s="90">
        <f t="shared" si="121"/>
        <v>0</v>
      </c>
      <c r="AM994" s="90">
        <f t="shared" si="121"/>
        <v>0</v>
      </c>
      <c r="AN994" s="90">
        <f t="shared" si="121"/>
        <v>0</v>
      </c>
      <c r="AO994" s="90">
        <f t="shared" si="119"/>
        <v>0</v>
      </c>
      <c r="AP994" s="90">
        <f t="shared" si="119"/>
        <v>0</v>
      </c>
      <c r="AQ994" s="90">
        <f t="shared" si="119"/>
        <v>0</v>
      </c>
      <c r="AR994" s="90" t="e">
        <f>VLOOKUP(C994&amp;E994&amp;G994&amp;I994&amp;J994,'Código Licitaciones'!$I$8:$I$4158,1,0)</f>
        <v>#N/A</v>
      </c>
    </row>
    <row r="995" spans="24:44" ht="18.75" x14ac:dyDescent="0.3">
      <c r="X995" s="83">
        <f t="shared" si="122"/>
        <v>9</v>
      </c>
      <c r="Z995" s="90" t="e">
        <f t="shared" si="123"/>
        <v>#DIV/0!</v>
      </c>
      <c r="AA995" s="94" t="e">
        <f>+VLOOKUP(C995,'Código Licitaciones'!$J$7:$J$31,1,0)</f>
        <v>#N/A</v>
      </c>
      <c r="AB995" s="94">
        <f t="shared" si="124"/>
        <v>0</v>
      </c>
      <c r="AC995" s="94" t="e">
        <f>+VLOOKUP(E995,'Código Licitaciones'!$K$7:$K$50,1,0)</f>
        <v>#N/A</v>
      </c>
      <c r="AD995" s="94">
        <f t="shared" si="125"/>
        <v>0</v>
      </c>
      <c r="AE995" s="94" t="e">
        <f>+VLOOKUP(G995,'Código Licitaciones'!$L$7:$L$50,1,0)</f>
        <v>#N/A</v>
      </c>
      <c r="AF995" s="90" t="e">
        <f t="shared" si="126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20"/>
        <v>0</v>
      </c>
      <c r="AJ995" s="94">
        <f t="shared" si="120"/>
        <v>0</v>
      </c>
      <c r="AK995" s="95" t="e">
        <f>+VLOOKUP(M995,'Código Barras'!$C$3:$C$1694,1,0)</f>
        <v>#N/A</v>
      </c>
      <c r="AL995" s="90">
        <f t="shared" si="121"/>
        <v>0</v>
      </c>
      <c r="AM995" s="90">
        <f t="shared" si="121"/>
        <v>0</v>
      </c>
      <c r="AN995" s="90">
        <f t="shared" si="121"/>
        <v>0</v>
      </c>
      <c r="AO995" s="90">
        <f t="shared" si="119"/>
        <v>0</v>
      </c>
      <c r="AP995" s="90">
        <f t="shared" si="119"/>
        <v>0</v>
      </c>
      <c r="AQ995" s="90">
        <f t="shared" si="119"/>
        <v>0</v>
      </c>
      <c r="AR995" s="90" t="e">
        <f>VLOOKUP(C995&amp;E995&amp;G995&amp;I995&amp;J995,'Código Licitaciones'!$I$8:$I$4158,1,0)</f>
        <v>#N/A</v>
      </c>
    </row>
    <row r="996" spans="24:44" ht="18.75" x14ac:dyDescent="0.3">
      <c r="X996" s="83">
        <f t="shared" si="122"/>
        <v>9</v>
      </c>
      <c r="Z996" s="90" t="e">
        <f t="shared" si="123"/>
        <v>#DIV/0!</v>
      </c>
      <c r="AA996" s="94" t="e">
        <f>+VLOOKUP(C996,'Código Licitaciones'!$J$7:$J$31,1,0)</f>
        <v>#N/A</v>
      </c>
      <c r="AB996" s="94">
        <f t="shared" si="124"/>
        <v>0</v>
      </c>
      <c r="AC996" s="94" t="e">
        <f>+VLOOKUP(E996,'Código Licitaciones'!$K$7:$K$50,1,0)</f>
        <v>#N/A</v>
      </c>
      <c r="AD996" s="94">
        <f t="shared" si="125"/>
        <v>0</v>
      </c>
      <c r="AE996" s="94" t="e">
        <f>+VLOOKUP(G996,'Código Licitaciones'!$L$7:$L$50,1,0)</f>
        <v>#N/A</v>
      </c>
      <c r="AF996" s="90" t="e">
        <f t="shared" si="126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20"/>
        <v>0</v>
      </c>
      <c r="AJ996" s="94">
        <f t="shared" si="120"/>
        <v>0</v>
      </c>
      <c r="AK996" s="95" t="e">
        <f>+VLOOKUP(M996,'Código Barras'!$C$3:$C$1694,1,0)</f>
        <v>#N/A</v>
      </c>
      <c r="AL996" s="90">
        <f t="shared" si="121"/>
        <v>0</v>
      </c>
      <c r="AM996" s="90">
        <f t="shared" si="121"/>
        <v>0</v>
      </c>
      <c r="AN996" s="90">
        <f t="shared" si="121"/>
        <v>0</v>
      </c>
      <c r="AO996" s="90">
        <f t="shared" si="119"/>
        <v>0</v>
      </c>
      <c r="AP996" s="90">
        <f t="shared" si="119"/>
        <v>0</v>
      </c>
      <c r="AQ996" s="90">
        <f t="shared" si="119"/>
        <v>0</v>
      </c>
      <c r="AR996" s="90" t="e">
        <f>VLOOKUP(C996&amp;E996&amp;G996&amp;I996&amp;J996,'Código Licitaciones'!$I$8:$I$4158,1,0)</f>
        <v>#N/A</v>
      </c>
    </row>
    <row r="997" spans="24:44" ht="18.75" x14ac:dyDescent="0.3">
      <c r="X997" s="83">
        <f t="shared" si="122"/>
        <v>9</v>
      </c>
      <c r="Z997" s="90" t="e">
        <f t="shared" si="123"/>
        <v>#DIV/0!</v>
      </c>
      <c r="AA997" s="94" t="e">
        <f>+VLOOKUP(C997,'Código Licitaciones'!$J$7:$J$31,1,0)</f>
        <v>#N/A</v>
      </c>
      <c r="AB997" s="94">
        <f t="shared" si="124"/>
        <v>0</v>
      </c>
      <c r="AC997" s="94" t="e">
        <f>+VLOOKUP(E997,'Código Licitaciones'!$K$7:$K$50,1,0)</f>
        <v>#N/A</v>
      </c>
      <c r="AD997" s="94">
        <f t="shared" si="125"/>
        <v>0</v>
      </c>
      <c r="AE997" s="94" t="e">
        <f>+VLOOKUP(G997,'Código Licitaciones'!$L$7:$L$50,1,0)</f>
        <v>#N/A</v>
      </c>
      <c r="AF997" s="90" t="e">
        <f t="shared" si="126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20"/>
        <v>0</v>
      </c>
      <c r="AJ997" s="94">
        <f t="shared" si="120"/>
        <v>0</v>
      </c>
      <c r="AK997" s="95" t="e">
        <f>+VLOOKUP(M997,'Código Barras'!$C$3:$C$1694,1,0)</f>
        <v>#N/A</v>
      </c>
      <c r="AL997" s="90">
        <f t="shared" si="121"/>
        <v>0</v>
      </c>
      <c r="AM997" s="90">
        <f t="shared" si="121"/>
        <v>0</v>
      </c>
      <c r="AN997" s="90">
        <f t="shared" si="121"/>
        <v>0</v>
      </c>
      <c r="AO997" s="90">
        <f t="shared" si="119"/>
        <v>0</v>
      </c>
      <c r="AP997" s="90">
        <f t="shared" si="119"/>
        <v>0</v>
      </c>
      <c r="AQ997" s="90">
        <f t="shared" si="119"/>
        <v>0</v>
      </c>
      <c r="AR997" s="90" t="e">
        <f>VLOOKUP(C997&amp;E997&amp;G997&amp;I997&amp;J997,'Código Licitaciones'!$I$8:$I$4158,1,0)</f>
        <v>#N/A</v>
      </c>
    </row>
    <row r="998" spans="24:44" ht="18.75" x14ac:dyDescent="0.3">
      <c r="X998" s="83">
        <f t="shared" si="122"/>
        <v>9</v>
      </c>
      <c r="Z998" s="90" t="e">
        <f t="shared" si="123"/>
        <v>#DIV/0!</v>
      </c>
      <c r="AA998" s="94" t="e">
        <f>+VLOOKUP(C998,'Código Licitaciones'!$J$7:$J$31,1,0)</f>
        <v>#N/A</v>
      </c>
      <c r="AB998" s="94">
        <f t="shared" si="124"/>
        <v>0</v>
      </c>
      <c r="AC998" s="94" t="e">
        <f>+VLOOKUP(E998,'Código Licitaciones'!$K$7:$K$50,1,0)</f>
        <v>#N/A</v>
      </c>
      <c r="AD998" s="94">
        <f t="shared" si="125"/>
        <v>0</v>
      </c>
      <c r="AE998" s="94" t="e">
        <f>+VLOOKUP(G998,'Código Licitaciones'!$L$7:$L$50,1,0)</f>
        <v>#N/A</v>
      </c>
      <c r="AF998" s="90" t="e">
        <f t="shared" si="126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20"/>
        <v>0</v>
      </c>
      <c r="AJ998" s="94">
        <f t="shared" si="120"/>
        <v>0</v>
      </c>
      <c r="AK998" s="95" t="e">
        <f>+VLOOKUP(M998,'Código Barras'!$C$3:$C$1694,1,0)</f>
        <v>#N/A</v>
      </c>
      <c r="AL998" s="90">
        <f t="shared" si="121"/>
        <v>0</v>
      </c>
      <c r="AM998" s="90">
        <f t="shared" si="121"/>
        <v>0</v>
      </c>
      <c r="AN998" s="90">
        <f t="shared" si="121"/>
        <v>0</v>
      </c>
      <c r="AO998" s="90">
        <f t="shared" si="119"/>
        <v>0</v>
      </c>
      <c r="AP998" s="90">
        <f t="shared" si="119"/>
        <v>0</v>
      </c>
      <c r="AQ998" s="90">
        <f t="shared" si="119"/>
        <v>0</v>
      </c>
      <c r="AR998" s="90" t="e">
        <f>VLOOKUP(C998&amp;E998&amp;G998&amp;I998&amp;J998,'Código Licitaciones'!$I$8:$I$4158,1,0)</f>
        <v>#N/A</v>
      </c>
    </row>
    <row r="999" spans="24:44" ht="18.75" x14ac:dyDescent="0.3">
      <c r="X999" s="83">
        <f t="shared" si="122"/>
        <v>9</v>
      </c>
      <c r="Z999" s="90" t="e">
        <f t="shared" si="123"/>
        <v>#DIV/0!</v>
      </c>
      <c r="AA999" s="94" t="e">
        <f>+VLOOKUP(C999,'Código Licitaciones'!$J$7:$J$31,1,0)</f>
        <v>#N/A</v>
      </c>
      <c r="AB999" s="94">
        <f t="shared" si="124"/>
        <v>0</v>
      </c>
      <c r="AC999" s="94" t="e">
        <f>+VLOOKUP(E999,'Código Licitaciones'!$K$7:$K$50,1,0)</f>
        <v>#N/A</v>
      </c>
      <c r="AD999" s="94">
        <f t="shared" si="125"/>
        <v>0</v>
      </c>
      <c r="AE999" s="94" t="e">
        <f>+VLOOKUP(G999,'Código Licitaciones'!$L$7:$L$50,1,0)</f>
        <v>#N/A</v>
      </c>
      <c r="AF999" s="90" t="e">
        <f t="shared" si="126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20"/>
        <v>0</v>
      </c>
      <c r="AJ999" s="94">
        <f t="shared" si="120"/>
        <v>0</v>
      </c>
      <c r="AK999" s="95" t="e">
        <f>+VLOOKUP(M999,'Código Barras'!$C$3:$C$1694,1,0)</f>
        <v>#N/A</v>
      </c>
      <c r="AL999" s="90">
        <f t="shared" si="121"/>
        <v>0</v>
      </c>
      <c r="AM999" s="90">
        <f t="shared" si="121"/>
        <v>0</v>
      </c>
      <c r="AN999" s="90">
        <f t="shared" si="121"/>
        <v>0</v>
      </c>
      <c r="AO999" s="90">
        <f t="shared" si="119"/>
        <v>0</v>
      </c>
      <c r="AP999" s="90">
        <f t="shared" si="119"/>
        <v>0</v>
      </c>
      <c r="AQ999" s="90">
        <f t="shared" si="119"/>
        <v>0</v>
      </c>
      <c r="AR999" s="90" t="e">
        <f>VLOOKUP(C999&amp;E999&amp;G999&amp;I999&amp;J999,'Código Licitaciones'!$I$8:$I$4158,1,0)</f>
        <v>#N/A</v>
      </c>
    </row>
    <row r="1000" spans="24:44" ht="18.75" x14ac:dyDescent="0.3">
      <c r="X1000" s="83">
        <f t="shared" si="122"/>
        <v>9</v>
      </c>
      <c r="Z1000" s="90" t="e">
        <f t="shared" si="123"/>
        <v>#DIV/0!</v>
      </c>
      <c r="AA1000" s="94" t="e">
        <f>+VLOOKUP(C1000,'Código Licitaciones'!$J$7:$J$31,1,0)</f>
        <v>#N/A</v>
      </c>
      <c r="AB1000" s="94">
        <f t="shared" si="124"/>
        <v>0</v>
      </c>
      <c r="AC1000" s="94" t="e">
        <f>+VLOOKUP(E1000,'Código Licitaciones'!$K$7:$K$50,1,0)</f>
        <v>#N/A</v>
      </c>
      <c r="AD1000" s="94">
        <f t="shared" si="125"/>
        <v>0</v>
      </c>
      <c r="AE1000" s="94" t="e">
        <f>+VLOOKUP(G1000,'Código Licitaciones'!$L$7:$L$50,1,0)</f>
        <v>#N/A</v>
      </c>
      <c r="AF1000" s="90" t="e">
        <f t="shared" si="126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20"/>
        <v>0</v>
      </c>
      <c r="AJ1000" s="94">
        <f t="shared" si="120"/>
        <v>0</v>
      </c>
      <c r="AK1000" s="95" t="e">
        <f>+VLOOKUP(M1000,'Código Barras'!$C$3:$C$1694,1,0)</f>
        <v>#N/A</v>
      </c>
      <c r="AL1000" s="90">
        <f t="shared" si="121"/>
        <v>0</v>
      </c>
      <c r="AM1000" s="90">
        <f t="shared" si="121"/>
        <v>0</v>
      </c>
      <c r="AN1000" s="90">
        <f t="shared" si="121"/>
        <v>0</v>
      </c>
      <c r="AO1000" s="90">
        <f t="shared" si="119"/>
        <v>0</v>
      </c>
      <c r="AP1000" s="90">
        <f t="shared" si="119"/>
        <v>0</v>
      </c>
      <c r="AQ1000" s="90">
        <f t="shared" si="119"/>
        <v>0</v>
      </c>
      <c r="AR1000" s="90" t="e">
        <f>VLOOKUP(C1000&amp;E1000&amp;G1000&amp;I1000&amp;J1000,'Código Licitaciones'!$I$8:$I$4158,1,0)</f>
        <v>#N/A</v>
      </c>
    </row>
    <row r="1001" spans="24:44" ht="18.75" x14ac:dyDescent="0.3">
      <c r="X1001" s="83">
        <f t="shared" si="122"/>
        <v>9</v>
      </c>
      <c r="Z1001" s="90" t="e">
        <f t="shared" si="123"/>
        <v>#DIV/0!</v>
      </c>
      <c r="AA1001" s="94" t="e">
        <f>+VLOOKUP(C1001,'Código Licitaciones'!$J$7:$J$31,1,0)</f>
        <v>#N/A</v>
      </c>
      <c r="AB1001" s="94">
        <f t="shared" si="124"/>
        <v>0</v>
      </c>
      <c r="AC1001" s="94" t="e">
        <f>+VLOOKUP(E1001,'Código Licitaciones'!$K$7:$K$50,1,0)</f>
        <v>#N/A</v>
      </c>
      <c r="AD1001" s="94">
        <f t="shared" si="125"/>
        <v>0</v>
      </c>
      <c r="AE1001" s="94" t="e">
        <f>+VLOOKUP(G1001,'Código Licitaciones'!$L$7:$L$50,1,0)</f>
        <v>#N/A</v>
      </c>
      <c r="AF1001" s="90" t="e">
        <f t="shared" si="126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20"/>
        <v>0</v>
      </c>
      <c r="AJ1001" s="94">
        <f t="shared" si="120"/>
        <v>0</v>
      </c>
      <c r="AK1001" s="95" t="e">
        <f>+VLOOKUP(M1001,'Código Barras'!$C$3:$C$1694,1,0)</f>
        <v>#N/A</v>
      </c>
      <c r="AL1001" s="90">
        <f t="shared" si="121"/>
        <v>0</v>
      </c>
      <c r="AM1001" s="90">
        <f t="shared" si="121"/>
        <v>0</v>
      </c>
      <c r="AN1001" s="90">
        <f t="shared" si="121"/>
        <v>0</v>
      </c>
      <c r="AO1001" s="90">
        <f t="shared" si="119"/>
        <v>0</v>
      </c>
      <c r="AP1001" s="90">
        <f t="shared" si="119"/>
        <v>0</v>
      </c>
      <c r="AQ1001" s="90">
        <f t="shared" si="119"/>
        <v>0</v>
      </c>
      <c r="AR1001" s="90" t="e">
        <f>VLOOKUP(C1001&amp;E1001&amp;G1001&amp;I1001&amp;J1001,'Código Licitaciones'!$I$8:$I$4158,1,0)</f>
        <v>#N/A</v>
      </c>
    </row>
    <row r="1002" spans="24:44" ht="18.75" x14ac:dyDescent="0.3">
      <c r="X1002" s="83">
        <f t="shared" si="122"/>
        <v>9</v>
      </c>
      <c r="Z1002" s="90" t="e">
        <f t="shared" si="123"/>
        <v>#DIV/0!</v>
      </c>
      <c r="AA1002" s="94" t="e">
        <f>+VLOOKUP(C1002,'Código Licitaciones'!$J$7:$J$31,1,0)</f>
        <v>#N/A</v>
      </c>
      <c r="AB1002" s="94">
        <f t="shared" si="124"/>
        <v>0</v>
      </c>
      <c r="AC1002" s="94" t="e">
        <f>+VLOOKUP(E1002,'Código Licitaciones'!$K$7:$K$50,1,0)</f>
        <v>#N/A</v>
      </c>
      <c r="AD1002" s="94">
        <f t="shared" si="125"/>
        <v>0</v>
      </c>
      <c r="AE1002" s="94" t="e">
        <f>+VLOOKUP(G1002,'Código Licitaciones'!$L$7:$L$50,1,0)</f>
        <v>#N/A</v>
      </c>
      <c r="AF1002" s="90" t="e">
        <f t="shared" si="126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20"/>
        <v>0</v>
      </c>
      <c r="AJ1002" s="94">
        <f t="shared" si="120"/>
        <v>0</v>
      </c>
      <c r="AK1002" s="95" t="e">
        <f>+VLOOKUP(M1002,'Código Barras'!$C$3:$C$1694,1,0)</f>
        <v>#N/A</v>
      </c>
      <c r="AL1002" s="90">
        <f t="shared" si="121"/>
        <v>0</v>
      </c>
      <c r="AM1002" s="90">
        <f t="shared" si="121"/>
        <v>0</v>
      </c>
      <c r="AN1002" s="90">
        <f t="shared" si="121"/>
        <v>0</v>
      </c>
      <c r="AO1002" s="90">
        <f t="shared" si="119"/>
        <v>0</v>
      </c>
      <c r="AP1002" s="90">
        <f t="shared" si="119"/>
        <v>0</v>
      </c>
      <c r="AQ1002" s="90">
        <f t="shared" si="119"/>
        <v>0</v>
      </c>
      <c r="AR1002" s="90" t="e">
        <f>VLOOKUP(C1002&amp;E1002&amp;G1002&amp;I1002&amp;J1002,'Código Licitaciones'!$I$8:$I$4158,1,0)</f>
        <v>#N/A</v>
      </c>
    </row>
    <row r="1003" spans="24:44" ht="18.75" x14ac:dyDescent="0.3">
      <c r="X1003" s="83">
        <f t="shared" si="122"/>
        <v>9</v>
      </c>
      <c r="Z1003" s="90" t="e">
        <f t="shared" si="123"/>
        <v>#DIV/0!</v>
      </c>
      <c r="AA1003" s="94" t="e">
        <f>+VLOOKUP(C1003,'Código Licitaciones'!$J$7:$J$31,1,0)</f>
        <v>#N/A</v>
      </c>
      <c r="AB1003" s="94">
        <f t="shared" si="124"/>
        <v>0</v>
      </c>
      <c r="AC1003" s="94" t="e">
        <f>+VLOOKUP(E1003,'Código Licitaciones'!$K$7:$K$50,1,0)</f>
        <v>#N/A</v>
      </c>
      <c r="AD1003" s="94">
        <f t="shared" si="125"/>
        <v>0</v>
      </c>
      <c r="AE1003" s="94" t="e">
        <f>+VLOOKUP(G1003,'Código Licitaciones'!$L$7:$L$50,1,0)</f>
        <v>#N/A</v>
      </c>
      <c r="AF1003" s="90" t="e">
        <f t="shared" si="126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20"/>
        <v>0</v>
      </c>
      <c r="AJ1003" s="94">
        <f t="shared" si="120"/>
        <v>0</v>
      </c>
      <c r="AK1003" s="95" t="e">
        <f>+VLOOKUP(M1003,'Código Barras'!$C$3:$C$1694,1,0)</f>
        <v>#N/A</v>
      </c>
      <c r="AL1003" s="90">
        <f t="shared" si="121"/>
        <v>0</v>
      </c>
      <c r="AM1003" s="90">
        <f t="shared" si="121"/>
        <v>0</v>
      </c>
      <c r="AN1003" s="90">
        <f t="shared" si="121"/>
        <v>0</v>
      </c>
      <c r="AO1003" s="90">
        <f t="shared" si="119"/>
        <v>0</v>
      </c>
      <c r="AP1003" s="90">
        <f t="shared" si="119"/>
        <v>0</v>
      </c>
      <c r="AQ1003" s="90">
        <f t="shared" si="119"/>
        <v>0</v>
      </c>
      <c r="AR1003" s="90" t="e">
        <f>VLOOKUP(C1003&amp;E1003&amp;G1003&amp;I1003&amp;J1003,'Código Licitaciones'!$I$8:$I$4158,1,0)</f>
        <v>#N/A</v>
      </c>
    </row>
    <row r="1004" spans="24:44" ht="18.75" x14ac:dyDescent="0.3">
      <c r="X1004" s="83">
        <f t="shared" si="122"/>
        <v>9</v>
      </c>
      <c r="Z1004" s="90" t="e">
        <f t="shared" si="123"/>
        <v>#DIV/0!</v>
      </c>
      <c r="AA1004" s="94" t="e">
        <f>+VLOOKUP(C1004,'Código Licitaciones'!$J$7:$J$31,1,0)</f>
        <v>#N/A</v>
      </c>
      <c r="AB1004" s="94">
        <f t="shared" si="124"/>
        <v>0</v>
      </c>
      <c r="AC1004" s="94" t="e">
        <f>+VLOOKUP(E1004,'Código Licitaciones'!$K$7:$K$50,1,0)</f>
        <v>#N/A</v>
      </c>
      <c r="AD1004" s="94">
        <f t="shared" si="125"/>
        <v>0</v>
      </c>
      <c r="AE1004" s="94" t="e">
        <f>+VLOOKUP(G1004,'Código Licitaciones'!$L$7:$L$50,1,0)</f>
        <v>#N/A</v>
      </c>
      <c r="AF1004" s="90" t="e">
        <f t="shared" si="126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20"/>
        <v>0</v>
      </c>
      <c r="AJ1004" s="94">
        <f t="shared" si="120"/>
        <v>0</v>
      </c>
      <c r="AK1004" s="95" t="e">
        <f>+VLOOKUP(M1004,'Código Barras'!$C$3:$C$1694,1,0)</f>
        <v>#N/A</v>
      </c>
      <c r="AL1004" s="90">
        <f t="shared" si="121"/>
        <v>0</v>
      </c>
      <c r="AM1004" s="90">
        <f t="shared" si="121"/>
        <v>0</v>
      </c>
      <c r="AN1004" s="90">
        <f t="shared" si="121"/>
        <v>0</v>
      </c>
      <c r="AO1004" s="90">
        <f t="shared" si="119"/>
        <v>0</v>
      </c>
      <c r="AP1004" s="90">
        <f t="shared" si="119"/>
        <v>0</v>
      </c>
      <c r="AQ1004" s="90">
        <f t="shared" si="119"/>
        <v>0</v>
      </c>
      <c r="AR1004" s="90" t="e">
        <f>VLOOKUP(C1004&amp;E1004&amp;G1004&amp;I1004&amp;J1004,'Código Licitaciones'!$I$8:$I$4158,1,0)</f>
        <v>#N/A</v>
      </c>
    </row>
    <row r="1005" spans="24:44" ht="18.75" x14ac:dyDescent="0.3">
      <c r="X1005" s="83">
        <f t="shared" si="122"/>
        <v>9</v>
      </c>
      <c r="Z1005" s="90" t="e">
        <f t="shared" si="123"/>
        <v>#DIV/0!</v>
      </c>
      <c r="AA1005" s="94" t="e">
        <f>+VLOOKUP(C1005,'Código Licitaciones'!$J$7:$J$31,1,0)</f>
        <v>#N/A</v>
      </c>
      <c r="AB1005" s="94">
        <f t="shared" si="124"/>
        <v>0</v>
      </c>
      <c r="AC1005" s="94" t="e">
        <f>+VLOOKUP(E1005,'Código Licitaciones'!$K$7:$K$50,1,0)</f>
        <v>#N/A</v>
      </c>
      <c r="AD1005" s="94">
        <f t="shared" si="125"/>
        <v>0</v>
      </c>
      <c r="AE1005" s="94" t="e">
        <f>+VLOOKUP(G1005,'Código Licitaciones'!$L$7:$L$50,1,0)</f>
        <v>#N/A</v>
      </c>
      <c r="AF1005" s="90" t="e">
        <f t="shared" si="126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20"/>
        <v>0</v>
      </c>
      <c r="AJ1005" s="94">
        <f t="shared" si="120"/>
        <v>0</v>
      </c>
      <c r="AK1005" s="95" t="e">
        <f>+VLOOKUP(M1005,'Código Barras'!$C$3:$C$1694,1,0)</f>
        <v>#N/A</v>
      </c>
      <c r="AL1005" s="90">
        <f t="shared" si="121"/>
        <v>0</v>
      </c>
      <c r="AM1005" s="90">
        <f t="shared" si="121"/>
        <v>0</v>
      </c>
      <c r="AN1005" s="90">
        <f t="shared" si="121"/>
        <v>0</v>
      </c>
      <c r="AO1005" s="90">
        <f t="shared" si="119"/>
        <v>0</v>
      </c>
      <c r="AP1005" s="90">
        <f t="shared" si="119"/>
        <v>0</v>
      </c>
      <c r="AQ1005" s="90">
        <f t="shared" si="119"/>
        <v>0</v>
      </c>
      <c r="AR1005" s="90" t="e">
        <f>VLOOKUP(C1005&amp;E1005&amp;G1005&amp;I1005&amp;J1005,'Código Licitaciones'!$I$8:$I$4158,1,0)</f>
        <v>#N/A</v>
      </c>
    </row>
    <row r="1006" spans="24:44" ht="18.75" x14ac:dyDescent="0.3">
      <c r="X1006" s="83">
        <f t="shared" si="122"/>
        <v>9</v>
      </c>
      <c r="Z1006" s="90" t="e">
        <f t="shared" si="123"/>
        <v>#DIV/0!</v>
      </c>
      <c r="AA1006" s="94" t="e">
        <f>+VLOOKUP(C1006,'Código Licitaciones'!$J$7:$J$31,1,0)</f>
        <v>#N/A</v>
      </c>
      <c r="AB1006" s="94">
        <f t="shared" si="124"/>
        <v>0</v>
      </c>
      <c r="AC1006" s="94" t="e">
        <f>+VLOOKUP(E1006,'Código Licitaciones'!$K$7:$K$50,1,0)</f>
        <v>#N/A</v>
      </c>
      <c r="AD1006" s="94">
        <f t="shared" si="125"/>
        <v>0</v>
      </c>
      <c r="AE1006" s="94" t="e">
        <f>+VLOOKUP(G1006,'Código Licitaciones'!$L$7:$L$50,1,0)</f>
        <v>#N/A</v>
      </c>
      <c r="AF1006" s="90" t="e">
        <f t="shared" si="126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20"/>
        <v>0</v>
      </c>
      <c r="AJ1006" s="94">
        <f t="shared" si="120"/>
        <v>0</v>
      </c>
      <c r="AK1006" s="95" t="e">
        <f>+VLOOKUP(M1006,'Código Barras'!$C$3:$C$1694,1,0)</f>
        <v>#N/A</v>
      </c>
      <c r="AL1006" s="90">
        <f t="shared" si="121"/>
        <v>0</v>
      </c>
      <c r="AM1006" s="90">
        <f t="shared" si="121"/>
        <v>0</v>
      </c>
      <c r="AN1006" s="90">
        <f t="shared" si="121"/>
        <v>0</v>
      </c>
      <c r="AO1006" s="90">
        <f t="shared" si="119"/>
        <v>0</v>
      </c>
      <c r="AP1006" s="90">
        <f t="shared" si="119"/>
        <v>0</v>
      </c>
      <c r="AQ1006" s="90">
        <f t="shared" si="119"/>
        <v>0</v>
      </c>
      <c r="AR1006" s="90" t="e">
        <f>VLOOKUP(C1006&amp;E1006&amp;G1006&amp;I1006&amp;J1006,'Código Licitaciones'!$I$8:$I$4158,1,0)</f>
        <v>#N/A</v>
      </c>
    </row>
    <row r="1007" spans="24:44" ht="18.75" x14ac:dyDescent="0.3">
      <c r="X1007" s="83">
        <f t="shared" si="122"/>
        <v>9</v>
      </c>
      <c r="Z1007" s="90" t="e">
        <f t="shared" si="123"/>
        <v>#DIV/0!</v>
      </c>
      <c r="AA1007" s="94" t="e">
        <f>+VLOOKUP(C1007,'Código Licitaciones'!$J$7:$J$31,1,0)</f>
        <v>#N/A</v>
      </c>
      <c r="AB1007" s="94">
        <f t="shared" si="124"/>
        <v>0</v>
      </c>
      <c r="AC1007" s="94" t="e">
        <f>+VLOOKUP(E1007,'Código Licitaciones'!$K$7:$K$50,1,0)</f>
        <v>#N/A</v>
      </c>
      <c r="AD1007" s="94">
        <f t="shared" si="125"/>
        <v>0</v>
      </c>
      <c r="AE1007" s="94" t="e">
        <f>+VLOOKUP(G1007,'Código Licitaciones'!$L$7:$L$50,1,0)</f>
        <v>#N/A</v>
      </c>
      <c r="AF1007" s="90" t="e">
        <f t="shared" si="126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20"/>
        <v>0</v>
      </c>
      <c r="AJ1007" s="94">
        <f t="shared" si="120"/>
        <v>0</v>
      </c>
      <c r="AK1007" s="95" t="e">
        <f>+VLOOKUP(M1007,'Código Barras'!$C$3:$C$1694,1,0)</f>
        <v>#N/A</v>
      </c>
      <c r="AL1007" s="90">
        <f t="shared" si="121"/>
        <v>0</v>
      </c>
      <c r="AM1007" s="90">
        <f t="shared" si="121"/>
        <v>0</v>
      </c>
      <c r="AN1007" s="90">
        <f t="shared" si="121"/>
        <v>0</v>
      </c>
      <c r="AO1007" s="90">
        <f t="shared" si="119"/>
        <v>0</v>
      </c>
      <c r="AP1007" s="90">
        <f t="shared" si="119"/>
        <v>0</v>
      </c>
      <c r="AQ1007" s="90">
        <f t="shared" si="119"/>
        <v>0</v>
      </c>
      <c r="AR1007" s="90" t="e">
        <f>VLOOKUP(C1007&amp;E1007&amp;G1007&amp;I1007&amp;J1007,'Código Licitaciones'!$I$8:$I$4158,1,0)</f>
        <v>#N/A</v>
      </c>
    </row>
    <row r="1008" spans="24:44" ht="18.75" x14ac:dyDescent="0.3">
      <c r="X1008" s="83">
        <f t="shared" si="122"/>
        <v>9</v>
      </c>
      <c r="Z1008" s="90" t="e">
        <f t="shared" si="123"/>
        <v>#DIV/0!</v>
      </c>
      <c r="AA1008" s="94" t="e">
        <f>+VLOOKUP(C1008,'Código Licitaciones'!$J$7:$J$31,1,0)</f>
        <v>#N/A</v>
      </c>
      <c r="AB1008" s="94">
        <f t="shared" si="124"/>
        <v>0</v>
      </c>
      <c r="AC1008" s="94" t="e">
        <f>+VLOOKUP(E1008,'Código Licitaciones'!$K$7:$K$50,1,0)</f>
        <v>#N/A</v>
      </c>
      <c r="AD1008" s="94">
        <f t="shared" si="125"/>
        <v>0</v>
      </c>
      <c r="AE1008" s="94" t="e">
        <f>+VLOOKUP(G1008,'Código Licitaciones'!$L$7:$L$50,1,0)</f>
        <v>#N/A</v>
      </c>
      <c r="AF1008" s="90" t="e">
        <f t="shared" si="126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20"/>
        <v>0</v>
      </c>
      <c r="AJ1008" s="94">
        <f t="shared" si="120"/>
        <v>0</v>
      </c>
      <c r="AK1008" s="95" t="e">
        <f>+VLOOKUP(M1008,'Código Barras'!$C$3:$C$1694,1,0)</f>
        <v>#N/A</v>
      </c>
      <c r="AL1008" s="90">
        <f t="shared" si="121"/>
        <v>0</v>
      </c>
      <c r="AM1008" s="90">
        <f t="shared" si="121"/>
        <v>0</v>
      </c>
      <c r="AN1008" s="90">
        <f t="shared" si="121"/>
        <v>0</v>
      </c>
      <c r="AO1008" s="90">
        <f t="shared" si="119"/>
        <v>0</v>
      </c>
      <c r="AP1008" s="90">
        <f t="shared" si="119"/>
        <v>0</v>
      </c>
      <c r="AQ1008" s="90">
        <f t="shared" si="119"/>
        <v>0</v>
      </c>
      <c r="AR1008" s="90" t="e">
        <f>VLOOKUP(C1008&amp;E1008&amp;G1008&amp;I1008&amp;J1008,'Código Licitaciones'!$I$8:$I$4158,1,0)</f>
        <v>#N/A</v>
      </c>
    </row>
    <row r="1009" spans="24:44" ht="18.75" x14ac:dyDescent="0.3">
      <c r="X1009" s="83">
        <f t="shared" si="122"/>
        <v>9</v>
      </c>
      <c r="Z1009" s="90" t="e">
        <f t="shared" si="123"/>
        <v>#DIV/0!</v>
      </c>
      <c r="AA1009" s="94" t="e">
        <f>+VLOOKUP(C1009,'Código Licitaciones'!$J$7:$J$31,1,0)</f>
        <v>#N/A</v>
      </c>
      <c r="AB1009" s="94">
        <f t="shared" si="124"/>
        <v>0</v>
      </c>
      <c r="AC1009" s="94" t="e">
        <f>+VLOOKUP(E1009,'Código Licitaciones'!$K$7:$K$50,1,0)</f>
        <v>#N/A</v>
      </c>
      <c r="AD1009" s="94">
        <f t="shared" si="125"/>
        <v>0</v>
      </c>
      <c r="AE1009" s="94" t="e">
        <f>+VLOOKUP(G1009,'Código Licitaciones'!$L$7:$L$50,1,0)</f>
        <v>#N/A</v>
      </c>
      <c r="AF1009" s="90" t="e">
        <f t="shared" si="126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20"/>
        <v>0</v>
      </c>
      <c r="AJ1009" s="94">
        <f t="shared" si="120"/>
        <v>0</v>
      </c>
      <c r="AK1009" s="95" t="e">
        <f>+VLOOKUP(M1009,'Código Barras'!$C$3:$C$1694,1,0)</f>
        <v>#N/A</v>
      </c>
      <c r="AL1009" s="90">
        <f t="shared" si="121"/>
        <v>0</v>
      </c>
      <c r="AM1009" s="90">
        <f t="shared" si="121"/>
        <v>0</v>
      </c>
      <c r="AN1009" s="90">
        <f t="shared" si="121"/>
        <v>0</v>
      </c>
      <c r="AO1009" s="90">
        <f t="shared" si="119"/>
        <v>0</v>
      </c>
      <c r="AP1009" s="90">
        <f t="shared" si="119"/>
        <v>0</v>
      </c>
      <c r="AQ1009" s="90">
        <f t="shared" si="119"/>
        <v>0</v>
      </c>
      <c r="AR1009" s="90" t="e">
        <f>VLOOKUP(C1009&amp;E1009&amp;G1009&amp;I1009&amp;J1009,'Código Licitaciones'!$I$8:$I$4158,1,0)</f>
        <v>#N/A</v>
      </c>
    </row>
    <row r="1010" spans="24:44" ht="18.75" x14ac:dyDescent="0.3">
      <c r="X1010" s="83">
        <f t="shared" si="122"/>
        <v>9</v>
      </c>
      <c r="Z1010" s="90" t="e">
        <f t="shared" si="123"/>
        <v>#DIV/0!</v>
      </c>
      <c r="AA1010" s="94" t="e">
        <f>+VLOOKUP(C1010,'Código Licitaciones'!$J$7:$J$31,1,0)</f>
        <v>#N/A</v>
      </c>
      <c r="AB1010" s="94">
        <f t="shared" si="124"/>
        <v>0</v>
      </c>
      <c r="AC1010" s="94" t="e">
        <f>+VLOOKUP(E1010,'Código Licitaciones'!$K$7:$K$50,1,0)</f>
        <v>#N/A</v>
      </c>
      <c r="AD1010" s="94">
        <f t="shared" si="125"/>
        <v>0</v>
      </c>
      <c r="AE1010" s="94" t="e">
        <f>+VLOOKUP(G1010,'Código Licitaciones'!$L$7:$L$50,1,0)</f>
        <v>#N/A</v>
      </c>
      <c r="AF1010" s="90" t="e">
        <f t="shared" si="126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20"/>
        <v>0</v>
      </c>
      <c r="AJ1010" s="94">
        <f t="shared" si="120"/>
        <v>0</v>
      </c>
      <c r="AK1010" s="95" t="e">
        <f>+VLOOKUP(M1010,'Código Barras'!$C$3:$C$1694,1,0)</f>
        <v>#N/A</v>
      </c>
      <c r="AL1010" s="90">
        <f t="shared" si="121"/>
        <v>0</v>
      </c>
      <c r="AM1010" s="90">
        <f t="shared" si="121"/>
        <v>0</v>
      </c>
      <c r="AN1010" s="90">
        <f t="shared" si="121"/>
        <v>0</v>
      </c>
      <c r="AO1010" s="90">
        <f t="shared" si="119"/>
        <v>0</v>
      </c>
      <c r="AP1010" s="90">
        <f t="shared" si="119"/>
        <v>0</v>
      </c>
      <c r="AQ1010" s="90">
        <f t="shared" si="119"/>
        <v>0</v>
      </c>
      <c r="AR1010" s="90" t="e">
        <f>VLOOKUP(C1010&amp;E1010&amp;G1010&amp;I1010&amp;J1010,'Código Licitaciones'!$I$8:$I$4158,1,0)</f>
        <v>#N/A</v>
      </c>
    </row>
    <row r="1011" spans="24:44" ht="18.75" x14ac:dyDescent="0.3">
      <c r="X1011" s="83">
        <f t="shared" si="122"/>
        <v>9</v>
      </c>
      <c r="Z1011" s="90" t="e">
        <f t="shared" si="123"/>
        <v>#DIV/0!</v>
      </c>
      <c r="AA1011" s="94" t="e">
        <f>+VLOOKUP(C1011,'Código Licitaciones'!$J$7:$J$31,1,0)</f>
        <v>#N/A</v>
      </c>
      <c r="AB1011" s="94">
        <f t="shared" si="124"/>
        <v>0</v>
      </c>
      <c r="AC1011" s="94" t="e">
        <f>+VLOOKUP(E1011,'Código Licitaciones'!$K$7:$K$50,1,0)</f>
        <v>#N/A</v>
      </c>
      <c r="AD1011" s="94">
        <f t="shared" si="125"/>
        <v>0</v>
      </c>
      <c r="AE1011" s="94" t="e">
        <f>+VLOOKUP(G1011,'Código Licitaciones'!$L$7:$L$50,1,0)</f>
        <v>#N/A</v>
      </c>
      <c r="AF1011" s="90" t="e">
        <f t="shared" si="126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20"/>
        <v>0</v>
      </c>
      <c r="AJ1011" s="94">
        <f t="shared" si="120"/>
        <v>0</v>
      </c>
      <c r="AK1011" s="95" t="e">
        <f>+VLOOKUP(M1011,'Código Barras'!$C$3:$C$1694,1,0)</f>
        <v>#N/A</v>
      </c>
      <c r="AL1011" s="90">
        <f t="shared" si="121"/>
        <v>0</v>
      </c>
      <c r="AM1011" s="90">
        <f t="shared" si="121"/>
        <v>0</v>
      </c>
      <c r="AN1011" s="90">
        <f t="shared" si="121"/>
        <v>0</v>
      </c>
      <c r="AO1011" s="90">
        <f t="shared" si="119"/>
        <v>0</v>
      </c>
      <c r="AP1011" s="90">
        <f t="shared" si="119"/>
        <v>0</v>
      </c>
      <c r="AQ1011" s="90">
        <f t="shared" si="119"/>
        <v>0</v>
      </c>
      <c r="AR1011" s="90" t="e">
        <f>VLOOKUP(C1011&amp;E1011&amp;G1011&amp;I1011&amp;J1011,'Código Licitaciones'!$I$8:$I$4158,1,0)</f>
        <v>#N/A</v>
      </c>
    </row>
    <row r="1012" spans="24:44" ht="18.75" x14ac:dyDescent="0.3">
      <c r="X1012" s="83">
        <f t="shared" si="122"/>
        <v>9</v>
      </c>
      <c r="Z1012" s="90" t="e">
        <f t="shared" si="123"/>
        <v>#DIV/0!</v>
      </c>
      <c r="AA1012" s="94" t="e">
        <f>+VLOOKUP(C1012,'Código Licitaciones'!$J$7:$J$31,1,0)</f>
        <v>#N/A</v>
      </c>
      <c r="AB1012" s="94">
        <f t="shared" si="124"/>
        <v>0</v>
      </c>
      <c r="AC1012" s="94" t="e">
        <f>+VLOOKUP(E1012,'Código Licitaciones'!$K$7:$K$50,1,0)</f>
        <v>#N/A</v>
      </c>
      <c r="AD1012" s="94">
        <f t="shared" si="125"/>
        <v>0</v>
      </c>
      <c r="AE1012" s="94" t="e">
        <f>+VLOOKUP(G1012,'Código Licitaciones'!$L$7:$L$50,1,0)</f>
        <v>#N/A</v>
      </c>
      <c r="AF1012" s="90" t="e">
        <f t="shared" si="126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20"/>
        <v>0</v>
      </c>
      <c r="AJ1012" s="94">
        <f t="shared" si="120"/>
        <v>0</v>
      </c>
      <c r="AK1012" s="95" t="e">
        <f>+VLOOKUP(M1012,'Código Barras'!$C$3:$C$1694,1,0)</f>
        <v>#N/A</v>
      </c>
      <c r="AL1012" s="90">
        <f t="shared" si="121"/>
        <v>0</v>
      </c>
      <c r="AM1012" s="90">
        <f t="shared" si="121"/>
        <v>0</v>
      </c>
      <c r="AN1012" s="90">
        <f t="shared" si="121"/>
        <v>0</v>
      </c>
      <c r="AO1012" s="90">
        <f t="shared" si="119"/>
        <v>0</v>
      </c>
      <c r="AP1012" s="90">
        <f t="shared" si="119"/>
        <v>0</v>
      </c>
      <c r="AQ1012" s="90">
        <f t="shared" si="119"/>
        <v>0</v>
      </c>
      <c r="AR1012" s="90" t="e">
        <f>VLOOKUP(C1012&amp;E1012&amp;G1012&amp;I1012&amp;J1012,'Código Licitaciones'!$I$8:$I$4158,1,0)</f>
        <v>#N/A</v>
      </c>
    </row>
    <row r="1013" spans="24:44" ht="18.75" x14ac:dyDescent="0.3">
      <c r="X1013" s="83">
        <f t="shared" si="122"/>
        <v>9</v>
      </c>
      <c r="Z1013" s="90" t="e">
        <f t="shared" si="123"/>
        <v>#DIV/0!</v>
      </c>
      <c r="AA1013" s="94" t="e">
        <f>+VLOOKUP(C1013,'Código Licitaciones'!$J$7:$J$31,1,0)</f>
        <v>#N/A</v>
      </c>
      <c r="AB1013" s="94">
        <f t="shared" si="124"/>
        <v>0</v>
      </c>
      <c r="AC1013" s="94" t="e">
        <f>+VLOOKUP(E1013,'Código Licitaciones'!$K$7:$K$50,1,0)</f>
        <v>#N/A</v>
      </c>
      <c r="AD1013" s="94">
        <f t="shared" si="125"/>
        <v>0</v>
      </c>
      <c r="AE1013" s="94" t="e">
        <f>+VLOOKUP(G1013,'Código Licitaciones'!$L$7:$L$50,1,0)</f>
        <v>#N/A</v>
      </c>
      <c r="AF1013" s="90" t="e">
        <f t="shared" si="126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20"/>
        <v>0</v>
      </c>
      <c r="AJ1013" s="94">
        <f t="shared" si="120"/>
        <v>0</v>
      </c>
      <c r="AK1013" s="95" t="e">
        <f>+VLOOKUP(M1013,'Código Barras'!$C$3:$C$1694,1,0)</f>
        <v>#N/A</v>
      </c>
      <c r="AL1013" s="90">
        <f t="shared" si="121"/>
        <v>0</v>
      </c>
      <c r="AM1013" s="90">
        <f t="shared" si="121"/>
        <v>0</v>
      </c>
      <c r="AN1013" s="90">
        <f t="shared" si="121"/>
        <v>0</v>
      </c>
      <c r="AO1013" s="90">
        <f t="shared" si="119"/>
        <v>0</v>
      </c>
      <c r="AP1013" s="90">
        <f t="shared" si="119"/>
        <v>0</v>
      </c>
      <c r="AQ1013" s="90">
        <f t="shared" si="119"/>
        <v>0</v>
      </c>
      <c r="AR1013" s="90" t="e">
        <f>VLOOKUP(C1013&amp;E1013&amp;G1013&amp;I1013&amp;J1013,'Código Licitaciones'!$I$8:$I$4158,1,0)</f>
        <v>#N/A</v>
      </c>
    </row>
    <row r="1014" spans="24:44" ht="18.75" x14ac:dyDescent="0.3">
      <c r="X1014" s="83">
        <f t="shared" si="122"/>
        <v>9</v>
      </c>
      <c r="Z1014" s="90" t="e">
        <f t="shared" si="123"/>
        <v>#DIV/0!</v>
      </c>
      <c r="AA1014" s="94" t="e">
        <f>+VLOOKUP(C1014,'Código Licitaciones'!$J$7:$J$31,1,0)</f>
        <v>#N/A</v>
      </c>
      <c r="AB1014" s="94">
        <f t="shared" si="124"/>
        <v>0</v>
      </c>
      <c r="AC1014" s="94" t="e">
        <f>+VLOOKUP(E1014,'Código Licitaciones'!$K$7:$K$50,1,0)</f>
        <v>#N/A</v>
      </c>
      <c r="AD1014" s="94">
        <f t="shared" si="125"/>
        <v>0</v>
      </c>
      <c r="AE1014" s="94" t="e">
        <f>+VLOOKUP(G1014,'Código Licitaciones'!$L$7:$L$50,1,0)</f>
        <v>#N/A</v>
      </c>
      <c r="AF1014" s="90" t="e">
        <f t="shared" si="126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20"/>
        <v>0</v>
      </c>
      <c r="AJ1014" s="94">
        <f t="shared" si="120"/>
        <v>0</v>
      </c>
      <c r="AK1014" s="95" t="e">
        <f>+VLOOKUP(M1014,'Código Barras'!$C$3:$C$1694,1,0)</f>
        <v>#N/A</v>
      </c>
      <c r="AL1014" s="90">
        <f t="shared" si="121"/>
        <v>0</v>
      </c>
      <c r="AM1014" s="90">
        <f t="shared" si="121"/>
        <v>0</v>
      </c>
      <c r="AN1014" s="90">
        <f t="shared" si="121"/>
        <v>0</v>
      </c>
      <c r="AO1014" s="90">
        <f t="shared" si="119"/>
        <v>0</v>
      </c>
      <c r="AP1014" s="90">
        <f t="shared" si="119"/>
        <v>0</v>
      </c>
      <c r="AQ1014" s="90">
        <f t="shared" si="119"/>
        <v>0</v>
      </c>
      <c r="AR1014" s="90" t="e">
        <f>VLOOKUP(C1014&amp;E1014&amp;G1014&amp;I1014&amp;J1014,'Código Licitaciones'!$I$8:$I$4158,1,0)</f>
        <v>#N/A</v>
      </c>
    </row>
    <row r="1015" spans="24:44" ht="18.75" x14ac:dyDescent="0.3">
      <c r="X1015" s="83">
        <f t="shared" si="122"/>
        <v>9</v>
      </c>
      <c r="Z1015" s="90" t="e">
        <f t="shared" si="123"/>
        <v>#DIV/0!</v>
      </c>
      <c r="AA1015" s="94" t="e">
        <f>+VLOOKUP(C1015,'Código Licitaciones'!$J$7:$J$31,1,0)</f>
        <v>#N/A</v>
      </c>
      <c r="AB1015" s="94">
        <f t="shared" si="124"/>
        <v>0</v>
      </c>
      <c r="AC1015" s="94" t="e">
        <f>+VLOOKUP(E1015,'Código Licitaciones'!$K$7:$K$50,1,0)</f>
        <v>#N/A</v>
      </c>
      <c r="AD1015" s="94">
        <f t="shared" si="125"/>
        <v>0</v>
      </c>
      <c r="AE1015" s="94" t="e">
        <f>+VLOOKUP(G1015,'Código Licitaciones'!$L$7:$L$50,1,0)</f>
        <v>#N/A</v>
      </c>
      <c r="AF1015" s="90" t="e">
        <f t="shared" si="126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20"/>
        <v>0</v>
      </c>
      <c r="AJ1015" s="94">
        <f t="shared" si="120"/>
        <v>0</v>
      </c>
      <c r="AK1015" s="95" t="e">
        <f>+VLOOKUP(M1015,'Código Barras'!$C$3:$C$1694,1,0)</f>
        <v>#N/A</v>
      </c>
      <c r="AL1015" s="90">
        <f t="shared" si="121"/>
        <v>0</v>
      </c>
      <c r="AM1015" s="90">
        <f t="shared" si="121"/>
        <v>0</v>
      </c>
      <c r="AN1015" s="90">
        <f t="shared" si="121"/>
        <v>0</v>
      </c>
      <c r="AO1015" s="90">
        <f t="shared" si="119"/>
        <v>0</v>
      </c>
      <c r="AP1015" s="90">
        <f t="shared" si="119"/>
        <v>0</v>
      </c>
      <c r="AQ1015" s="90">
        <f t="shared" si="119"/>
        <v>0</v>
      </c>
      <c r="AR1015" s="90" t="e">
        <f>VLOOKUP(C1015&amp;E1015&amp;G1015&amp;I1015&amp;J1015,'Código Licitaciones'!$I$8:$I$4158,1,0)</f>
        <v>#N/A</v>
      </c>
    </row>
    <row r="1016" spans="24:44" ht="18.75" x14ac:dyDescent="0.3">
      <c r="X1016" s="83">
        <f t="shared" si="122"/>
        <v>9</v>
      </c>
      <c r="Z1016" s="90" t="e">
        <f t="shared" si="123"/>
        <v>#DIV/0!</v>
      </c>
      <c r="AA1016" s="94" t="e">
        <f>+VLOOKUP(C1016,'Código Licitaciones'!$J$7:$J$31,1,0)</f>
        <v>#N/A</v>
      </c>
      <c r="AB1016" s="94">
        <f t="shared" si="124"/>
        <v>0</v>
      </c>
      <c r="AC1016" s="94" t="e">
        <f>+VLOOKUP(E1016,'Código Licitaciones'!$K$7:$K$50,1,0)</f>
        <v>#N/A</v>
      </c>
      <c r="AD1016" s="94">
        <f t="shared" si="125"/>
        <v>0</v>
      </c>
      <c r="AE1016" s="94" t="e">
        <f>+VLOOKUP(G1016,'Código Licitaciones'!$L$7:$L$50,1,0)</f>
        <v>#N/A</v>
      </c>
      <c r="AF1016" s="90" t="e">
        <f t="shared" si="126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20"/>
        <v>0</v>
      </c>
      <c r="AJ1016" s="94">
        <f t="shared" si="120"/>
        <v>0</v>
      </c>
      <c r="AK1016" s="95" t="e">
        <f>+VLOOKUP(M1016,'Código Barras'!$C$3:$C$1694,1,0)</f>
        <v>#N/A</v>
      </c>
      <c r="AL1016" s="90">
        <f t="shared" si="121"/>
        <v>0</v>
      </c>
      <c r="AM1016" s="90">
        <f t="shared" si="121"/>
        <v>0</v>
      </c>
      <c r="AN1016" s="90">
        <f t="shared" si="121"/>
        <v>0</v>
      </c>
      <c r="AO1016" s="90">
        <f t="shared" si="119"/>
        <v>0</v>
      </c>
      <c r="AP1016" s="90">
        <f t="shared" si="119"/>
        <v>0</v>
      </c>
      <c r="AQ1016" s="90">
        <f t="shared" si="119"/>
        <v>0</v>
      </c>
      <c r="AR1016" s="90" t="e">
        <f>VLOOKUP(C1016&amp;E1016&amp;G1016&amp;I1016&amp;J1016,'Código Licitaciones'!$I$8:$I$4158,1,0)</f>
        <v>#N/A</v>
      </c>
    </row>
    <row r="1017" spans="24:44" ht="18.75" x14ac:dyDescent="0.3">
      <c r="X1017" s="83">
        <f t="shared" si="122"/>
        <v>9</v>
      </c>
      <c r="Z1017" s="90" t="e">
        <f t="shared" si="123"/>
        <v>#DIV/0!</v>
      </c>
      <c r="AA1017" s="94" t="e">
        <f>+VLOOKUP(C1017,'Código Licitaciones'!$J$7:$J$31,1,0)</f>
        <v>#N/A</v>
      </c>
      <c r="AB1017" s="94">
        <f t="shared" si="124"/>
        <v>0</v>
      </c>
      <c r="AC1017" s="94" t="e">
        <f>+VLOOKUP(E1017,'Código Licitaciones'!$K$7:$K$50,1,0)</f>
        <v>#N/A</v>
      </c>
      <c r="AD1017" s="94">
        <f t="shared" si="125"/>
        <v>0</v>
      </c>
      <c r="AE1017" s="94" t="e">
        <f>+VLOOKUP(G1017,'Código Licitaciones'!$L$7:$L$50,1,0)</f>
        <v>#N/A</v>
      </c>
      <c r="AF1017" s="90" t="e">
        <f t="shared" si="126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20"/>
        <v>0</v>
      </c>
      <c r="AJ1017" s="94">
        <f t="shared" si="120"/>
        <v>0</v>
      </c>
      <c r="AK1017" s="95" t="e">
        <f>+VLOOKUP(M1017,'Código Barras'!$C$3:$C$1694,1,0)</f>
        <v>#N/A</v>
      </c>
      <c r="AL1017" s="90">
        <f t="shared" si="121"/>
        <v>0</v>
      </c>
      <c r="AM1017" s="90">
        <f t="shared" si="121"/>
        <v>0</v>
      </c>
      <c r="AN1017" s="90">
        <f t="shared" si="121"/>
        <v>0</v>
      </c>
      <c r="AO1017" s="90">
        <f t="shared" si="119"/>
        <v>0</v>
      </c>
      <c r="AP1017" s="90">
        <f t="shared" si="119"/>
        <v>0</v>
      </c>
      <c r="AQ1017" s="90">
        <f t="shared" si="119"/>
        <v>0</v>
      </c>
      <c r="AR1017" s="90" t="e">
        <f>VLOOKUP(C1017&amp;E1017&amp;G1017&amp;I1017&amp;J1017,'Código Licitaciones'!$I$8:$I$4158,1,0)</f>
        <v>#N/A</v>
      </c>
    </row>
    <row r="1018" spans="24:44" ht="18.75" x14ac:dyDescent="0.3">
      <c r="X1018" s="83">
        <f t="shared" si="122"/>
        <v>9</v>
      </c>
      <c r="Z1018" s="90" t="e">
        <f t="shared" si="123"/>
        <v>#DIV/0!</v>
      </c>
      <c r="AA1018" s="94" t="e">
        <f>+VLOOKUP(C1018,'Código Licitaciones'!$J$7:$J$31,1,0)</f>
        <v>#N/A</v>
      </c>
      <c r="AB1018" s="94">
        <f t="shared" si="124"/>
        <v>0</v>
      </c>
      <c r="AC1018" s="94" t="e">
        <f>+VLOOKUP(E1018,'Código Licitaciones'!$K$7:$K$50,1,0)</f>
        <v>#N/A</v>
      </c>
      <c r="AD1018" s="94">
        <f t="shared" si="125"/>
        <v>0</v>
      </c>
      <c r="AE1018" s="94" t="e">
        <f>+VLOOKUP(G1018,'Código Licitaciones'!$L$7:$L$50,1,0)</f>
        <v>#N/A</v>
      </c>
      <c r="AF1018" s="90" t="e">
        <f t="shared" si="126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20"/>
        <v>0</v>
      </c>
      <c r="AJ1018" s="94">
        <f t="shared" si="120"/>
        <v>0</v>
      </c>
      <c r="AK1018" s="95" t="e">
        <f>+VLOOKUP(M1018,'Código Barras'!$C$3:$C$1694,1,0)</f>
        <v>#N/A</v>
      </c>
      <c r="AL1018" s="90">
        <f t="shared" si="121"/>
        <v>0</v>
      </c>
      <c r="AM1018" s="90">
        <f t="shared" si="121"/>
        <v>0</v>
      </c>
      <c r="AN1018" s="90">
        <f t="shared" si="121"/>
        <v>0</v>
      </c>
      <c r="AO1018" s="90">
        <f t="shared" si="119"/>
        <v>0</v>
      </c>
      <c r="AP1018" s="90">
        <f t="shared" si="119"/>
        <v>0</v>
      </c>
      <c r="AQ1018" s="90">
        <f t="shared" si="119"/>
        <v>0</v>
      </c>
      <c r="AR1018" s="90" t="e">
        <f>VLOOKUP(C1018&amp;E1018&amp;G1018&amp;I1018&amp;J1018,'Código Licitaciones'!$I$8:$I$4158,1,0)</f>
        <v>#N/A</v>
      </c>
    </row>
    <row r="1019" spans="24:44" ht="18.75" x14ac:dyDescent="0.3">
      <c r="X1019" s="83">
        <f t="shared" si="122"/>
        <v>9</v>
      </c>
      <c r="Z1019" s="90" t="e">
        <f t="shared" si="123"/>
        <v>#DIV/0!</v>
      </c>
      <c r="AA1019" s="94" t="e">
        <f>+VLOOKUP(C1019,'Código Licitaciones'!$J$7:$J$31,1,0)</f>
        <v>#N/A</v>
      </c>
      <c r="AB1019" s="94">
        <f t="shared" si="124"/>
        <v>0</v>
      </c>
      <c r="AC1019" s="94" t="e">
        <f>+VLOOKUP(E1019,'Código Licitaciones'!$K$7:$K$50,1,0)</f>
        <v>#N/A</v>
      </c>
      <c r="AD1019" s="94">
        <f t="shared" si="125"/>
        <v>0</v>
      </c>
      <c r="AE1019" s="94" t="e">
        <f>+VLOOKUP(G1019,'Código Licitaciones'!$L$7:$L$50,1,0)</f>
        <v>#N/A</v>
      </c>
      <c r="AF1019" s="90" t="e">
        <f t="shared" si="126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20"/>
        <v>0</v>
      </c>
      <c r="AJ1019" s="94">
        <f t="shared" si="120"/>
        <v>0</v>
      </c>
      <c r="AK1019" s="95" t="e">
        <f>+VLOOKUP(M1019,'Código Barras'!$C$3:$C$1694,1,0)</f>
        <v>#N/A</v>
      </c>
      <c r="AL1019" s="90">
        <f t="shared" si="121"/>
        <v>0</v>
      </c>
      <c r="AM1019" s="90">
        <f t="shared" si="121"/>
        <v>0</v>
      </c>
      <c r="AN1019" s="90">
        <f t="shared" si="121"/>
        <v>0</v>
      </c>
      <c r="AO1019" s="90">
        <f t="shared" si="119"/>
        <v>0</v>
      </c>
      <c r="AP1019" s="90">
        <f t="shared" si="119"/>
        <v>0</v>
      </c>
      <c r="AQ1019" s="90">
        <f t="shared" si="119"/>
        <v>0</v>
      </c>
      <c r="AR1019" s="90" t="e">
        <f>VLOOKUP(C1019&amp;E1019&amp;G1019&amp;I1019&amp;J1019,'Código Licitaciones'!$I$8:$I$4158,1,0)</f>
        <v>#N/A</v>
      </c>
    </row>
    <row r="1020" spans="24:44" ht="18.75" x14ac:dyDescent="0.3">
      <c r="X1020" s="83">
        <f t="shared" si="122"/>
        <v>9</v>
      </c>
      <c r="Z1020" s="90" t="e">
        <f t="shared" si="123"/>
        <v>#DIV/0!</v>
      </c>
      <c r="AA1020" s="94" t="e">
        <f>+VLOOKUP(C1020,'Código Licitaciones'!$J$7:$J$31,1,0)</f>
        <v>#N/A</v>
      </c>
      <c r="AB1020" s="94">
        <f t="shared" si="124"/>
        <v>0</v>
      </c>
      <c r="AC1020" s="94" t="e">
        <f>+VLOOKUP(E1020,'Código Licitaciones'!$K$7:$K$50,1,0)</f>
        <v>#N/A</v>
      </c>
      <c r="AD1020" s="94">
        <f t="shared" si="125"/>
        <v>0</v>
      </c>
      <c r="AE1020" s="94" t="e">
        <f>+VLOOKUP(G1020,'Código Licitaciones'!$L$7:$L$50,1,0)</f>
        <v>#N/A</v>
      </c>
      <c r="AF1020" s="90" t="e">
        <f t="shared" si="126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20"/>
        <v>0</v>
      </c>
      <c r="AJ1020" s="94">
        <f t="shared" si="120"/>
        <v>0</v>
      </c>
      <c r="AK1020" s="95" t="e">
        <f>+VLOOKUP(M1020,'Código Barras'!$C$3:$C$1694,1,0)</f>
        <v>#N/A</v>
      </c>
      <c r="AL1020" s="90">
        <f t="shared" si="121"/>
        <v>0</v>
      </c>
      <c r="AM1020" s="90">
        <f t="shared" si="121"/>
        <v>0</v>
      </c>
      <c r="AN1020" s="90">
        <f t="shared" si="121"/>
        <v>0</v>
      </c>
      <c r="AO1020" s="90">
        <f t="shared" si="119"/>
        <v>0</v>
      </c>
      <c r="AP1020" s="90">
        <f t="shared" si="119"/>
        <v>0</v>
      </c>
      <c r="AQ1020" s="90">
        <f t="shared" si="119"/>
        <v>0</v>
      </c>
      <c r="AR1020" s="90" t="e">
        <f>VLOOKUP(C1020&amp;E1020&amp;G1020&amp;I1020&amp;J1020,'Código Licitaciones'!$I$8:$I$4158,1,0)</f>
        <v>#N/A</v>
      </c>
    </row>
    <row r="1021" spans="24:44" ht="18.75" x14ac:dyDescent="0.3">
      <c r="X1021" s="83">
        <f t="shared" si="122"/>
        <v>9</v>
      </c>
      <c r="Z1021" s="90" t="e">
        <f t="shared" si="123"/>
        <v>#DIV/0!</v>
      </c>
      <c r="AA1021" s="94" t="e">
        <f>+VLOOKUP(C1021,'Código Licitaciones'!$J$7:$J$31,1,0)</f>
        <v>#N/A</v>
      </c>
      <c r="AB1021" s="94">
        <f t="shared" si="124"/>
        <v>0</v>
      </c>
      <c r="AC1021" s="94" t="e">
        <f>+VLOOKUP(E1021,'Código Licitaciones'!$K$7:$K$50,1,0)</f>
        <v>#N/A</v>
      </c>
      <c r="AD1021" s="94">
        <f t="shared" si="125"/>
        <v>0</v>
      </c>
      <c r="AE1021" s="94" t="e">
        <f>+VLOOKUP(G1021,'Código Licitaciones'!$L$7:$L$50,1,0)</f>
        <v>#N/A</v>
      </c>
      <c r="AF1021" s="90" t="e">
        <f t="shared" si="126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20"/>
        <v>0</v>
      </c>
      <c r="AJ1021" s="94">
        <f t="shared" si="120"/>
        <v>0</v>
      </c>
      <c r="AK1021" s="95" t="e">
        <f>+VLOOKUP(M1021,'Código Barras'!$C$3:$C$1694,1,0)</f>
        <v>#N/A</v>
      </c>
      <c r="AL1021" s="90">
        <f t="shared" si="121"/>
        <v>0</v>
      </c>
      <c r="AM1021" s="90">
        <f t="shared" si="121"/>
        <v>0</v>
      </c>
      <c r="AN1021" s="90">
        <f t="shared" si="121"/>
        <v>0</v>
      </c>
      <c r="AO1021" s="90">
        <f t="shared" si="119"/>
        <v>0</v>
      </c>
      <c r="AP1021" s="90">
        <f t="shared" si="119"/>
        <v>0</v>
      </c>
      <c r="AQ1021" s="90">
        <f t="shared" si="119"/>
        <v>0</v>
      </c>
      <c r="AR1021" s="90" t="e">
        <f>VLOOKUP(C1021&amp;E1021&amp;G1021&amp;I1021&amp;J1021,'Código Licitaciones'!$I$8:$I$4158,1,0)</f>
        <v>#N/A</v>
      </c>
    </row>
    <row r="1022" spans="24:44" ht="18.75" x14ac:dyDescent="0.3">
      <c r="X1022" s="83">
        <f t="shared" si="122"/>
        <v>9</v>
      </c>
      <c r="Z1022" s="90" t="e">
        <f t="shared" si="123"/>
        <v>#DIV/0!</v>
      </c>
      <c r="AA1022" s="94" t="e">
        <f>+VLOOKUP(C1022,'Código Licitaciones'!$J$7:$J$31,1,0)</f>
        <v>#N/A</v>
      </c>
      <c r="AB1022" s="94">
        <f t="shared" si="124"/>
        <v>0</v>
      </c>
      <c r="AC1022" s="94" t="e">
        <f>+VLOOKUP(E1022,'Código Licitaciones'!$K$7:$K$50,1,0)</f>
        <v>#N/A</v>
      </c>
      <c r="AD1022" s="94">
        <f t="shared" si="125"/>
        <v>0</v>
      </c>
      <c r="AE1022" s="94" t="e">
        <f>+VLOOKUP(G1022,'Código Licitaciones'!$L$7:$L$50,1,0)</f>
        <v>#N/A</v>
      </c>
      <c r="AF1022" s="90" t="e">
        <f t="shared" si="126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20"/>
        <v>0</v>
      </c>
      <c r="AJ1022" s="94">
        <f t="shared" si="120"/>
        <v>0</v>
      </c>
      <c r="AK1022" s="95" t="e">
        <f>+VLOOKUP(M1022,'Código Barras'!$C$3:$C$1694,1,0)</f>
        <v>#N/A</v>
      </c>
      <c r="AL1022" s="90">
        <f t="shared" si="121"/>
        <v>0</v>
      </c>
      <c r="AM1022" s="90">
        <f t="shared" si="121"/>
        <v>0</v>
      </c>
      <c r="AN1022" s="90">
        <f t="shared" si="121"/>
        <v>0</v>
      </c>
      <c r="AO1022" s="90">
        <f t="shared" si="119"/>
        <v>0</v>
      </c>
      <c r="AP1022" s="90">
        <f t="shared" si="119"/>
        <v>0</v>
      </c>
      <c r="AQ1022" s="90">
        <f t="shared" si="119"/>
        <v>0</v>
      </c>
      <c r="AR1022" s="90" t="e">
        <f>VLOOKUP(C1022&amp;E1022&amp;G1022&amp;I1022&amp;J1022,'Código Licitaciones'!$I$8:$I$4158,1,0)</f>
        <v>#N/A</v>
      </c>
    </row>
    <row r="1023" spans="24:44" ht="18.75" x14ac:dyDescent="0.3">
      <c r="X1023" s="83">
        <f t="shared" si="122"/>
        <v>9</v>
      </c>
      <c r="Z1023" s="90" t="e">
        <f t="shared" si="123"/>
        <v>#DIV/0!</v>
      </c>
      <c r="AA1023" s="94" t="e">
        <f>+VLOOKUP(C1023,'Código Licitaciones'!$J$7:$J$31,1,0)</f>
        <v>#N/A</v>
      </c>
      <c r="AB1023" s="94">
        <f t="shared" si="124"/>
        <v>0</v>
      </c>
      <c r="AC1023" s="94" t="e">
        <f>+VLOOKUP(E1023,'Código Licitaciones'!$K$7:$K$50,1,0)</f>
        <v>#N/A</v>
      </c>
      <c r="AD1023" s="94">
        <f t="shared" si="125"/>
        <v>0</v>
      </c>
      <c r="AE1023" s="94" t="e">
        <f>+VLOOKUP(G1023,'Código Licitaciones'!$L$7:$L$50,1,0)</f>
        <v>#N/A</v>
      </c>
      <c r="AF1023" s="90" t="e">
        <f t="shared" si="126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20"/>
        <v>0</v>
      </c>
      <c r="AJ1023" s="94">
        <f t="shared" si="120"/>
        <v>0</v>
      </c>
      <c r="AK1023" s="95" t="e">
        <f>+VLOOKUP(M1023,'Código Barras'!$C$3:$C$1694,1,0)</f>
        <v>#N/A</v>
      </c>
      <c r="AL1023" s="90">
        <f t="shared" si="121"/>
        <v>0</v>
      </c>
      <c r="AM1023" s="90">
        <f t="shared" si="121"/>
        <v>0</v>
      </c>
      <c r="AN1023" s="90">
        <f t="shared" si="121"/>
        <v>0</v>
      </c>
      <c r="AO1023" s="90">
        <f t="shared" si="119"/>
        <v>0</v>
      </c>
      <c r="AP1023" s="90">
        <f t="shared" si="119"/>
        <v>0</v>
      </c>
      <c r="AQ1023" s="90">
        <f t="shared" si="119"/>
        <v>0</v>
      </c>
      <c r="AR1023" s="90" t="e">
        <f>VLOOKUP(C1023&amp;E1023&amp;G1023&amp;I1023&amp;J1023,'Código Licitaciones'!$I$8:$I$4158,1,0)</f>
        <v>#N/A</v>
      </c>
    </row>
    <row r="1024" spans="24:44" ht="18.75" x14ac:dyDescent="0.3">
      <c r="X1024" s="83">
        <f t="shared" si="122"/>
        <v>9</v>
      </c>
      <c r="Z1024" s="90" t="e">
        <f t="shared" si="123"/>
        <v>#DIV/0!</v>
      </c>
      <c r="AA1024" s="94" t="e">
        <f>+VLOOKUP(C1024,'Código Licitaciones'!$J$7:$J$31,1,0)</f>
        <v>#N/A</v>
      </c>
      <c r="AB1024" s="94">
        <f t="shared" si="124"/>
        <v>0</v>
      </c>
      <c r="AC1024" s="94" t="e">
        <f>+VLOOKUP(E1024,'Código Licitaciones'!$K$7:$K$50,1,0)</f>
        <v>#N/A</v>
      </c>
      <c r="AD1024" s="94">
        <f t="shared" si="125"/>
        <v>0</v>
      </c>
      <c r="AE1024" s="94" t="e">
        <f>+VLOOKUP(G1024,'Código Licitaciones'!$L$7:$L$50,1,0)</f>
        <v>#N/A</v>
      </c>
      <c r="AF1024" s="90" t="e">
        <f t="shared" si="126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20"/>
        <v>0</v>
      </c>
      <c r="AJ1024" s="94">
        <f t="shared" si="120"/>
        <v>0</v>
      </c>
      <c r="AK1024" s="95" t="e">
        <f>+VLOOKUP(M1024,'Código Barras'!$C$3:$C$1694,1,0)</f>
        <v>#N/A</v>
      </c>
      <c r="AL1024" s="90">
        <f t="shared" si="121"/>
        <v>0</v>
      </c>
      <c r="AM1024" s="90">
        <f t="shared" si="121"/>
        <v>0</v>
      </c>
      <c r="AN1024" s="90">
        <f t="shared" si="121"/>
        <v>0</v>
      </c>
      <c r="AO1024" s="90">
        <f t="shared" si="119"/>
        <v>0</v>
      </c>
      <c r="AP1024" s="90">
        <f t="shared" si="119"/>
        <v>0</v>
      </c>
      <c r="AQ1024" s="90">
        <f t="shared" si="119"/>
        <v>0</v>
      </c>
      <c r="AR1024" s="90" t="e">
        <f>VLOOKUP(C1024&amp;E1024&amp;G1024&amp;I1024&amp;J1024,'Código Licitaciones'!$I$8:$I$4158,1,0)</f>
        <v>#N/A</v>
      </c>
    </row>
    <row r="1025" spans="13:44" ht="18.75" x14ac:dyDescent="0.3">
      <c r="X1025" s="83">
        <f t="shared" si="122"/>
        <v>9</v>
      </c>
      <c r="Z1025" s="90" t="e">
        <f t="shared" si="123"/>
        <v>#DIV/0!</v>
      </c>
      <c r="AA1025" s="94" t="e">
        <f>+VLOOKUP(C1025,'Código Licitaciones'!$J$7:$J$31,1,0)</f>
        <v>#N/A</v>
      </c>
      <c r="AB1025" s="94">
        <f t="shared" si="124"/>
        <v>0</v>
      </c>
      <c r="AC1025" s="94" t="e">
        <f>+VLOOKUP(E1025,'Código Licitaciones'!$K$7:$K$50,1,0)</f>
        <v>#N/A</v>
      </c>
      <c r="AD1025" s="94">
        <f t="shared" si="125"/>
        <v>0</v>
      </c>
      <c r="AE1025" s="94" t="e">
        <f>+VLOOKUP(G1025,'Código Licitaciones'!$L$7:$L$50,1,0)</f>
        <v>#N/A</v>
      </c>
      <c r="AF1025" s="90" t="e">
        <f t="shared" si="126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20"/>
        <v>0</v>
      </c>
      <c r="AJ1025" s="94">
        <f t="shared" si="120"/>
        <v>0</v>
      </c>
      <c r="AK1025" s="95" t="e">
        <f>+VLOOKUP(M1025,'Código Barras'!$C$3:$C$1694,1,0)</f>
        <v>#N/A</v>
      </c>
      <c r="AL1025" s="90">
        <f t="shared" si="121"/>
        <v>0</v>
      </c>
      <c r="AM1025" s="90">
        <f t="shared" si="121"/>
        <v>0</v>
      </c>
      <c r="AN1025" s="90">
        <f t="shared" si="121"/>
        <v>0</v>
      </c>
      <c r="AO1025" s="90">
        <f t="shared" si="119"/>
        <v>0</v>
      </c>
      <c r="AP1025" s="90">
        <f t="shared" si="119"/>
        <v>0</v>
      </c>
      <c r="AQ1025" s="90">
        <f t="shared" si="119"/>
        <v>0</v>
      </c>
      <c r="AR1025" s="90" t="e">
        <f>VLOOKUP(C1025&amp;E1025&amp;G1025&amp;I1025&amp;J1025,'Código Licitaciones'!$I$8:$I$4158,1,0)</f>
        <v>#N/A</v>
      </c>
    </row>
    <row r="1026" spans="13:44" ht="18.75" x14ac:dyDescent="0.3">
      <c r="X1026" s="83">
        <f t="shared" si="122"/>
        <v>9</v>
      </c>
      <c r="Z1026" s="90" t="e">
        <f t="shared" si="123"/>
        <v>#DIV/0!</v>
      </c>
      <c r="AA1026" s="94" t="e">
        <f>+VLOOKUP(C1026,'Código Licitaciones'!$J$7:$J$31,1,0)</f>
        <v>#N/A</v>
      </c>
      <c r="AB1026" s="94">
        <f t="shared" si="124"/>
        <v>0</v>
      </c>
      <c r="AC1026" s="94" t="e">
        <f>+VLOOKUP(E1026,'Código Licitaciones'!$K$7:$K$50,1,0)</f>
        <v>#N/A</v>
      </c>
      <c r="AD1026" s="94">
        <f t="shared" si="125"/>
        <v>0</v>
      </c>
      <c r="AE1026" s="94" t="e">
        <f>+VLOOKUP(G1026,'Código Licitaciones'!$L$7:$L$50,1,0)</f>
        <v>#N/A</v>
      </c>
      <c r="AF1026" s="90" t="e">
        <f t="shared" si="126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20"/>
        <v>0</v>
      </c>
      <c r="AJ1026" s="94">
        <f t="shared" si="120"/>
        <v>0</v>
      </c>
      <c r="AK1026" s="95" t="e">
        <f>+VLOOKUP(M1026,'Código Barras'!$C$3:$C$1694,1,0)</f>
        <v>#N/A</v>
      </c>
      <c r="AL1026" s="90">
        <f t="shared" si="121"/>
        <v>0</v>
      </c>
      <c r="AM1026" s="90">
        <f t="shared" si="121"/>
        <v>0</v>
      </c>
      <c r="AN1026" s="90">
        <f t="shared" si="121"/>
        <v>0</v>
      </c>
      <c r="AO1026" s="90">
        <f t="shared" si="119"/>
        <v>0</v>
      </c>
      <c r="AP1026" s="90">
        <f t="shared" si="119"/>
        <v>0</v>
      </c>
      <c r="AQ1026" s="90">
        <f t="shared" si="119"/>
        <v>0</v>
      </c>
      <c r="AR1026" s="90" t="e">
        <f>VLOOKUP(C1026&amp;E1026&amp;G1026&amp;I1026&amp;J1026,'Código Licitaciones'!$I$8:$I$4158,1,0)</f>
        <v>#N/A</v>
      </c>
    </row>
    <row r="1027" spans="13:44" ht="18.75" x14ac:dyDescent="0.3">
      <c r="X1027" s="83">
        <f t="shared" si="122"/>
        <v>9</v>
      </c>
      <c r="Z1027" s="90" t="e">
        <f t="shared" si="123"/>
        <v>#DIV/0!</v>
      </c>
      <c r="AA1027" s="94" t="e">
        <f>+VLOOKUP(C1027,'Código Licitaciones'!$J$7:$J$31,1,0)</f>
        <v>#N/A</v>
      </c>
      <c r="AB1027" s="94">
        <f t="shared" si="124"/>
        <v>0</v>
      </c>
      <c r="AC1027" s="94" t="e">
        <f>+VLOOKUP(E1027,'Código Licitaciones'!$K$7:$K$50,1,0)</f>
        <v>#N/A</v>
      </c>
      <c r="AD1027" s="94">
        <f t="shared" si="125"/>
        <v>0</v>
      </c>
      <c r="AE1027" s="94" t="e">
        <f>+VLOOKUP(G1027,'Código Licitaciones'!$L$7:$L$50,1,0)</f>
        <v>#N/A</v>
      </c>
      <c r="AF1027" s="90" t="e">
        <f t="shared" si="126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20"/>
        <v>0</v>
      </c>
      <c r="AJ1027" s="94">
        <f t="shared" si="120"/>
        <v>0</v>
      </c>
      <c r="AK1027" s="95" t="e">
        <f>+VLOOKUP(M1027,'Código Barras'!$C$3:$C$1694,1,0)</f>
        <v>#N/A</v>
      </c>
      <c r="AL1027" s="90">
        <f t="shared" si="121"/>
        <v>0</v>
      </c>
      <c r="AM1027" s="90">
        <f t="shared" si="121"/>
        <v>0</v>
      </c>
      <c r="AN1027" s="90">
        <f t="shared" si="121"/>
        <v>0</v>
      </c>
      <c r="AO1027" s="90">
        <f t="shared" si="121"/>
        <v>0</v>
      </c>
      <c r="AP1027" s="90">
        <f t="shared" si="121"/>
        <v>0</v>
      </c>
      <c r="AQ1027" s="90">
        <f t="shared" si="121"/>
        <v>0</v>
      </c>
      <c r="AR1027" s="90" t="e">
        <f>VLOOKUP(C1027&amp;E1027&amp;G1027&amp;I1027&amp;J1027,'Código Licitaciones'!$I$8:$I$4158,1,0)</f>
        <v>#N/A</v>
      </c>
    </row>
    <row r="1028" spans="13:44" ht="18.75" x14ac:dyDescent="0.3">
      <c r="X1028" s="83">
        <f t="shared" si="122"/>
        <v>9</v>
      </c>
      <c r="Z1028" s="90" t="e">
        <f t="shared" si="123"/>
        <v>#DIV/0!</v>
      </c>
      <c r="AA1028" s="94" t="e">
        <f>+VLOOKUP(C1028,'Código Licitaciones'!$J$7:$J$31,1,0)</f>
        <v>#N/A</v>
      </c>
      <c r="AB1028" s="94">
        <f t="shared" si="124"/>
        <v>0</v>
      </c>
      <c r="AC1028" s="94" t="e">
        <f>+VLOOKUP(E1028,'Código Licitaciones'!$K$7:$K$50,1,0)</f>
        <v>#N/A</v>
      </c>
      <c r="AD1028" s="94">
        <f t="shared" si="125"/>
        <v>0</v>
      </c>
      <c r="AE1028" s="94" t="e">
        <f>+VLOOKUP(G1028,'Código Licitaciones'!$L$7:$L$50,1,0)</f>
        <v>#N/A</v>
      </c>
      <c r="AF1028" s="90" t="e">
        <f t="shared" si="126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7">+K1028</f>
        <v>0</v>
      </c>
      <c r="AJ1028" s="94">
        <f t="shared" si="127"/>
        <v>0</v>
      </c>
      <c r="AK1028" s="95" t="e">
        <f>+VLOOKUP(M1028,'Código Barras'!$C$3:$C$1694,1,0)</f>
        <v>#N/A</v>
      </c>
      <c r="AL1028" s="90">
        <f t="shared" ref="AL1028:AQ1070" si="128">IF(OR(ISNUMBER(N1028),N1028=0),N1028,1/0)</f>
        <v>0</v>
      </c>
      <c r="AM1028" s="90">
        <f t="shared" si="128"/>
        <v>0</v>
      </c>
      <c r="AN1028" s="90">
        <f t="shared" si="128"/>
        <v>0</v>
      </c>
      <c r="AO1028" s="90">
        <f t="shared" si="128"/>
        <v>0</v>
      </c>
      <c r="AP1028" s="90">
        <f t="shared" si="128"/>
        <v>0</v>
      </c>
      <c r="AQ1028" s="90">
        <f t="shared" si="128"/>
        <v>0</v>
      </c>
      <c r="AR1028" s="90" t="e">
        <f>VLOOKUP(C1028&amp;E1028&amp;G1028&amp;I1028&amp;J1028,'Código Licitaciones'!$I$8:$I$4158,1,0)</f>
        <v>#N/A</v>
      </c>
    </row>
    <row r="1029" spans="13:44" ht="18.75" x14ac:dyDescent="0.3">
      <c r="X1029" s="83">
        <f t="shared" si="122"/>
        <v>9</v>
      </c>
      <c r="Z1029" s="90" t="e">
        <f t="shared" si="123"/>
        <v>#DIV/0!</v>
      </c>
      <c r="AA1029" s="94" t="e">
        <f>+VLOOKUP(C1029,'Código Licitaciones'!$J$7:$J$31,1,0)</f>
        <v>#N/A</v>
      </c>
      <c r="AB1029" s="94">
        <f t="shared" si="124"/>
        <v>0</v>
      </c>
      <c r="AC1029" s="94" t="e">
        <f>+VLOOKUP(E1029,'Código Licitaciones'!$K$7:$K$50,1,0)</f>
        <v>#N/A</v>
      </c>
      <c r="AD1029" s="94">
        <f t="shared" si="125"/>
        <v>0</v>
      </c>
      <c r="AE1029" s="94" t="e">
        <f>+VLOOKUP(G1029,'Código Licitaciones'!$L$7:$L$50,1,0)</f>
        <v>#N/A</v>
      </c>
      <c r="AF1029" s="90" t="e">
        <f t="shared" si="126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7"/>
        <v>0</v>
      </c>
      <c r="AJ1029" s="94">
        <f t="shared" si="127"/>
        <v>0</v>
      </c>
      <c r="AK1029" s="95" t="e">
        <f>+VLOOKUP(M1029,'Código Barras'!$C$3:$C$1694,1,0)</f>
        <v>#N/A</v>
      </c>
      <c r="AL1029" s="90">
        <f t="shared" si="128"/>
        <v>0</v>
      </c>
      <c r="AM1029" s="90">
        <f t="shared" si="128"/>
        <v>0</v>
      </c>
      <c r="AN1029" s="90">
        <f t="shared" si="128"/>
        <v>0</v>
      </c>
      <c r="AO1029" s="90">
        <f t="shared" si="128"/>
        <v>0</v>
      </c>
      <c r="AP1029" s="90">
        <f t="shared" si="128"/>
        <v>0</v>
      </c>
      <c r="AQ1029" s="90">
        <f t="shared" si="128"/>
        <v>0</v>
      </c>
      <c r="AR1029" s="90" t="e">
        <f>VLOOKUP(C1029&amp;E1029&amp;G1029&amp;I1029&amp;J1029,'Código Licitaciones'!$I$8:$I$4158,1,0)</f>
        <v>#N/A</v>
      </c>
    </row>
    <row r="1030" spans="13:44" ht="18.75" x14ac:dyDescent="0.3">
      <c r="X1030" s="83">
        <f t="shared" si="122"/>
        <v>9</v>
      </c>
      <c r="Z1030" s="90" t="e">
        <f t="shared" si="123"/>
        <v>#DIV/0!</v>
      </c>
      <c r="AA1030" s="94" t="e">
        <f>+VLOOKUP(C1030,'Código Licitaciones'!$J$7:$J$31,1,0)</f>
        <v>#N/A</v>
      </c>
      <c r="AB1030" s="94">
        <f t="shared" si="124"/>
        <v>0</v>
      </c>
      <c r="AC1030" s="94" t="e">
        <f>+VLOOKUP(E1030,'Código Licitaciones'!$K$7:$K$50,1,0)</f>
        <v>#N/A</v>
      </c>
      <c r="AD1030" s="94">
        <f t="shared" si="125"/>
        <v>0</v>
      </c>
      <c r="AE1030" s="94" t="e">
        <f>+VLOOKUP(G1030,'Código Licitaciones'!$L$7:$L$50,1,0)</f>
        <v>#N/A</v>
      </c>
      <c r="AF1030" s="90" t="e">
        <f t="shared" si="126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7"/>
        <v>0</v>
      </c>
      <c r="AJ1030" s="94">
        <f t="shared" si="127"/>
        <v>0</v>
      </c>
      <c r="AK1030" s="95" t="e">
        <f>+VLOOKUP(M1030,'Código Barras'!$C$3:$C$1694,1,0)</f>
        <v>#N/A</v>
      </c>
      <c r="AL1030" s="90">
        <f t="shared" si="128"/>
        <v>0</v>
      </c>
      <c r="AM1030" s="90">
        <f t="shared" si="128"/>
        <v>0</v>
      </c>
      <c r="AN1030" s="90">
        <f t="shared" si="128"/>
        <v>0</v>
      </c>
      <c r="AO1030" s="90">
        <f t="shared" si="128"/>
        <v>0</v>
      </c>
      <c r="AP1030" s="90">
        <f t="shared" si="128"/>
        <v>0</v>
      </c>
      <c r="AQ1030" s="90">
        <f t="shared" si="128"/>
        <v>0</v>
      </c>
      <c r="AR1030" s="90" t="e">
        <f>VLOOKUP(C1030&amp;E1030&amp;G1030&amp;I1030&amp;J1030,'Código Licitaciones'!$I$8:$I$4158,1,0)</f>
        <v>#N/A</v>
      </c>
    </row>
    <row r="1031" spans="13:44" ht="18.75" x14ac:dyDescent="0.3">
      <c r="X1031" s="83">
        <f t="shared" si="122"/>
        <v>9</v>
      </c>
      <c r="Z1031" s="90" t="e">
        <f t="shared" si="123"/>
        <v>#DIV/0!</v>
      </c>
      <c r="AA1031" s="94" t="e">
        <f>+VLOOKUP(C1031,'Código Licitaciones'!$J$7:$J$31,1,0)</f>
        <v>#N/A</v>
      </c>
      <c r="AB1031" s="94">
        <f t="shared" si="124"/>
        <v>0</v>
      </c>
      <c r="AC1031" s="94" t="e">
        <f>+VLOOKUP(E1031,'Código Licitaciones'!$K$7:$K$50,1,0)</f>
        <v>#N/A</v>
      </c>
      <c r="AD1031" s="94">
        <f t="shared" si="125"/>
        <v>0</v>
      </c>
      <c r="AE1031" s="94" t="e">
        <f>+VLOOKUP(G1031,'Código Licitaciones'!$L$7:$L$50,1,0)</f>
        <v>#N/A</v>
      </c>
      <c r="AF1031" s="90" t="e">
        <f t="shared" si="126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7"/>
        <v>0</v>
      </c>
      <c r="AJ1031" s="94">
        <f t="shared" si="127"/>
        <v>0</v>
      </c>
      <c r="AK1031" s="95" t="e">
        <f>+VLOOKUP(M1031,'Código Barras'!$C$3:$C$1694,1,0)</f>
        <v>#N/A</v>
      </c>
      <c r="AL1031" s="90">
        <f t="shared" si="128"/>
        <v>0</v>
      </c>
      <c r="AM1031" s="90">
        <f t="shared" si="128"/>
        <v>0</v>
      </c>
      <c r="AN1031" s="90">
        <f t="shared" si="128"/>
        <v>0</v>
      </c>
      <c r="AO1031" s="90">
        <f t="shared" si="128"/>
        <v>0</v>
      </c>
      <c r="AP1031" s="90">
        <f t="shared" si="128"/>
        <v>0</v>
      </c>
      <c r="AQ1031" s="90">
        <f t="shared" si="128"/>
        <v>0</v>
      </c>
      <c r="AR1031" s="90" t="e">
        <f>VLOOKUP(C1031&amp;E1031&amp;G1031&amp;I1031&amp;J1031,'Código Licitaciones'!$I$8:$I$4158,1,0)</f>
        <v>#N/A</v>
      </c>
    </row>
    <row r="1032" spans="13:44" ht="18.75" x14ac:dyDescent="0.3">
      <c r="M1032" s="98"/>
      <c r="X1032" s="83">
        <f t="shared" si="122"/>
        <v>9</v>
      </c>
      <c r="Z1032" s="90" t="e">
        <f t="shared" si="123"/>
        <v>#DIV/0!</v>
      </c>
      <c r="AA1032" s="94" t="e">
        <f>+VLOOKUP(C1032,'Código Licitaciones'!$J$7:$J$31,1,0)</f>
        <v>#N/A</v>
      </c>
      <c r="AB1032" s="94">
        <f t="shared" si="124"/>
        <v>0</v>
      </c>
      <c r="AC1032" s="94" t="e">
        <f>+VLOOKUP(E1032,'Código Licitaciones'!$K$7:$K$50,1,0)</f>
        <v>#N/A</v>
      </c>
      <c r="AD1032" s="94">
        <f t="shared" si="125"/>
        <v>0</v>
      </c>
      <c r="AE1032" s="94" t="e">
        <f>+VLOOKUP(G1032,'Código Licitaciones'!$L$7:$L$50,1,0)</f>
        <v>#N/A</v>
      </c>
      <c r="AF1032" s="90" t="e">
        <f t="shared" si="126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7"/>
        <v>0</v>
      </c>
      <c r="AJ1032" s="94">
        <f t="shared" si="127"/>
        <v>0</v>
      </c>
      <c r="AK1032" s="95" t="e">
        <f>+VLOOKUP(M1032,'Código Barras'!$C$3:$C$1694,1,0)</f>
        <v>#N/A</v>
      </c>
      <c r="AL1032" s="90">
        <f t="shared" si="128"/>
        <v>0</v>
      </c>
      <c r="AM1032" s="90">
        <f t="shared" si="128"/>
        <v>0</v>
      </c>
      <c r="AN1032" s="90">
        <f t="shared" si="128"/>
        <v>0</v>
      </c>
      <c r="AO1032" s="90">
        <f t="shared" si="128"/>
        <v>0</v>
      </c>
      <c r="AP1032" s="90">
        <f t="shared" si="128"/>
        <v>0</v>
      </c>
      <c r="AQ1032" s="90">
        <f t="shared" si="128"/>
        <v>0</v>
      </c>
      <c r="AR1032" s="90" t="e">
        <f>VLOOKUP(C1032&amp;E1032&amp;G1032&amp;I1032&amp;J1032,'Código Licitaciones'!$I$8:$I$4158,1,0)</f>
        <v>#N/A</v>
      </c>
    </row>
    <row r="1033" spans="13:44" ht="18.75" x14ac:dyDescent="0.3">
      <c r="M1033" s="98"/>
      <c r="X1033" s="83">
        <f t="shared" si="122"/>
        <v>9</v>
      </c>
      <c r="Z1033" s="90" t="e">
        <f t="shared" si="123"/>
        <v>#DIV/0!</v>
      </c>
      <c r="AA1033" s="94" t="e">
        <f>+VLOOKUP(C1033,'Código Licitaciones'!$J$7:$J$31,1,0)</f>
        <v>#N/A</v>
      </c>
      <c r="AB1033" s="94">
        <f t="shared" si="124"/>
        <v>0</v>
      </c>
      <c r="AC1033" s="94" t="e">
        <f>+VLOOKUP(E1033,'Código Licitaciones'!$K$7:$K$50,1,0)</f>
        <v>#N/A</v>
      </c>
      <c r="AD1033" s="94">
        <f t="shared" si="125"/>
        <v>0</v>
      </c>
      <c r="AE1033" s="94" t="e">
        <f>+VLOOKUP(G1033,'Código Licitaciones'!$L$7:$L$50,1,0)</f>
        <v>#N/A</v>
      </c>
      <c r="AF1033" s="90" t="e">
        <f t="shared" si="126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7"/>
        <v>0</v>
      </c>
      <c r="AJ1033" s="94">
        <f t="shared" si="127"/>
        <v>0</v>
      </c>
      <c r="AK1033" s="95" t="e">
        <f>+VLOOKUP(M1033,'Código Barras'!$C$3:$C$1694,1,0)</f>
        <v>#N/A</v>
      </c>
      <c r="AL1033" s="90">
        <f t="shared" si="128"/>
        <v>0</v>
      </c>
      <c r="AM1033" s="90">
        <f t="shared" si="128"/>
        <v>0</v>
      </c>
      <c r="AN1033" s="90">
        <f t="shared" si="128"/>
        <v>0</v>
      </c>
      <c r="AO1033" s="90">
        <f t="shared" si="128"/>
        <v>0</v>
      </c>
      <c r="AP1033" s="90">
        <f t="shared" si="128"/>
        <v>0</v>
      </c>
      <c r="AQ1033" s="90">
        <f t="shared" si="128"/>
        <v>0</v>
      </c>
      <c r="AR1033" s="90" t="e">
        <f>VLOOKUP(C1033&amp;E1033&amp;G1033&amp;I1033&amp;J1033,'Código Licitaciones'!$I$8:$I$4158,1,0)</f>
        <v>#N/A</v>
      </c>
    </row>
    <row r="1034" spans="13:44" ht="18.75" x14ac:dyDescent="0.3">
      <c r="M1034" s="98"/>
      <c r="X1034" s="83">
        <f t="shared" ref="X1034:X1097" si="129">SUMPRODUCT(--(ISERROR(Z1034:BN1034)))</f>
        <v>9</v>
      </c>
      <c r="Z1034" s="90" t="e">
        <f t="shared" ref="Z1034:Z1097" si="130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1">+D1034</f>
        <v>0</v>
      </c>
      <c r="AC1034" s="94" t="e">
        <f>+VLOOKUP(E1034,'Código Licitaciones'!$K$7:$K$50,1,0)</f>
        <v>#N/A</v>
      </c>
      <c r="AD1034" s="94">
        <f t="shared" ref="AD1034:AD1097" si="132">+F1034</f>
        <v>0</v>
      </c>
      <c r="AE1034" s="94" t="e">
        <f>+VLOOKUP(G1034,'Código Licitaciones'!$L$7:$L$50,1,0)</f>
        <v>#N/A</v>
      </c>
      <c r="AF1034" s="90" t="e">
        <f t="shared" ref="AF1034:AF1097" si="133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7"/>
        <v>0</v>
      </c>
      <c r="AJ1034" s="94">
        <f t="shared" si="127"/>
        <v>0</v>
      </c>
      <c r="AK1034" s="95" t="e">
        <f>+VLOOKUP(M1034,'Código Barras'!$C$3:$C$1694,1,0)</f>
        <v>#N/A</v>
      </c>
      <c r="AL1034" s="90">
        <f t="shared" si="128"/>
        <v>0</v>
      </c>
      <c r="AM1034" s="90">
        <f t="shared" si="128"/>
        <v>0</v>
      </c>
      <c r="AN1034" s="90">
        <f t="shared" si="128"/>
        <v>0</v>
      </c>
      <c r="AO1034" s="90">
        <f t="shared" si="128"/>
        <v>0</v>
      </c>
      <c r="AP1034" s="90">
        <f t="shared" si="128"/>
        <v>0</v>
      </c>
      <c r="AQ1034" s="90">
        <f t="shared" si="128"/>
        <v>0</v>
      </c>
      <c r="AR1034" s="90" t="e">
        <f>VLOOKUP(C1034&amp;E1034&amp;G1034&amp;I1034&amp;J1034,'Código Licitaciones'!$I$8:$I$4158,1,0)</f>
        <v>#N/A</v>
      </c>
    </row>
    <row r="1035" spans="13:44" ht="18.75" x14ac:dyDescent="0.3">
      <c r="M1035" s="98"/>
      <c r="X1035" s="83">
        <f t="shared" si="129"/>
        <v>9</v>
      </c>
      <c r="Z1035" s="90" t="e">
        <f t="shared" si="130"/>
        <v>#DIV/0!</v>
      </c>
      <c r="AA1035" s="94" t="e">
        <f>+VLOOKUP(C1035,'Código Licitaciones'!$J$7:$J$31,1,0)</f>
        <v>#N/A</v>
      </c>
      <c r="AB1035" s="94">
        <f t="shared" si="131"/>
        <v>0</v>
      </c>
      <c r="AC1035" s="94" t="e">
        <f>+VLOOKUP(E1035,'Código Licitaciones'!$K$7:$K$50,1,0)</f>
        <v>#N/A</v>
      </c>
      <c r="AD1035" s="94">
        <f t="shared" si="132"/>
        <v>0</v>
      </c>
      <c r="AE1035" s="94" t="e">
        <f>+VLOOKUP(G1035,'Código Licitaciones'!$L$7:$L$50,1,0)</f>
        <v>#N/A</v>
      </c>
      <c r="AF1035" s="90" t="e">
        <f t="shared" si="133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7"/>
        <v>0</v>
      </c>
      <c r="AJ1035" s="94">
        <f t="shared" si="127"/>
        <v>0</v>
      </c>
      <c r="AK1035" s="95" t="e">
        <f>+VLOOKUP(M1035,'Código Barras'!$C$3:$C$1694,1,0)</f>
        <v>#N/A</v>
      </c>
      <c r="AL1035" s="90">
        <f t="shared" si="128"/>
        <v>0</v>
      </c>
      <c r="AM1035" s="90">
        <f t="shared" si="128"/>
        <v>0</v>
      </c>
      <c r="AN1035" s="90">
        <f t="shared" si="128"/>
        <v>0</v>
      </c>
      <c r="AO1035" s="90">
        <f t="shared" si="128"/>
        <v>0</v>
      </c>
      <c r="AP1035" s="90">
        <f t="shared" si="128"/>
        <v>0</v>
      </c>
      <c r="AQ1035" s="90">
        <f t="shared" si="128"/>
        <v>0</v>
      </c>
      <c r="AR1035" s="90" t="e">
        <f>VLOOKUP(C1035&amp;E1035&amp;G1035&amp;I1035&amp;J1035,'Código Licitaciones'!$I$8:$I$4158,1,0)</f>
        <v>#N/A</v>
      </c>
    </row>
    <row r="1036" spans="13:44" ht="18.75" x14ac:dyDescent="0.3">
      <c r="M1036" s="98"/>
      <c r="X1036" s="83">
        <f t="shared" si="129"/>
        <v>9</v>
      </c>
      <c r="Z1036" s="90" t="e">
        <f t="shared" si="130"/>
        <v>#DIV/0!</v>
      </c>
      <c r="AA1036" s="94" t="e">
        <f>+VLOOKUP(C1036,'Código Licitaciones'!$J$7:$J$31,1,0)</f>
        <v>#N/A</v>
      </c>
      <c r="AB1036" s="94">
        <f t="shared" si="131"/>
        <v>0</v>
      </c>
      <c r="AC1036" s="94" t="e">
        <f>+VLOOKUP(E1036,'Código Licitaciones'!$K$7:$K$50,1,0)</f>
        <v>#N/A</v>
      </c>
      <c r="AD1036" s="94">
        <f t="shared" si="132"/>
        <v>0</v>
      </c>
      <c r="AE1036" s="94" t="e">
        <f>+VLOOKUP(G1036,'Código Licitaciones'!$L$7:$L$50,1,0)</f>
        <v>#N/A</v>
      </c>
      <c r="AF1036" s="90" t="e">
        <f t="shared" si="133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7"/>
        <v>0</v>
      </c>
      <c r="AJ1036" s="94">
        <f t="shared" si="127"/>
        <v>0</v>
      </c>
      <c r="AK1036" s="95" t="e">
        <f>+VLOOKUP(M1036,'Código Barras'!$C$3:$C$1694,1,0)</f>
        <v>#N/A</v>
      </c>
      <c r="AL1036" s="90">
        <f t="shared" si="128"/>
        <v>0</v>
      </c>
      <c r="AM1036" s="90">
        <f t="shared" si="128"/>
        <v>0</v>
      </c>
      <c r="AN1036" s="90">
        <f t="shared" si="128"/>
        <v>0</v>
      </c>
      <c r="AO1036" s="90">
        <f t="shared" si="128"/>
        <v>0</v>
      </c>
      <c r="AP1036" s="90">
        <f t="shared" si="128"/>
        <v>0</v>
      </c>
      <c r="AQ1036" s="90">
        <f t="shared" si="128"/>
        <v>0</v>
      </c>
      <c r="AR1036" s="90" t="e">
        <f>VLOOKUP(C1036&amp;E1036&amp;G1036&amp;I1036&amp;J1036,'Código Licitaciones'!$I$8:$I$4158,1,0)</f>
        <v>#N/A</v>
      </c>
    </row>
    <row r="1037" spans="13:44" ht="18.75" x14ac:dyDescent="0.3">
      <c r="M1037" s="98"/>
      <c r="X1037" s="83">
        <f t="shared" si="129"/>
        <v>9</v>
      </c>
      <c r="Z1037" s="90" t="e">
        <f t="shared" si="130"/>
        <v>#DIV/0!</v>
      </c>
      <c r="AA1037" s="94" t="e">
        <f>+VLOOKUP(C1037,'Código Licitaciones'!$J$7:$J$31,1,0)</f>
        <v>#N/A</v>
      </c>
      <c r="AB1037" s="94">
        <f t="shared" si="131"/>
        <v>0</v>
      </c>
      <c r="AC1037" s="94" t="e">
        <f>+VLOOKUP(E1037,'Código Licitaciones'!$K$7:$K$50,1,0)</f>
        <v>#N/A</v>
      </c>
      <c r="AD1037" s="94">
        <f t="shared" si="132"/>
        <v>0</v>
      </c>
      <c r="AE1037" s="94" t="e">
        <f>+VLOOKUP(G1037,'Código Licitaciones'!$L$7:$L$50,1,0)</f>
        <v>#N/A</v>
      </c>
      <c r="AF1037" s="90" t="e">
        <f t="shared" si="133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7"/>
        <v>0</v>
      </c>
      <c r="AJ1037" s="94">
        <f t="shared" si="127"/>
        <v>0</v>
      </c>
      <c r="AK1037" s="95" t="e">
        <f>+VLOOKUP(M1037,'Código Barras'!$C$3:$C$1694,1,0)</f>
        <v>#N/A</v>
      </c>
      <c r="AL1037" s="90">
        <f t="shared" si="128"/>
        <v>0</v>
      </c>
      <c r="AM1037" s="90">
        <f t="shared" si="128"/>
        <v>0</v>
      </c>
      <c r="AN1037" s="90">
        <f t="shared" si="128"/>
        <v>0</v>
      </c>
      <c r="AO1037" s="90">
        <f t="shared" si="128"/>
        <v>0</v>
      </c>
      <c r="AP1037" s="90">
        <f t="shared" si="128"/>
        <v>0</v>
      </c>
      <c r="AQ1037" s="90">
        <f t="shared" si="128"/>
        <v>0</v>
      </c>
      <c r="AR1037" s="90" t="e">
        <f>VLOOKUP(C1037&amp;E1037&amp;G1037&amp;I1037&amp;J1037,'Código Licitaciones'!$I$8:$I$4158,1,0)</f>
        <v>#N/A</v>
      </c>
    </row>
    <row r="1038" spans="13:44" ht="18.75" x14ac:dyDescent="0.3">
      <c r="M1038" s="98"/>
      <c r="X1038" s="83">
        <f t="shared" si="129"/>
        <v>9</v>
      </c>
      <c r="Z1038" s="90" t="e">
        <f t="shared" si="130"/>
        <v>#DIV/0!</v>
      </c>
      <c r="AA1038" s="94" t="e">
        <f>+VLOOKUP(C1038,'Código Licitaciones'!$J$7:$J$31,1,0)</f>
        <v>#N/A</v>
      </c>
      <c r="AB1038" s="94">
        <f t="shared" si="131"/>
        <v>0</v>
      </c>
      <c r="AC1038" s="94" t="e">
        <f>+VLOOKUP(E1038,'Código Licitaciones'!$K$7:$K$50,1,0)</f>
        <v>#N/A</v>
      </c>
      <c r="AD1038" s="94">
        <f t="shared" si="132"/>
        <v>0</v>
      </c>
      <c r="AE1038" s="94" t="e">
        <f>+VLOOKUP(G1038,'Código Licitaciones'!$L$7:$L$50,1,0)</f>
        <v>#N/A</v>
      </c>
      <c r="AF1038" s="90" t="e">
        <f t="shared" si="133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7"/>
        <v>0</v>
      </c>
      <c r="AJ1038" s="94">
        <f t="shared" si="127"/>
        <v>0</v>
      </c>
      <c r="AK1038" s="95" t="e">
        <f>+VLOOKUP(M1038,'Código Barras'!$C$3:$C$1694,1,0)</f>
        <v>#N/A</v>
      </c>
      <c r="AL1038" s="90">
        <f t="shared" si="128"/>
        <v>0</v>
      </c>
      <c r="AM1038" s="90">
        <f t="shared" si="128"/>
        <v>0</v>
      </c>
      <c r="AN1038" s="90">
        <f t="shared" si="128"/>
        <v>0</v>
      </c>
      <c r="AO1038" s="90">
        <f t="shared" si="128"/>
        <v>0</v>
      </c>
      <c r="AP1038" s="90">
        <f t="shared" si="128"/>
        <v>0</v>
      </c>
      <c r="AQ1038" s="90">
        <f t="shared" si="128"/>
        <v>0</v>
      </c>
      <c r="AR1038" s="90" t="e">
        <f>VLOOKUP(C1038&amp;E1038&amp;G1038&amp;I1038&amp;J1038,'Código Licitaciones'!$I$8:$I$4158,1,0)</f>
        <v>#N/A</v>
      </c>
    </row>
    <row r="1039" spans="13:44" ht="18.75" x14ac:dyDescent="0.3">
      <c r="M1039" s="98"/>
      <c r="X1039" s="83">
        <f t="shared" si="129"/>
        <v>9</v>
      </c>
      <c r="Z1039" s="90" t="e">
        <f t="shared" si="130"/>
        <v>#DIV/0!</v>
      </c>
      <c r="AA1039" s="94" t="e">
        <f>+VLOOKUP(C1039,'Código Licitaciones'!$J$7:$J$31,1,0)</f>
        <v>#N/A</v>
      </c>
      <c r="AB1039" s="94">
        <f t="shared" si="131"/>
        <v>0</v>
      </c>
      <c r="AC1039" s="94" t="e">
        <f>+VLOOKUP(E1039,'Código Licitaciones'!$K$7:$K$50,1,0)</f>
        <v>#N/A</v>
      </c>
      <c r="AD1039" s="94">
        <f t="shared" si="132"/>
        <v>0</v>
      </c>
      <c r="AE1039" s="94" t="e">
        <f>+VLOOKUP(G1039,'Código Licitaciones'!$L$7:$L$50,1,0)</f>
        <v>#N/A</v>
      </c>
      <c r="AF1039" s="90" t="e">
        <f t="shared" si="133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7"/>
        <v>0</v>
      </c>
      <c r="AJ1039" s="94">
        <f t="shared" si="127"/>
        <v>0</v>
      </c>
      <c r="AK1039" s="95" t="e">
        <f>+VLOOKUP(M1039,'Código Barras'!$C$3:$C$1694,1,0)</f>
        <v>#N/A</v>
      </c>
      <c r="AL1039" s="90">
        <f t="shared" si="128"/>
        <v>0</v>
      </c>
      <c r="AM1039" s="90">
        <f t="shared" si="128"/>
        <v>0</v>
      </c>
      <c r="AN1039" s="90">
        <f t="shared" si="128"/>
        <v>0</v>
      </c>
      <c r="AO1039" s="90">
        <f t="shared" si="128"/>
        <v>0</v>
      </c>
      <c r="AP1039" s="90">
        <f t="shared" si="128"/>
        <v>0</v>
      </c>
      <c r="AQ1039" s="90">
        <f t="shared" si="128"/>
        <v>0</v>
      </c>
      <c r="AR1039" s="90" t="e">
        <f>VLOOKUP(C1039&amp;E1039&amp;G1039&amp;I1039&amp;J1039,'Código Licitaciones'!$I$8:$I$4158,1,0)</f>
        <v>#N/A</v>
      </c>
    </row>
    <row r="1040" spans="13:44" ht="18.75" x14ac:dyDescent="0.3">
      <c r="M1040" s="98"/>
      <c r="X1040" s="83">
        <f t="shared" si="129"/>
        <v>9</v>
      </c>
      <c r="Z1040" s="90" t="e">
        <f t="shared" si="130"/>
        <v>#DIV/0!</v>
      </c>
      <c r="AA1040" s="94" t="e">
        <f>+VLOOKUP(C1040,'Código Licitaciones'!$J$7:$J$31,1,0)</f>
        <v>#N/A</v>
      </c>
      <c r="AB1040" s="94">
        <f t="shared" si="131"/>
        <v>0</v>
      </c>
      <c r="AC1040" s="94" t="e">
        <f>+VLOOKUP(E1040,'Código Licitaciones'!$K$7:$K$50,1,0)</f>
        <v>#N/A</v>
      </c>
      <c r="AD1040" s="94">
        <f t="shared" si="132"/>
        <v>0</v>
      </c>
      <c r="AE1040" s="94" t="e">
        <f>+VLOOKUP(G1040,'Código Licitaciones'!$L$7:$L$50,1,0)</f>
        <v>#N/A</v>
      </c>
      <c r="AF1040" s="90" t="e">
        <f t="shared" si="133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7"/>
        <v>0</v>
      </c>
      <c r="AJ1040" s="94">
        <f t="shared" si="127"/>
        <v>0</v>
      </c>
      <c r="AK1040" s="95" t="e">
        <f>+VLOOKUP(M1040,'Código Barras'!$C$3:$C$1694,1,0)</f>
        <v>#N/A</v>
      </c>
      <c r="AL1040" s="90">
        <f t="shared" si="128"/>
        <v>0</v>
      </c>
      <c r="AM1040" s="90">
        <f t="shared" si="128"/>
        <v>0</v>
      </c>
      <c r="AN1040" s="90">
        <f t="shared" si="128"/>
        <v>0</v>
      </c>
      <c r="AO1040" s="90">
        <f t="shared" si="128"/>
        <v>0</v>
      </c>
      <c r="AP1040" s="90">
        <f t="shared" si="128"/>
        <v>0</v>
      </c>
      <c r="AQ1040" s="90">
        <f t="shared" si="128"/>
        <v>0</v>
      </c>
      <c r="AR1040" s="90" t="e">
        <f>VLOOKUP(C1040&amp;E1040&amp;G1040&amp;I1040&amp;J1040,'Código Licitaciones'!$I$8:$I$4158,1,0)</f>
        <v>#N/A</v>
      </c>
    </row>
    <row r="1041" spans="13:44" ht="18.75" x14ac:dyDescent="0.3">
      <c r="M1041" s="98"/>
      <c r="X1041" s="83">
        <f t="shared" si="129"/>
        <v>9</v>
      </c>
      <c r="Z1041" s="90" t="e">
        <f t="shared" si="130"/>
        <v>#DIV/0!</v>
      </c>
      <c r="AA1041" s="94" t="e">
        <f>+VLOOKUP(C1041,'Código Licitaciones'!$J$7:$J$31,1,0)</f>
        <v>#N/A</v>
      </c>
      <c r="AB1041" s="94">
        <f t="shared" si="131"/>
        <v>0</v>
      </c>
      <c r="AC1041" s="94" t="e">
        <f>+VLOOKUP(E1041,'Código Licitaciones'!$K$7:$K$50,1,0)</f>
        <v>#N/A</v>
      </c>
      <c r="AD1041" s="94">
        <f t="shared" si="132"/>
        <v>0</v>
      </c>
      <c r="AE1041" s="94" t="e">
        <f>+VLOOKUP(G1041,'Código Licitaciones'!$L$7:$L$50,1,0)</f>
        <v>#N/A</v>
      </c>
      <c r="AF1041" s="90" t="e">
        <f t="shared" si="133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7"/>
        <v>0</v>
      </c>
      <c r="AJ1041" s="94">
        <f t="shared" si="127"/>
        <v>0</v>
      </c>
      <c r="AK1041" s="95" t="e">
        <f>+VLOOKUP(M1041,'Código Barras'!$C$3:$C$1694,1,0)</f>
        <v>#N/A</v>
      </c>
      <c r="AL1041" s="90">
        <f t="shared" si="128"/>
        <v>0</v>
      </c>
      <c r="AM1041" s="90">
        <f t="shared" si="128"/>
        <v>0</v>
      </c>
      <c r="AN1041" s="90">
        <f t="shared" si="128"/>
        <v>0</v>
      </c>
      <c r="AO1041" s="90">
        <f t="shared" si="128"/>
        <v>0</v>
      </c>
      <c r="AP1041" s="90">
        <f t="shared" si="128"/>
        <v>0</v>
      </c>
      <c r="AQ1041" s="90">
        <f t="shared" si="128"/>
        <v>0</v>
      </c>
      <c r="AR1041" s="90" t="e">
        <f>VLOOKUP(C1041&amp;E1041&amp;G1041&amp;I1041&amp;J1041,'Código Licitaciones'!$I$8:$I$4158,1,0)</f>
        <v>#N/A</v>
      </c>
    </row>
    <row r="1042" spans="13:44" ht="18.75" x14ac:dyDescent="0.3">
      <c r="M1042" s="98"/>
      <c r="X1042" s="83">
        <f t="shared" si="129"/>
        <v>9</v>
      </c>
      <c r="Z1042" s="90" t="e">
        <f t="shared" si="130"/>
        <v>#DIV/0!</v>
      </c>
      <c r="AA1042" s="94" t="e">
        <f>+VLOOKUP(C1042,'Código Licitaciones'!$J$7:$J$31,1,0)</f>
        <v>#N/A</v>
      </c>
      <c r="AB1042" s="94">
        <f t="shared" si="131"/>
        <v>0</v>
      </c>
      <c r="AC1042" s="94" t="e">
        <f>+VLOOKUP(E1042,'Código Licitaciones'!$K$7:$K$50,1,0)</f>
        <v>#N/A</v>
      </c>
      <c r="AD1042" s="94">
        <f t="shared" si="132"/>
        <v>0</v>
      </c>
      <c r="AE1042" s="94" t="e">
        <f>+VLOOKUP(G1042,'Código Licitaciones'!$L$7:$L$50,1,0)</f>
        <v>#N/A</v>
      </c>
      <c r="AF1042" s="90" t="e">
        <f t="shared" si="133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7"/>
        <v>0</v>
      </c>
      <c r="AJ1042" s="94">
        <f t="shared" si="127"/>
        <v>0</v>
      </c>
      <c r="AK1042" s="95" t="e">
        <f>+VLOOKUP(M1042,'Código Barras'!$C$3:$C$1694,1,0)</f>
        <v>#N/A</v>
      </c>
      <c r="AL1042" s="90">
        <f t="shared" si="128"/>
        <v>0</v>
      </c>
      <c r="AM1042" s="90">
        <f t="shared" si="128"/>
        <v>0</v>
      </c>
      <c r="AN1042" s="90">
        <f t="shared" si="128"/>
        <v>0</v>
      </c>
      <c r="AO1042" s="90">
        <f t="shared" si="128"/>
        <v>0</v>
      </c>
      <c r="AP1042" s="90">
        <f t="shared" si="128"/>
        <v>0</v>
      </c>
      <c r="AQ1042" s="90">
        <f t="shared" si="128"/>
        <v>0</v>
      </c>
      <c r="AR1042" s="90" t="e">
        <f>VLOOKUP(C1042&amp;E1042&amp;G1042&amp;I1042&amp;J1042,'Código Licitaciones'!$I$8:$I$4158,1,0)</f>
        <v>#N/A</v>
      </c>
    </row>
    <row r="1043" spans="13:44" ht="18.75" x14ac:dyDescent="0.3">
      <c r="M1043" s="98"/>
      <c r="X1043" s="83">
        <f t="shared" si="129"/>
        <v>9</v>
      </c>
      <c r="Z1043" s="90" t="e">
        <f t="shared" si="130"/>
        <v>#DIV/0!</v>
      </c>
      <c r="AA1043" s="94" t="e">
        <f>+VLOOKUP(C1043,'Código Licitaciones'!$J$7:$J$31,1,0)</f>
        <v>#N/A</v>
      </c>
      <c r="AB1043" s="94">
        <f t="shared" si="131"/>
        <v>0</v>
      </c>
      <c r="AC1043" s="94" t="e">
        <f>+VLOOKUP(E1043,'Código Licitaciones'!$K$7:$K$50,1,0)</f>
        <v>#N/A</v>
      </c>
      <c r="AD1043" s="94">
        <f t="shared" si="132"/>
        <v>0</v>
      </c>
      <c r="AE1043" s="94" t="e">
        <f>+VLOOKUP(G1043,'Código Licitaciones'!$L$7:$L$50,1,0)</f>
        <v>#N/A</v>
      </c>
      <c r="AF1043" s="90" t="e">
        <f t="shared" si="133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7"/>
        <v>0</v>
      </c>
      <c r="AJ1043" s="94">
        <f t="shared" si="127"/>
        <v>0</v>
      </c>
      <c r="AK1043" s="95" t="e">
        <f>+VLOOKUP(M1043,'Código Barras'!$C$3:$C$1694,1,0)</f>
        <v>#N/A</v>
      </c>
      <c r="AL1043" s="90">
        <f t="shared" si="128"/>
        <v>0</v>
      </c>
      <c r="AM1043" s="90">
        <f t="shared" si="128"/>
        <v>0</v>
      </c>
      <c r="AN1043" s="90">
        <f t="shared" si="128"/>
        <v>0</v>
      </c>
      <c r="AO1043" s="90">
        <f t="shared" si="128"/>
        <v>0</v>
      </c>
      <c r="AP1043" s="90">
        <f t="shared" si="128"/>
        <v>0</v>
      </c>
      <c r="AQ1043" s="90">
        <f t="shared" si="128"/>
        <v>0</v>
      </c>
      <c r="AR1043" s="90" t="e">
        <f>VLOOKUP(C1043&amp;E1043&amp;G1043&amp;I1043&amp;J1043,'Código Licitaciones'!$I$8:$I$4158,1,0)</f>
        <v>#N/A</v>
      </c>
    </row>
    <row r="1044" spans="13:44" ht="18.75" x14ac:dyDescent="0.3">
      <c r="M1044" s="98"/>
      <c r="X1044" s="83">
        <f t="shared" si="129"/>
        <v>9</v>
      </c>
      <c r="Z1044" s="90" t="e">
        <f t="shared" si="130"/>
        <v>#DIV/0!</v>
      </c>
      <c r="AA1044" s="94" t="e">
        <f>+VLOOKUP(C1044,'Código Licitaciones'!$J$7:$J$31,1,0)</f>
        <v>#N/A</v>
      </c>
      <c r="AB1044" s="94">
        <f t="shared" si="131"/>
        <v>0</v>
      </c>
      <c r="AC1044" s="94" t="e">
        <f>+VLOOKUP(E1044,'Código Licitaciones'!$K$7:$K$50,1,0)</f>
        <v>#N/A</v>
      </c>
      <c r="AD1044" s="94">
        <f t="shared" si="132"/>
        <v>0</v>
      </c>
      <c r="AE1044" s="94" t="e">
        <f>+VLOOKUP(G1044,'Código Licitaciones'!$L$7:$L$50,1,0)</f>
        <v>#N/A</v>
      </c>
      <c r="AF1044" s="90" t="e">
        <f t="shared" si="133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7"/>
        <v>0</v>
      </c>
      <c r="AJ1044" s="94">
        <f t="shared" si="127"/>
        <v>0</v>
      </c>
      <c r="AK1044" s="95" t="e">
        <f>+VLOOKUP(M1044,'Código Barras'!$C$3:$C$1694,1,0)</f>
        <v>#N/A</v>
      </c>
      <c r="AL1044" s="90">
        <f t="shared" si="128"/>
        <v>0</v>
      </c>
      <c r="AM1044" s="90">
        <f t="shared" si="128"/>
        <v>0</v>
      </c>
      <c r="AN1044" s="90">
        <f t="shared" si="128"/>
        <v>0</v>
      </c>
      <c r="AO1044" s="90">
        <f t="shared" si="128"/>
        <v>0</v>
      </c>
      <c r="AP1044" s="90">
        <f t="shared" si="128"/>
        <v>0</v>
      </c>
      <c r="AQ1044" s="90">
        <f t="shared" si="128"/>
        <v>0</v>
      </c>
      <c r="AR1044" s="90" t="e">
        <f>VLOOKUP(C1044&amp;E1044&amp;G1044&amp;I1044&amp;J1044,'Código Licitaciones'!$I$8:$I$4158,1,0)</f>
        <v>#N/A</v>
      </c>
    </row>
    <row r="1045" spans="13:44" ht="18.75" x14ac:dyDescent="0.3">
      <c r="M1045" s="98"/>
      <c r="X1045" s="83">
        <f t="shared" si="129"/>
        <v>9</v>
      </c>
      <c r="Z1045" s="90" t="e">
        <f t="shared" si="130"/>
        <v>#DIV/0!</v>
      </c>
      <c r="AA1045" s="94" t="e">
        <f>+VLOOKUP(C1045,'Código Licitaciones'!$J$7:$J$31,1,0)</f>
        <v>#N/A</v>
      </c>
      <c r="AB1045" s="94">
        <f t="shared" si="131"/>
        <v>0</v>
      </c>
      <c r="AC1045" s="94" t="e">
        <f>+VLOOKUP(E1045,'Código Licitaciones'!$K$7:$K$50,1,0)</f>
        <v>#N/A</v>
      </c>
      <c r="AD1045" s="94">
        <f t="shared" si="132"/>
        <v>0</v>
      </c>
      <c r="AE1045" s="94" t="e">
        <f>+VLOOKUP(G1045,'Código Licitaciones'!$L$7:$L$50,1,0)</f>
        <v>#N/A</v>
      </c>
      <c r="AF1045" s="90" t="e">
        <f t="shared" si="133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7"/>
        <v>0</v>
      </c>
      <c r="AJ1045" s="94">
        <f t="shared" si="127"/>
        <v>0</v>
      </c>
      <c r="AK1045" s="95" t="e">
        <f>+VLOOKUP(M1045,'Código Barras'!$C$3:$C$1694,1,0)</f>
        <v>#N/A</v>
      </c>
      <c r="AL1045" s="90">
        <f t="shared" si="128"/>
        <v>0</v>
      </c>
      <c r="AM1045" s="90">
        <f t="shared" si="128"/>
        <v>0</v>
      </c>
      <c r="AN1045" s="90">
        <f t="shared" si="128"/>
        <v>0</v>
      </c>
      <c r="AO1045" s="90">
        <f t="shared" si="128"/>
        <v>0</v>
      </c>
      <c r="AP1045" s="90">
        <f t="shared" si="128"/>
        <v>0</v>
      </c>
      <c r="AQ1045" s="90">
        <f t="shared" si="128"/>
        <v>0</v>
      </c>
      <c r="AR1045" s="90" t="e">
        <f>VLOOKUP(C1045&amp;E1045&amp;G1045&amp;I1045&amp;J1045,'Código Licitaciones'!$I$8:$I$4158,1,0)</f>
        <v>#N/A</v>
      </c>
    </row>
    <row r="1046" spans="13:44" ht="18.75" x14ac:dyDescent="0.3">
      <c r="M1046" s="98"/>
      <c r="X1046" s="83">
        <f t="shared" si="129"/>
        <v>9</v>
      </c>
      <c r="Z1046" s="90" t="e">
        <f t="shared" si="130"/>
        <v>#DIV/0!</v>
      </c>
      <c r="AA1046" s="94" t="e">
        <f>+VLOOKUP(C1046,'Código Licitaciones'!$J$7:$J$31,1,0)</f>
        <v>#N/A</v>
      </c>
      <c r="AB1046" s="94">
        <f t="shared" si="131"/>
        <v>0</v>
      </c>
      <c r="AC1046" s="94" t="e">
        <f>+VLOOKUP(E1046,'Código Licitaciones'!$K$7:$K$50,1,0)</f>
        <v>#N/A</v>
      </c>
      <c r="AD1046" s="94">
        <f t="shared" si="132"/>
        <v>0</v>
      </c>
      <c r="AE1046" s="94" t="e">
        <f>+VLOOKUP(G1046,'Código Licitaciones'!$L$7:$L$50,1,0)</f>
        <v>#N/A</v>
      </c>
      <c r="AF1046" s="90" t="e">
        <f t="shared" si="133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7"/>
        <v>0</v>
      </c>
      <c r="AJ1046" s="94">
        <f t="shared" si="127"/>
        <v>0</v>
      </c>
      <c r="AK1046" s="95" t="e">
        <f>+VLOOKUP(M1046,'Código Barras'!$C$3:$C$1694,1,0)</f>
        <v>#N/A</v>
      </c>
      <c r="AL1046" s="90">
        <f t="shared" si="128"/>
        <v>0</v>
      </c>
      <c r="AM1046" s="90">
        <f t="shared" si="128"/>
        <v>0</v>
      </c>
      <c r="AN1046" s="90">
        <f t="shared" si="128"/>
        <v>0</v>
      </c>
      <c r="AO1046" s="90">
        <f t="shared" si="128"/>
        <v>0</v>
      </c>
      <c r="AP1046" s="90">
        <f t="shared" si="128"/>
        <v>0</v>
      </c>
      <c r="AQ1046" s="90">
        <f t="shared" si="128"/>
        <v>0</v>
      </c>
      <c r="AR1046" s="90" t="e">
        <f>VLOOKUP(C1046&amp;E1046&amp;G1046&amp;I1046&amp;J1046,'Código Licitaciones'!$I$8:$I$4158,1,0)</f>
        <v>#N/A</v>
      </c>
    </row>
    <row r="1047" spans="13:44" ht="18.75" x14ac:dyDescent="0.3">
      <c r="M1047" s="98"/>
      <c r="X1047" s="83">
        <f t="shared" si="129"/>
        <v>9</v>
      </c>
      <c r="Z1047" s="90" t="e">
        <f t="shared" si="130"/>
        <v>#DIV/0!</v>
      </c>
      <c r="AA1047" s="94" t="e">
        <f>+VLOOKUP(C1047,'Código Licitaciones'!$J$7:$J$31,1,0)</f>
        <v>#N/A</v>
      </c>
      <c r="AB1047" s="94">
        <f t="shared" si="131"/>
        <v>0</v>
      </c>
      <c r="AC1047" s="94" t="e">
        <f>+VLOOKUP(E1047,'Código Licitaciones'!$K$7:$K$50,1,0)</f>
        <v>#N/A</v>
      </c>
      <c r="AD1047" s="94">
        <f t="shared" si="132"/>
        <v>0</v>
      </c>
      <c r="AE1047" s="94" t="e">
        <f>+VLOOKUP(G1047,'Código Licitaciones'!$L$7:$L$50,1,0)</f>
        <v>#N/A</v>
      </c>
      <c r="AF1047" s="90" t="e">
        <f t="shared" si="133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7"/>
        <v>0</v>
      </c>
      <c r="AJ1047" s="94">
        <f t="shared" si="127"/>
        <v>0</v>
      </c>
      <c r="AK1047" s="95" t="e">
        <f>+VLOOKUP(M1047,'Código Barras'!$C$3:$C$1694,1,0)</f>
        <v>#N/A</v>
      </c>
      <c r="AL1047" s="90">
        <f t="shared" si="128"/>
        <v>0</v>
      </c>
      <c r="AM1047" s="90">
        <f t="shared" si="128"/>
        <v>0</v>
      </c>
      <c r="AN1047" s="90">
        <f t="shared" si="128"/>
        <v>0</v>
      </c>
      <c r="AO1047" s="90">
        <f t="shared" si="128"/>
        <v>0</v>
      </c>
      <c r="AP1047" s="90">
        <f t="shared" si="128"/>
        <v>0</v>
      </c>
      <c r="AQ1047" s="90">
        <f t="shared" si="128"/>
        <v>0</v>
      </c>
      <c r="AR1047" s="90" t="e">
        <f>VLOOKUP(C1047&amp;E1047&amp;G1047&amp;I1047&amp;J1047,'Código Licitaciones'!$I$8:$I$4158,1,0)</f>
        <v>#N/A</v>
      </c>
    </row>
    <row r="1048" spans="13:44" ht="18.75" x14ac:dyDescent="0.3">
      <c r="M1048" s="98"/>
      <c r="X1048" s="83">
        <f t="shared" si="129"/>
        <v>9</v>
      </c>
      <c r="Z1048" s="90" t="e">
        <f t="shared" si="130"/>
        <v>#DIV/0!</v>
      </c>
      <c r="AA1048" s="94" t="e">
        <f>+VLOOKUP(C1048,'Código Licitaciones'!$J$7:$J$31,1,0)</f>
        <v>#N/A</v>
      </c>
      <c r="AB1048" s="94">
        <f t="shared" si="131"/>
        <v>0</v>
      </c>
      <c r="AC1048" s="94" t="e">
        <f>+VLOOKUP(E1048,'Código Licitaciones'!$K$7:$K$50,1,0)</f>
        <v>#N/A</v>
      </c>
      <c r="AD1048" s="94">
        <f t="shared" si="132"/>
        <v>0</v>
      </c>
      <c r="AE1048" s="94" t="e">
        <f>+VLOOKUP(G1048,'Código Licitaciones'!$L$7:$L$50,1,0)</f>
        <v>#N/A</v>
      </c>
      <c r="AF1048" s="90" t="e">
        <f t="shared" si="133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7"/>
        <v>0</v>
      </c>
      <c r="AJ1048" s="94">
        <f t="shared" si="127"/>
        <v>0</v>
      </c>
      <c r="AK1048" s="95" t="e">
        <f>+VLOOKUP(M1048,'Código Barras'!$C$3:$C$1694,1,0)</f>
        <v>#N/A</v>
      </c>
      <c r="AL1048" s="90">
        <f t="shared" si="128"/>
        <v>0</v>
      </c>
      <c r="AM1048" s="90">
        <f t="shared" si="128"/>
        <v>0</v>
      </c>
      <c r="AN1048" s="90">
        <f t="shared" si="128"/>
        <v>0</v>
      </c>
      <c r="AO1048" s="90">
        <f t="shared" si="128"/>
        <v>0</v>
      </c>
      <c r="AP1048" s="90">
        <f t="shared" si="128"/>
        <v>0</v>
      </c>
      <c r="AQ1048" s="90">
        <f t="shared" si="128"/>
        <v>0</v>
      </c>
      <c r="AR1048" s="90" t="e">
        <f>VLOOKUP(C1048&amp;E1048&amp;G1048&amp;I1048&amp;J1048,'Código Licitaciones'!$I$8:$I$4158,1,0)</f>
        <v>#N/A</v>
      </c>
    </row>
    <row r="1049" spans="13:44" ht="18.75" x14ac:dyDescent="0.3">
      <c r="M1049" s="98"/>
      <c r="X1049" s="83">
        <f t="shared" si="129"/>
        <v>9</v>
      </c>
      <c r="Z1049" s="90" t="e">
        <f t="shared" si="130"/>
        <v>#DIV/0!</v>
      </c>
      <c r="AA1049" s="94" t="e">
        <f>+VLOOKUP(C1049,'Código Licitaciones'!$J$7:$J$31,1,0)</f>
        <v>#N/A</v>
      </c>
      <c r="AB1049" s="94">
        <f t="shared" si="131"/>
        <v>0</v>
      </c>
      <c r="AC1049" s="94" t="e">
        <f>+VLOOKUP(E1049,'Código Licitaciones'!$K$7:$K$50,1,0)</f>
        <v>#N/A</v>
      </c>
      <c r="AD1049" s="94">
        <f t="shared" si="132"/>
        <v>0</v>
      </c>
      <c r="AE1049" s="94" t="e">
        <f>+VLOOKUP(G1049,'Código Licitaciones'!$L$7:$L$50,1,0)</f>
        <v>#N/A</v>
      </c>
      <c r="AF1049" s="90" t="e">
        <f t="shared" si="133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7"/>
        <v>0</v>
      </c>
      <c r="AJ1049" s="94">
        <f t="shared" si="127"/>
        <v>0</v>
      </c>
      <c r="AK1049" s="95" t="e">
        <f>+VLOOKUP(M1049,'Código Barras'!$C$3:$C$1694,1,0)</f>
        <v>#N/A</v>
      </c>
      <c r="AL1049" s="90">
        <f t="shared" si="128"/>
        <v>0</v>
      </c>
      <c r="AM1049" s="90">
        <f t="shared" si="128"/>
        <v>0</v>
      </c>
      <c r="AN1049" s="90">
        <f t="shared" si="128"/>
        <v>0</v>
      </c>
      <c r="AO1049" s="90">
        <f t="shared" si="128"/>
        <v>0</v>
      </c>
      <c r="AP1049" s="90">
        <f t="shared" si="128"/>
        <v>0</v>
      </c>
      <c r="AQ1049" s="90">
        <f t="shared" si="128"/>
        <v>0</v>
      </c>
      <c r="AR1049" s="90" t="e">
        <f>VLOOKUP(C1049&amp;E1049&amp;G1049&amp;I1049&amp;J1049,'Código Licitaciones'!$I$8:$I$4158,1,0)</f>
        <v>#N/A</v>
      </c>
    </row>
    <row r="1050" spans="13:44" ht="18.75" x14ac:dyDescent="0.3">
      <c r="M1050" s="98"/>
      <c r="X1050" s="83">
        <f t="shared" si="129"/>
        <v>9</v>
      </c>
      <c r="Z1050" s="90" t="e">
        <f t="shared" si="130"/>
        <v>#DIV/0!</v>
      </c>
      <c r="AA1050" s="94" t="e">
        <f>+VLOOKUP(C1050,'Código Licitaciones'!$J$7:$J$31,1,0)</f>
        <v>#N/A</v>
      </c>
      <c r="AB1050" s="94">
        <f t="shared" si="131"/>
        <v>0</v>
      </c>
      <c r="AC1050" s="94" t="e">
        <f>+VLOOKUP(E1050,'Código Licitaciones'!$K$7:$K$50,1,0)</f>
        <v>#N/A</v>
      </c>
      <c r="AD1050" s="94">
        <f t="shared" si="132"/>
        <v>0</v>
      </c>
      <c r="AE1050" s="94" t="e">
        <f>+VLOOKUP(G1050,'Código Licitaciones'!$L$7:$L$50,1,0)</f>
        <v>#N/A</v>
      </c>
      <c r="AF1050" s="90" t="e">
        <f t="shared" si="133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7"/>
        <v>0</v>
      </c>
      <c r="AJ1050" s="94">
        <f t="shared" si="127"/>
        <v>0</v>
      </c>
      <c r="AK1050" s="95" t="e">
        <f>+VLOOKUP(M1050,'Código Barras'!$C$3:$C$1694,1,0)</f>
        <v>#N/A</v>
      </c>
      <c r="AL1050" s="90">
        <f t="shared" si="128"/>
        <v>0</v>
      </c>
      <c r="AM1050" s="90">
        <f t="shared" si="128"/>
        <v>0</v>
      </c>
      <c r="AN1050" s="90">
        <f t="shared" si="128"/>
        <v>0</v>
      </c>
      <c r="AO1050" s="90">
        <f t="shared" si="128"/>
        <v>0</v>
      </c>
      <c r="AP1050" s="90">
        <f t="shared" si="128"/>
        <v>0</v>
      </c>
      <c r="AQ1050" s="90">
        <f t="shared" si="128"/>
        <v>0</v>
      </c>
      <c r="AR1050" s="90" t="e">
        <f>VLOOKUP(C1050&amp;E1050&amp;G1050&amp;I1050&amp;J1050,'Código Licitaciones'!$I$8:$I$4158,1,0)</f>
        <v>#N/A</v>
      </c>
    </row>
    <row r="1051" spans="13:44" ht="18.75" x14ac:dyDescent="0.3">
      <c r="M1051" s="98"/>
      <c r="X1051" s="83">
        <f t="shared" si="129"/>
        <v>9</v>
      </c>
      <c r="Z1051" s="90" t="e">
        <f t="shared" si="130"/>
        <v>#DIV/0!</v>
      </c>
      <c r="AA1051" s="94" t="e">
        <f>+VLOOKUP(C1051,'Código Licitaciones'!$J$7:$J$31,1,0)</f>
        <v>#N/A</v>
      </c>
      <c r="AB1051" s="94">
        <f t="shared" si="131"/>
        <v>0</v>
      </c>
      <c r="AC1051" s="94" t="e">
        <f>+VLOOKUP(E1051,'Código Licitaciones'!$K$7:$K$50,1,0)</f>
        <v>#N/A</v>
      </c>
      <c r="AD1051" s="94">
        <f t="shared" si="132"/>
        <v>0</v>
      </c>
      <c r="AE1051" s="94" t="e">
        <f>+VLOOKUP(G1051,'Código Licitaciones'!$L$7:$L$50,1,0)</f>
        <v>#N/A</v>
      </c>
      <c r="AF1051" s="90" t="e">
        <f t="shared" si="133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7"/>
        <v>0</v>
      </c>
      <c r="AJ1051" s="94">
        <f t="shared" si="127"/>
        <v>0</v>
      </c>
      <c r="AK1051" s="95" t="e">
        <f>+VLOOKUP(M1051,'Código Barras'!$C$3:$C$1694,1,0)</f>
        <v>#N/A</v>
      </c>
      <c r="AL1051" s="90">
        <f t="shared" si="128"/>
        <v>0</v>
      </c>
      <c r="AM1051" s="90">
        <f t="shared" si="128"/>
        <v>0</v>
      </c>
      <c r="AN1051" s="90">
        <f t="shared" si="128"/>
        <v>0</v>
      </c>
      <c r="AO1051" s="90">
        <f t="shared" si="128"/>
        <v>0</v>
      </c>
      <c r="AP1051" s="90">
        <f t="shared" si="128"/>
        <v>0</v>
      </c>
      <c r="AQ1051" s="90">
        <f t="shared" si="128"/>
        <v>0</v>
      </c>
      <c r="AR1051" s="90" t="e">
        <f>VLOOKUP(C1051&amp;E1051&amp;G1051&amp;I1051&amp;J1051,'Código Licitaciones'!$I$8:$I$4158,1,0)</f>
        <v>#N/A</v>
      </c>
    </row>
    <row r="1052" spans="13:44" ht="18.75" x14ac:dyDescent="0.3">
      <c r="M1052" s="98"/>
      <c r="X1052" s="83">
        <f t="shared" si="129"/>
        <v>9</v>
      </c>
      <c r="Z1052" s="90" t="e">
        <f t="shared" si="130"/>
        <v>#DIV/0!</v>
      </c>
      <c r="AA1052" s="94" t="e">
        <f>+VLOOKUP(C1052,'Código Licitaciones'!$J$7:$J$31,1,0)</f>
        <v>#N/A</v>
      </c>
      <c r="AB1052" s="94">
        <f t="shared" si="131"/>
        <v>0</v>
      </c>
      <c r="AC1052" s="94" t="e">
        <f>+VLOOKUP(E1052,'Código Licitaciones'!$K$7:$K$50,1,0)</f>
        <v>#N/A</v>
      </c>
      <c r="AD1052" s="94">
        <f t="shared" si="132"/>
        <v>0</v>
      </c>
      <c r="AE1052" s="94" t="e">
        <f>+VLOOKUP(G1052,'Código Licitaciones'!$L$7:$L$50,1,0)</f>
        <v>#N/A</v>
      </c>
      <c r="AF1052" s="90" t="e">
        <f t="shared" si="133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7"/>
        <v>0</v>
      </c>
      <c r="AJ1052" s="94">
        <f t="shared" si="127"/>
        <v>0</v>
      </c>
      <c r="AK1052" s="95" t="e">
        <f>+VLOOKUP(M1052,'Código Barras'!$C$3:$C$1694,1,0)</f>
        <v>#N/A</v>
      </c>
      <c r="AL1052" s="90">
        <f t="shared" si="128"/>
        <v>0</v>
      </c>
      <c r="AM1052" s="90">
        <f t="shared" si="128"/>
        <v>0</v>
      </c>
      <c r="AN1052" s="90">
        <f t="shared" si="128"/>
        <v>0</v>
      </c>
      <c r="AO1052" s="90">
        <f t="shared" si="128"/>
        <v>0</v>
      </c>
      <c r="AP1052" s="90">
        <f t="shared" si="128"/>
        <v>0</v>
      </c>
      <c r="AQ1052" s="90">
        <f t="shared" si="128"/>
        <v>0</v>
      </c>
      <c r="AR1052" s="90" t="e">
        <f>VLOOKUP(C1052&amp;E1052&amp;G1052&amp;I1052&amp;J1052,'Código Licitaciones'!$I$8:$I$4158,1,0)</f>
        <v>#N/A</v>
      </c>
    </row>
    <row r="1053" spans="13:44" ht="18.75" x14ac:dyDescent="0.3">
      <c r="M1053" s="98"/>
      <c r="X1053" s="83">
        <f t="shared" si="129"/>
        <v>9</v>
      </c>
      <c r="Z1053" s="90" t="e">
        <f t="shared" si="130"/>
        <v>#DIV/0!</v>
      </c>
      <c r="AA1053" s="94" t="e">
        <f>+VLOOKUP(C1053,'Código Licitaciones'!$J$7:$J$31,1,0)</f>
        <v>#N/A</v>
      </c>
      <c r="AB1053" s="94">
        <f t="shared" si="131"/>
        <v>0</v>
      </c>
      <c r="AC1053" s="94" t="e">
        <f>+VLOOKUP(E1053,'Código Licitaciones'!$K$7:$K$50,1,0)</f>
        <v>#N/A</v>
      </c>
      <c r="AD1053" s="94">
        <f t="shared" si="132"/>
        <v>0</v>
      </c>
      <c r="AE1053" s="94" t="e">
        <f>+VLOOKUP(G1053,'Código Licitaciones'!$L$7:$L$50,1,0)</f>
        <v>#N/A</v>
      </c>
      <c r="AF1053" s="90" t="e">
        <f t="shared" si="133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7"/>
        <v>0</v>
      </c>
      <c r="AJ1053" s="94">
        <f t="shared" si="127"/>
        <v>0</v>
      </c>
      <c r="AK1053" s="95" t="e">
        <f>+VLOOKUP(M1053,'Código Barras'!$C$3:$C$1694,1,0)</f>
        <v>#N/A</v>
      </c>
      <c r="AL1053" s="90">
        <f t="shared" si="128"/>
        <v>0</v>
      </c>
      <c r="AM1053" s="90">
        <f t="shared" si="128"/>
        <v>0</v>
      </c>
      <c r="AN1053" s="90">
        <f t="shared" si="128"/>
        <v>0</v>
      </c>
      <c r="AO1053" s="90">
        <f t="shared" si="128"/>
        <v>0</v>
      </c>
      <c r="AP1053" s="90">
        <f t="shared" si="128"/>
        <v>0</v>
      </c>
      <c r="AQ1053" s="90">
        <f t="shared" si="128"/>
        <v>0</v>
      </c>
      <c r="AR1053" s="90" t="e">
        <f>VLOOKUP(C1053&amp;E1053&amp;G1053&amp;I1053&amp;J1053,'Código Licitaciones'!$I$8:$I$4158,1,0)</f>
        <v>#N/A</v>
      </c>
    </row>
    <row r="1054" spans="13:44" ht="18.75" x14ac:dyDescent="0.3">
      <c r="M1054" s="98"/>
      <c r="X1054" s="83">
        <f t="shared" si="129"/>
        <v>9</v>
      </c>
      <c r="Z1054" s="90" t="e">
        <f t="shared" si="130"/>
        <v>#DIV/0!</v>
      </c>
      <c r="AA1054" s="94" t="e">
        <f>+VLOOKUP(C1054,'Código Licitaciones'!$J$7:$J$31,1,0)</f>
        <v>#N/A</v>
      </c>
      <c r="AB1054" s="94">
        <f t="shared" si="131"/>
        <v>0</v>
      </c>
      <c r="AC1054" s="94" t="e">
        <f>+VLOOKUP(E1054,'Código Licitaciones'!$K$7:$K$50,1,0)</f>
        <v>#N/A</v>
      </c>
      <c r="AD1054" s="94">
        <f t="shared" si="132"/>
        <v>0</v>
      </c>
      <c r="AE1054" s="94" t="e">
        <f>+VLOOKUP(G1054,'Código Licitaciones'!$L$7:$L$50,1,0)</f>
        <v>#N/A</v>
      </c>
      <c r="AF1054" s="90" t="e">
        <f t="shared" si="133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7"/>
        <v>0</v>
      </c>
      <c r="AJ1054" s="94">
        <f t="shared" si="127"/>
        <v>0</v>
      </c>
      <c r="AK1054" s="95" t="e">
        <f>+VLOOKUP(M1054,'Código Barras'!$C$3:$C$1694,1,0)</f>
        <v>#N/A</v>
      </c>
      <c r="AL1054" s="90">
        <f t="shared" si="128"/>
        <v>0</v>
      </c>
      <c r="AM1054" s="90">
        <f t="shared" si="128"/>
        <v>0</v>
      </c>
      <c r="AN1054" s="90">
        <f t="shared" si="128"/>
        <v>0</v>
      </c>
      <c r="AO1054" s="90">
        <f t="shared" si="128"/>
        <v>0</v>
      </c>
      <c r="AP1054" s="90">
        <f t="shared" si="128"/>
        <v>0</v>
      </c>
      <c r="AQ1054" s="90">
        <f t="shared" si="128"/>
        <v>0</v>
      </c>
      <c r="AR1054" s="90" t="e">
        <f>VLOOKUP(C1054&amp;E1054&amp;G1054&amp;I1054&amp;J1054,'Código Licitaciones'!$I$8:$I$4158,1,0)</f>
        <v>#N/A</v>
      </c>
    </row>
    <row r="1055" spans="13:44" ht="18.75" x14ac:dyDescent="0.3">
      <c r="M1055" s="98"/>
      <c r="X1055" s="83">
        <f t="shared" si="129"/>
        <v>9</v>
      </c>
      <c r="Z1055" s="90" t="e">
        <f t="shared" si="130"/>
        <v>#DIV/0!</v>
      </c>
      <c r="AA1055" s="94" t="e">
        <f>+VLOOKUP(C1055,'Código Licitaciones'!$J$7:$J$31,1,0)</f>
        <v>#N/A</v>
      </c>
      <c r="AB1055" s="94">
        <f t="shared" si="131"/>
        <v>0</v>
      </c>
      <c r="AC1055" s="94" t="e">
        <f>+VLOOKUP(E1055,'Código Licitaciones'!$K$7:$K$50,1,0)</f>
        <v>#N/A</v>
      </c>
      <c r="AD1055" s="94">
        <f t="shared" si="132"/>
        <v>0</v>
      </c>
      <c r="AE1055" s="94" t="e">
        <f>+VLOOKUP(G1055,'Código Licitaciones'!$L$7:$L$50,1,0)</f>
        <v>#N/A</v>
      </c>
      <c r="AF1055" s="90" t="e">
        <f t="shared" si="133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7"/>
        <v>0</v>
      </c>
      <c r="AJ1055" s="94">
        <f t="shared" si="127"/>
        <v>0</v>
      </c>
      <c r="AK1055" s="95" t="e">
        <f>+VLOOKUP(M1055,'Código Barras'!$C$3:$C$1694,1,0)</f>
        <v>#N/A</v>
      </c>
      <c r="AL1055" s="90">
        <f t="shared" si="128"/>
        <v>0</v>
      </c>
      <c r="AM1055" s="90">
        <f t="shared" si="128"/>
        <v>0</v>
      </c>
      <c r="AN1055" s="90">
        <f t="shared" si="128"/>
        <v>0</v>
      </c>
      <c r="AO1055" s="90">
        <f t="shared" si="128"/>
        <v>0</v>
      </c>
      <c r="AP1055" s="90">
        <f t="shared" si="128"/>
        <v>0</v>
      </c>
      <c r="AQ1055" s="90">
        <f t="shared" si="128"/>
        <v>0</v>
      </c>
      <c r="AR1055" s="90" t="e">
        <f>VLOOKUP(C1055&amp;E1055&amp;G1055&amp;I1055&amp;J1055,'Código Licitaciones'!$I$8:$I$4158,1,0)</f>
        <v>#N/A</v>
      </c>
    </row>
    <row r="1056" spans="13:44" ht="18.75" x14ac:dyDescent="0.3">
      <c r="M1056" s="98"/>
      <c r="X1056" s="83">
        <f t="shared" si="129"/>
        <v>9</v>
      </c>
      <c r="Z1056" s="90" t="e">
        <f t="shared" si="130"/>
        <v>#DIV/0!</v>
      </c>
      <c r="AA1056" s="94" t="e">
        <f>+VLOOKUP(C1056,'Código Licitaciones'!$J$7:$J$31,1,0)</f>
        <v>#N/A</v>
      </c>
      <c r="AB1056" s="94">
        <f t="shared" si="131"/>
        <v>0</v>
      </c>
      <c r="AC1056" s="94" t="e">
        <f>+VLOOKUP(E1056,'Código Licitaciones'!$K$7:$K$50,1,0)</f>
        <v>#N/A</v>
      </c>
      <c r="AD1056" s="94">
        <f t="shared" si="132"/>
        <v>0</v>
      </c>
      <c r="AE1056" s="94" t="e">
        <f>+VLOOKUP(G1056,'Código Licitaciones'!$L$7:$L$50,1,0)</f>
        <v>#N/A</v>
      </c>
      <c r="AF1056" s="90" t="e">
        <f t="shared" si="133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7"/>
        <v>0</v>
      </c>
      <c r="AJ1056" s="94">
        <f t="shared" si="127"/>
        <v>0</v>
      </c>
      <c r="AK1056" s="95" t="e">
        <f>+VLOOKUP(M1056,'Código Barras'!$C$3:$C$1694,1,0)</f>
        <v>#N/A</v>
      </c>
      <c r="AL1056" s="90">
        <f t="shared" si="128"/>
        <v>0</v>
      </c>
      <c r="AM1056" s="90">
        <f t="shared" si="128"/>
        <v>0</v>
      </c>
      <c r="AN1056" s="90">
        <f t="shared" si="128"/>
        <v>0</v>
      </c>
      <c r="AO1056" s="90">
        <f t="shared" si="128"/>
        <v>0</v>
      </c>
      <c r="AP1056" s="90">
        <f t="shared" si="128"/>
        <v>0</v>
      </c>
      <c r="AQ1056" s="90">
        <f t="shared" si="128"/>
        <v>0</v>
      </c>
      <c r="AR1056" s="90" t="e">
        <f>VLOOKUP(C1056&amp;E1056&amp;G1056&amp;I1056&amp;J1056,'Código Licitaciones'!$I$8:$I$4158,1,0)</f>
        <v>#N/A</v>
      </c>
    </row>
    <row r="1057" spans="13:44" ht="18.75" x14ac:dyDescent="0.3">
      <c r="M1057" s="98"/>
      <c r="X1057" s="83">
        <f t="shared" si="129"/>
        <v>9</v>
      </c>
      <c r="Z1057" s="90" t="e">
        <f t="shared" si="130"/>
        <v>#DIV/0!</v>
      </c>
      <c r="AA1057" s="94" t="e">
        <f>+VLOOKUP(C1057,'Código Licitaciones'!$J$7:$J$31,1,0)</f>
        <v>#N/A</v>
      </c>
      <c r="AB1057" s="94">
        <f t="shared" si="131"/>
        <v>0</v>
      </c>
      <c r="AC1057" s="94" t="e">
        <f>+VLOOKUP(E1057,'Código Licitaciones'!$K$7:$K$50,1,0)</f>
        <v>#N/A</v>
      </c>
      <c r="AD1057" s="94">
        <f t="shared" si="132"/>
        <v>0</v>
      </c>
      <c r="AE1057" s="94" t="e">
        <f>+VLOOKUP(G1057,'Código Licitaciones'!$L$7:$L$50,1,0)</f>
        <v>#N/A</v>
      </c>
      <c r="AF1057" s="90" t="e">
        <f t="shared" si="133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4">+K1057</f>
        <v>0</v>
      </c>
      <c r="AJ1057" s="94">
        <f t="shared" si="134"/>
        <v>0</v>
      </c>
      <c r="AK1057" s="95" t="e">
        <f>+VLOOKUP(M1057,'Código Barras'!$C$3:$C$1694,1,0)</f>
        <v>#N/A</v>
      </c>
      <c r="AL1057" s="90">
        <f t="shared" si="128"/>
        <v>0</v>
      </c>
      <c r="AM1057" s="90">
        <f t="shared" si="128"/>
        <v>0</v>
      </c>
      <c r="AN1057" s="90">
        <f t="shared" si="128"/>
        <v>0</v>
      </c>
      <c r="AO1057" s="90">
        <f t="shared" si="128"/>
        <v>0</v>
      </c>
      <c r="AP1057" s="90">
        <f t="shared" si="128"/>
        <v>0</v>
      </c>
      <c r="AQ1057" s="90">
        <f t="shared" si="128"/>
        <v>0</v>
      </c>
      <c r="AR1057" s="90" t="e">
        <f>VLOOKUP(C1057&amp;E1057&amp;G1057&amp;I1057&amp;J1057,'Código Licitaciones'!$I$8:$I$4158,1,0)</f>
        <v>#N/A</v>
      </c>
    </row>
    <row r="1058" spans="13:44" ht="18.75" x14ac:dyDescent="0.3">
      <c r="M1058" s="98"/>
      <c r="X1058" s="83">
        <f t="shared" si="129"/>
        <v>9</v>
      </c>
      <c r="Z1058" s="90" t="e">
        <f t="shared" si="130"/>
        <v>#DIV/0!</v>
      </c>
      <c r="AA1058" s="94" t="e">
        <f>+VLOOKUP(C1058,'Código Licitaciones'!$J$7:$J$31,1,0)</f>
        <v>#N/A</v>
      </c>
      <c r="AB1058" s="94">
        <f t="shared" si="131"/>
        <v>0</v>
      </c>
      <c r="AC1058" s="94" t="e">
        <f>+VLOOKUP(E1058,'Código Licitaciones'!$K$7:$K$50,1,0)</f>
        <v>#N/A</v>
      </c>
      <c r="AD1058" s="94">
        <f t="shared" si="132"/>
        <v>0</v>
      </c>
      <c r="AE1058" s="94" t="e">
        <f>+VLOOKUP(G1058,'Código Licitaciones'!$L$7:$L$50,1,0)</f>
        <v>#N/A</v>
      </c>
      <c r="AF1058" s="90" t="e">
        <f t="shared" si="133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4"/>
        <v>0</v>
      </c>
      <c r="AJ1058" s="94">
        <f t="shared" si="134"/>
        <v>0</v>
      </c>
      <c r="AK1058" s="95" t="e">
        <f>+VLOOKUP(M1058,'Código Barras'!$C$3:$C$1694,1,0)</f>
        <v>#N/A</v>
      </c>
      <c r="AL1058" s="90">
        <f t="shared" si="128"/>
        <v>0</v>
      </c>
      <c r="AM1058" s="90">
        <f t="shared" si="128"/>
        <v>0</v>
      </c>
      <c r="AN1058" s="90">
        <f t="shared" si="128"/>
        <v>0</v>
      </c>
      <c r="AO1058" s="90">
        <f t="shared" si="128"/>
        <v>0</v>
      </c>
      <c r="AP1058" s="90">
        <f t="shared" si="128"/>
        <v>0</v>
      </c>
      <c r="AQ1058" s="90">
        <f t="shared" si="128"/>
        <v>0</v>
      </c>
      <c r="AR1058" s="90" t="e">
        <f>VLOOKUP(C1058&amp;E1058&amp;G1058&amp;I1058&amp;J1058,'Código Licitaciones'!$I$8:$I$4158,1,0)</f>
        <v>#N/A</v>
      </c>
    </row>
    <row r="1059" spans="13:44" ht="18.75" x14ac:dyDescent="0.3">
      <c r="M1059" s="98"/>
      <c r="X1059" s="83">
        <f t="shared" si="129"/>
        <v>9</v>
      </c>
      <c r="Z1059" s="90" t="e">
        <f t="shared" si="130"/>
        <v>#DIV/0!</v>
      </c>
      <c r="AA1059" s="94" t="e">
        <f>+VLOOKUP(C1059,'Código Licitaciones'!$J$7:$J$31,1,0)</f>
        <v>#N/A</v>
      </c>
      <c r="AB1059" s="94">
        <f t="shared" si="131"/>
        <v>0</v>
      </c>
      <c r="AC1059" s="94" t="e">
        <f>+VLOOKUP(E1059,'Código Licitaciones'!$K$7:$K$50,1,0)</f>
        <v>#N/A</v>
      </c>
      <c r="AD1059" s="94">
        <f t="shared" si="132"/>
        <v>0</v>
      </c>
      <c r="AE1059" s="94" t="e">
        <f>+VLOOKUP(G1059,'Código Licitaciones'!$L$7:$L$50,1,0)</f>
        <v>#N/A</v>
      </c>
      <c r="AF1059" s="90" t="e">
        <f t="shared" si="133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4"/>
        <v>0</v>
      </c>
      <c r="AJ1059" s="94">
        <f t="shared" si="134"/>
        <v>0</v>
      </c>
      <c r="AK1059" s="95" t="e">
        <f>+VLOOKUP(M1059,'Código Barras'!$C$3:$C$1694,1,0)</f>
        <v>#N/A</v>
      </c>
      <c r="AL1059" s="90">
        <f t="shared" si="128"/>
        <v>0</v>
      </c>
      <c r="AM1059" s="90">
        <f t="shared" si="128"/>
        <v>0</v>
      </c>
      <c r="AN1059" s="90">
        <f t="shared" si="128"/>
        <v>0</v>
      </c>
      <c r="AO1059" s="90">
        <f t="shared" si="128"/>
        <v>0</v>
      </c>
      <c r="AP1059" s="90">
        <f t="shared" si="128"/>
        <v>0</v>
      </c>
      <c r="AQ1059" s="90">
        <f t="shared" si="128"/>
        <v>0</v>
      </c>
      <c r="AR1059" s="90" t="e">
        <f>VLOOKUP(C1059&amp;E1059&amp;G1059&amp;I1059&amp;J1059,'Código Licitaciones'!$I$8:$I$4158,1,0)</f>
        <v>#N/A</v>
      </c>
    </row>
    <row r="1060" spans="13:44" ht="18.75" x14ac:dyDescent="0.3">
      <c r="M1060" s="98"/>
      <c r="X1060" s="83">
        <f t="shared" si="129"/>
        <v>9</v>
      </c>
      <c r="Z1060" s="90" t="e">
        <f t="shared" si="130"/>
        <v>#DIV/0!</v>
      </c>
      <c r="AA1060" s="94" t="e">
        <f>+VLOOKUP(C1060,'Código Licitaciones'!$J$7:$J$31,1,0)</f>
        <v>#N/A</v>
      </c>
      <c r="AB1060" s="94">
        <f t="shared" si="131"/>
        <v>0</v>
      </c>
      <c r="AC1060" s="94" t="e">
        <f>+VLOOKUP(E1060,'Código Licitaciones'!$K$7:$K$50,1,0)</f>
        <v>#N/A</v>
      </c>
      <c r="AD1060" s="94">
        <f t="shared" si="132"/>
        <v>0</v>
      </c>
      <c r="AE1060" s="94" t="e">
        <f>+VLOOKUP(G1060,'Código Licitaciones'!$L$7:$L$50,1,0)</f>
        <v>#N/A</v>
      </c>
      <c r="AF1060" s="90" t="e">
        <f t="shared" si="133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4"/>
        <v>0</v>
      </c>
      <c r="AJ1060" s="94">
        <f t="shared" si="134"/>
        <v>0</v>
      </c>
      <c r="AK1060" s="95" t="e">
        <f>+VLOOKUP(M1060,'Código Barras'!$C$3:$C$1694,1,0)</f>
        <v>#N/A</v>
      </c>
      <c r="AL1060" s="90">
        <f t="shared" si="128"/>
        <v>0</v>
      </c>
      <c r="AM1060" s="90">
        <f t="shared" si="128"/>
        <v>0</v>
      </c>
      <c r="AN1060" s="90">
        <f t="shared" si="128"/>
        <v>0</v>
      </c>
      <c r="AO1060" s="90">
        <f t="shared" si="128"/>
        <v>0</v>
      </c>
      <c r="AP1060" s="90">
        <f t="shared" si="128"/>
        <v>0</v>
      </c>
      <c r="AQ1060" s="90">
        <f t="shared" si="128"/>
        <v>0</v>
      </c>
      <c r="AR1060" s="90" t="e">
        <f>VLOOKUP(C1060&amp;E1060&amp;G1060&amp;I1060&amp;J1060,'Código Licitaciones'!$I$8:$I$4158,1,0)</f>
        <v>#N/A</v>
      </c>
    </row>
    <row r="1061" spans="13:44" ht="18.75" x14ac:dyDescent="0.3">
      <c r="M1061" s="98"/>
      <c r="X1061" s="83">
        <f t="shared" si="129"/>
        <v>9</v>
      </c>
      <c r="Z1061" s="90" t="e">
        <f t="shared" si="130"/>
        <v>#DIV/0!</v>
      </c>
      <c r="AA1061" s="94" t="e">
        <f>+VLOOKUP(C1061,'Código Licitaciones'!$J$7:$J$31,1,0)</f>
        <v>#N/A</v>
      </c>
      <c r="AB1061" s="94">
        <f t="shared" si="131"/>
        <v>0</v>
      </c>
      <c r="AC1061" s="94" t="e">
        <f>+VLOOKUP(E1061,'Código Licitaciones'!$K$7:$K$50,1,0)</f>
        <v>#N/A</v>
      </c>
      <c r="AD1061" s="94">
        <f t="shared" si="132"/>
        <v>0</v>
      </c>
      <c r="AE1061" s="94" t="e">
        <f>+VLOOKUP(G1061,'Código Licitaciones'!$L$7:$L$50,1,0)</f>
        <v>#N/A</v>
      </c>
      <c r="AF1061" s="90" t="e">
        <f t="shared" si="133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4"/>
        <v>0</v>
      </c>
      <c r="AJ1061" s="94">
        <f t="shared" si="134"/>
        <v>0</v>
      </c>
      <c r="AK1061" s="95" t="e">
        <f>+VLOOKUP(M1061,'Código Barras'!$C$3:$C$1694,1,0)</f>
        <v>#N/A</v>
      </c>
      <c r="AL1061" s="90">
        <f t="shared" si="128"/>
        <v>0</v>
      </c>
      <c r="AM1061" s="90">
        <f t="shared" si="128"/>
        <v>0</v>
      </c>
      <c r="AN1061" s="90">
        <f t="shared" si="128"/>
        <v>0</v>
      </c>
      <c r="AO1061" s="90">
        <f t="shared" si="128"/>
        <v>0</v>
      </c>
      <c r="AP1061" s="90">
        <f t="shared" si="128"/>
        <v>0</v>
      </c>
      <c r="AQ1061" s="90">
        <f t="shared" si="128"/>
        <v>0</v>
      </c>
      <c r="AR1061" s="90" t="e">
        <f>VLOOKUP(C1061&amp;E1061&amp;G1061&amp;I1061&amp;J1061,'Código Licitaciones'!$I$8:$I$4158,1,0)</f>
        <v>#N/A</v>
      </c>
    </row>
    <row r="1062" spans="13:44" ht="18.75" x14ac:dyDescent="0.3">
      <c r="M1062" s="98"/>
      <c r="X1062" s="83">
        <f t="shared" si="129"/>
        <v>9</v>
      </c>
      <c r="Z1062" s="90" t="e">
        <f t="shared" si="130"/>
        <v>#DIV/0!</v>
      </c>
      <c r="AA1062" s="94" t="e">
        <f>+VLOOKUP(C1062,'Código Licitaciones'!$J$7:$J$31,1,0)</f>
        <v>#N/A</v>
      </c>
      <c r="AB1062" s="94">
        <f t="shared" si="131"/>
        <v>0</v>
      </c>
      <c r="AC1062" s="94" t="e">
        <f>+VLOOKUP(E1062,'Código Licitaciones'!$K$7:$K$50,1,0)</f>
        <v>#N/A</v>
      </c>
      <c r="AD1062" s="94">
        <f t="shared" si="132"/>
        <v>0</v>
      </c>
      <c r="AE1062" s="94" t="e">
        <f>+VLOOKUP(G1062,'Código Licitaciones'!$L$7:$L$50,1,0)</f>
        <v>#N/A</v>
      </c>
      <c r="AF1062" s="90" t="e">
        <f t="shared" si="133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4"/>
        <v>0</v>
      </c>
      <c r="AJ1062" s="94">
        <f t="shared" si="134"/>
        <v>0</v>
      </c>
      <c r="AK1062" s="95" t="e">
        <f>+VLOOKUP(M1062,'Código Barras'!$C$3:$C$1694,1,0)</f>
        <v>#N/A</v>
      </c>
      <c r="AL1062" s="90">
        <f t="shared" si="128"/>
        <v>0</v>
      </c>
      <c r="AM1062" s="90">
        <f t="shared" si="128"/>
        <v>0</v>
      </c>
      <c r="AN1062" s="90">
        <f t="shared" si="128"/>
        <v>0</v>
      </c>
      <c r="AO1062" s="90">
        <f t="shared" si="128"/>
        <v>0</v>
      </c>
      <c r="AP1062" s="90">
        <f t="shared" si="128"/>
        <v>0</v>
      </c>
      <c r="AQ1062" s="90">
        <f t="shared" si="128"/>
        <v>0</v>
      </c>
      <c r="AR1062" s="90" t="e">
        <f>VLOOKUP(C1062&amp;E1062&amp;G1062&amp;I1062&amp;J1062,'Código Licitaciones'!$I$8:$I$4158,1,0)</f>
        <v>#N/A</v>
      </c>
    </row>
    <row r="1063" spans="13:44" ht="18.75" x14ac:dyDescent="0.3">
      <c r="M1063" s="98"/>
      <c r="X1063" s="83">
        <f t="shared" si="129"/>
        <v>9</v>
      </c>
      <c r="Z1063" s="90" t="e">
        <f t="shared" si="130"/>
        <v>#DIV/0!</v>
      </c>
      <c r="AA1063" s="94" t="e">
        <f>+VLOOKUP(C1063,'Código Licitaciones'!$J$7:$J$31,1,0)</f>
        <v>#N/A</v>
      </c>
      <c r="AB1063" s="94">
        <f t="shared" si="131"/>
        <v>0</v>
      </c>
      <c r="AC1063" s="94" t="e">
        <f>+VLOOKUP(E1063,'Código Licitaciones'!$K$7:$K$50,1,0)</f>
        <v>#N/A</v>
      </c>
      <c r="AD1063" s="94">
        <f t="shared" si="132"/>
        <v>0</v>
      </c>
      <c r="AE1063" s="94" t="e">
        <f>+VLOOKUP(G1063,'Código Licitaciones'!$L$7:$L$50,1,0)</f>
        <v>#N/A</v>
      </c>
      <c r="AF1063" s="90" t="e">
        <f t="shared" si="133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4"/>
        <v>0</v>
      </c>
      <c r="AJ1063" s="94">
        <f t="shared" si="134"/>
        <v>0</v>
      </c>
      <c r="AK1063" s="95" t="e">
        <f>+VLOOKUP(M1063,'Código Barras'!$C$3:$C$1694,1,0)</f>
        <v>#N/A</v>
      </c>
      <c r="AL1063" s="90">
        <f t="shared" si="128"/>
        <v>0</v>
      </c>
      <c r="AM1063" s="90">
        <f t="shared" si="128"/>
        <v>0</v>
      </c>
      <c r="AN1063" s="90">
        <f t="shared" si="128"/>
        <v>0</v>
      </c>
      <c r="AO1063" s="90">
        <f t="shared" si="128"/>
        <v>0</v>
      </c>
      <c r="AP1063" s="90">
        <f t="shared" si="128"/>
        <v>0</v>
      </c>
      <c r="AQ1063" s="90">
        <f t="shared" si="128"/>
        <v>0</v>
      </c>
      <c r="AR1063" s="90" t="e">
        <f>VLOOKUP(C1063&amp;E1063&amp;G1063&amp;I1063&amp;J1063,'Código Licitaciones'!$I$8:$I$4158,1,0)</f>
        <v>#N/A</v>
      </c>
    </row>
    <row r="1064" spans="13:44" ht="18.75" x14ac:dyDescent="0.3">
      <c r="M1064" s="98"/>
      <c r="X1064" s="83">
        <f t="shared" si="129"/>
        <v>9</v>
      </c>
      <c r="Z1064" s="90" t="e">
        <f t="shared" si="130"/>
        <v>#DIV/0!</v>
      </c>
      <c r="AA1064" s="94" t="e">
        <f>+VLOOKUP(C1064,'Código Licitaciones'!$J$7:$J$31,1,0)</f>
        <v>#N/A</v>
      </c>
      <c r="AB1064" s="94">
        <f t="shared" si="131"/>
        <v>0</v>
      </c>
      <c r="AC1064" s="94" t="e">
        <f>+VLOOKUP(E1064,'Código Licitaciones'!$K$7:$K$50,1,0)</f>
        <v>#N/A</v>
      </c>
      <c r="AD1064" s="94">
        <f t="shared" si="132"/>
        <v>0</v>
      </c>
      <c r="AE1064" s="94" t="e">
        <f>+VLOOKUP(G1064,'Código Licitaciones'!$L$7:$L$50,1,0)</f>
        <v>#N/A</v>
      </c>
      <c r="AF1064" s="90" t="e">
        <f t="shared" si="133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4"/>
        <v>0</v>
      </c>
      <c r="AJ1064" s="94">
        <f t="shared" si="134"/>
        <v>0</v>
      </c>
      <c r="AK1064" s="95" t="e">
        <f>+VLOOKUP(M1064,'Código Barras'!$C$3:$C$1694,1,0)</f>
        <v>#N/A</v>
      </c>
      <c r="AL1064" s="90">
        <f t="shared" si="128"/>
        <v>0</v>
      </c>
      <c r="AM1064" s="90">
        <f t="shared" si="128"/>
        <v>0</v>
      </c>
      <c r="AN1064" s="90">
        <f t="shared" si="128"/>
        <v>0</v>
      </c>
      <c r="AO1064" s="90">
        <f t="shared" si="128"/>
        <v>0</v>
      </c>
      <c r="AP1064" s="90">
        <f t="shared" si="128"/>
        <v>0</v>
      </c>
      <c r="AQ1064" s="90">
        <f t="shared" si="128"/>
        <v>0</v>
      </c>
      <c r="AR1064" s="90" t="e">
        <f>VLOOKUP(C1064&amp;E1064&amp;G1064&amp;I1064&amp;J1064,'Código Licitaciones'!$I$8:$I$4158,1,0)</f>
        <v>#N/A</v>
      </c>
    </row>
    <row r="1065" spans="13:44" ht="18.75" x14ac:dyDescent="0.3">
      <c r="M1065" s="98"/>
      <c r="X1065" s="83">
        <f t="shared" si="129"/>
        <v>9</v>
      </c>
      <c r="Z1065" s="90" t="e">
        <f t="shared" si="130"/>
        <v>#DIV/0!</v>
      </c>
      <c r="AA1065" s="94" t="e">
        <f>+VLOOKUP(C1065,'Código Licitaciones'!$J$7:$J$31,1,0)</f>
        <v>#N/A</v>
      </c>
      <c r="AB1065" s="94">
        <f t="shared" si="131"/>
        <v>0</v>
      </c>
      <c r="AC1065" s="94" t="e">
        <f>+VLOOKUP(E1065,'Código Licitaciones'!$K$7:$K$50,1,0)</f>
        <v>#N/A</v>
      </c>
      <c r="AD1065" s="94">
        <f t="shared" si="132"/>
        <v>0</v>
      </c>
      <c r="AE1065" s="94" t="e">
        <f>+VLOOKUP(G1065,'Código Licitaciones'!$L$7:$L$50,1,0)</f>
        <v>#N/A</v>
      </c>
      <c r="AF1065" s="90" t="e">
        <f t="shared" si="133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4"/>
        <v>0</v>
      </c>
      <c r="AJ1065" s="94">
        <f t="shared" si="134"/>
        <v>0</v>
      </c>
      <c r="AK1065" s="95" t="e">
        <f>+VLOOKUP(M1065,'Código Barras'!$C$3:$C$1694,1,0)</f>
        <v>#N/A</v>
      </c>
      <c r="AL1065" s="90">
        <f t="shared" si="128"/>
        <v>0</v>
      </c>
      <c r="AM1065" s="90">
        <f t="shared" si="128"/>
        <v>0</v>
      </c>
      <c r="AN1065" s="90">
        <f t="shared" si="128"/>
        <v>0</v>
      </c>
      <c r="AO1065" s="90">
        <f t="shared" si="128"/>
        <v>0</v>
      </c>
      <c r="AP1065" s="90">
        <f t="shared" si="128"/>
        <v>0</v>
      </c>
      <c r="AQ1065" s="90">
        <f t="shared" si="128"/>
        <v>0</v>
      </c>
      <c r="AR1065" s="90" t="e">
        <f>VLOOKUP(C1065&amp;E1065&amp;G1065&amp;I1065&amp;J1065,'Código Licitaciones'!$I$8:$I$4158,1,0)</f>
        <v>#N/A</v>
      </c>
    </row>
    <row r="1066" spans="13:44" ht="18.75" x14ac:dyDescent="0.3">
      <c r="M1066" s="98"/>
      <c r="X1066" s="83">
        <f t="shared" si="129"/>
        <v>9</v>
      </c>
      <c r="Z1066" s="90" t="e">
        <f t="shared" si="130"/>
        <v>#DIV/0!</v>
      </c>
      <c r="AA1066" s="94" t="e">
        <f>+VLOOKUP(C1066,'Código Licitaciones'!$J$7:$J$31,1,0)</f>
        <v>#N/A</v>
      </c>
      <c r="AB1066" s="94">
        <f t="shared" si="131"/>
        <v>0</v>
      </c>
      <c r="AC1066" s="94" t="e">
        <f>+VLOOKUP(E1066,'Código Licitaciones'!$K$7:$K$50,1,0)</f>
        <v>#N/A</v>
      </c>
      <c r="AD1066" s="94">
        <f t="shared" si="132"/>
        <v>0</v>
      </c>
      <c r="AE1066" s="94" t="e">
        <f>+VLOOKUP(G1066,'Código Licitaciones'!$L$7:$L$50,1,0)</f>
        <v>#N/A</v>
      </c>
      <c r="AF1066" s="90" t="e">
        <f t="shared" si="133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4"/>
        <v>0</v>
      </c>
      <c r="AJ1066" s="94">
        <f t="shared" si="134"/>
        <v>0</v>
      </c>
      <c r="AK1066" s="95" t="e">
        <f>+VLOOKUP(M1066,'Código Barras'!$C$3:$C$1694,1,0)</f>
        <v>#N/A</v>
      </c>
      <c r="AL1066" s="90">
        <f t="shared" si="128"/>
        <v>0</v>
      </c>
      <c r="AM1066" s="90">
        <f t="shared" si="128"/>
        <v>0</v>
      </c>
      <c r="AN1066" s="90">
        <f t="shared" si="128"/>
        <v>0</v>
      </c>
      <c r="AO1066" s="90">
        <f t="shared" si="128"/>
        <v>0</v>
      </c>
      <c r="AP1066" s="90">
        <f t="shared" si="128"/>
        <v>0</v>
      </c>
      <c r="AQ1066" s="90">
        <f t="shared" si="128"/>
        <v>0</v>
      </c>
      <c r="AR1066" s="90" t="e">
        <f>VLOOKUP(C1066&amp;E1066&amp;G1066&amp;I1066&amp;J1066,'Código Licitaciones'!$I$8:$I$4158,1,0)</f>
        <v>#N/A</v>
      </c>
    </row>
    <row r="1067" spans="13:44" ht="18.75" x14ac:dyDescent="0.3">
      <c r="M1067" s="98"/>
      <c r="X1067" s="83">
        <f t="shared" si="129"/>
        <v>9</v>
      </c>
      <c r="Z1067" s="90" t="e">
        <f t="shared" si="130"/>
        <v>#DIV/0!</v>
      </c>
      <c r="AA1067" s="94" t="e">
        <f>+VLOOKUP(C1067,'Código Licitaciones'!$J$7:$J$31,1,0)</f>
        <v>#N/A</v>
      </c>
      <c r="AB1067" s="94">
        <f t="shared" si="131"/>
        <v>0</v>
      </c>
      <c r="AC1067" s="94" t="e">
        <f>+VLOOKUP(E1067,'Código Licitaciones'!$K$7:$K$50,1,0)</f>
        <v>#N/A</v>
      </c>
      <c r="AD1067" s="94">
        <f t="shared" si="132"/>
        <v>0</v>
      </c>
      <c r="AE1067" s="94" t="e">
        <f>+VLOOKUP(G1067,'Código Licitaciones'!$L$7:$L$50,1,0)</f>
        <v>#N/A</v>
      </c>
      <c r="AF1067" s="90" t="e">
        <f t="shared" si="133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4"/>
        <v>0</v>
      </c>
      <c r="AJ1067" s="94">
        <f t="shared" si="134"/>
        <v>0</v>
      </c>
      <c r="AK1067" s="95" t="e">
        <f>+VLOOKUP(M1067,'Código Barras'!$C$3:$C$1694,1,0)</f>
        <v>#N/A</v>
      </c>
      <c r="AL1067" s="90">
        <f t="shared" si="128"/>
        <v>0</v>
      </c>
      <c r="AM1067" s="90">
        <f t="shared" si="128"/>
        <v>0</v>
      </c>
      <c r="AN1067" s="90">
        <f t="shared" si="128"/>
        <v>0</v>
      </c>
      <c r="AO1067" s="90">
        <f t="shared" si="128"/>
        <v>0</v>
      </c>
      <c r="AP1067" s="90">
        <f t="shared" si="128"/>
        <v>0</v>
      </c>
      <c r="AQ1067" s="90">
        <f t="shared" si="128"/>
        <v>0</v>
      </c>
      <c r="AR1067" s="90" t="e">
        <f>VLOOKUP(C1067&amp;E1067&amp;G1067&amp;I1067&amp;J1067,'Código Licitaciones'!$I$8:$I$4158,1,0)</f>
        <v>#N/A</v>
      </c>
    </row>
    <row r="1068" spans="13:44" ht="18.75" x14ac:dyDescent="0.3">
      <c r="M1068" s="98"/>
      <c r="X1068" s="83">
        <f t="shared" si="129"/>
        <v>9</v>
      </c>
      <c r="Z1068" s="90" t="e">
        <f t="shared" si="130"/>
        <v>#DIV/0!</v>
      </c>
      <c r="AA1068" s="94" t="e">
        <f>+VLOOKUP(C1068,'Código Licitaciones'!$J$7:$J$31,1,0)</f>
        <v>#N/A</v>
      </c>
      <c r="AB1068" s="94">
        <f t="shared" si="131"/>
        <v>0</v>
      </c>
      <c r="AC1068" s="94" t="e">
        <f>+VLOOKUP(E1068,'Código Licitaciones'!$K$7:$K$50,1,0)</f>
        <v>#N/A</v>
      </c>
      <c r="AD1068" s="94">
        <f t="shared" si="132"/>
        <v>0</v>
      </c>
      <c r="AE1068" s="94" t="e">
        <f>+VLOOKUP(G1068,'Código Licitaciones'!$L$7:$L$50,1,0)</f>
        <v>#N/A</v>
      </c>
      <c r="AF1068" s="90" t="e">
        <f t="shared" si="133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4"/>
        <v>0</v>
      </c>
      <c r="AJ1068" s="94">
        <f t="shared" si="134"/>
        <v>0</v>
      </c>
      <c r="AK1068" s="95" t="e">
        <f>+VLOOKUP(M1068,'Código Barras'!$C$3:$C$1694,1,0)</f>
        <v>#N/A</v>
      </c>
      <c r="AL1068" s="90">
        <f t="shared" si="128"/>
        <v>0</v>
      </c>
      <c r="AM1068" s="90">
        <f t="shared" si="128"/>
        <v>0</v>
      </c>
      <c r="AN1068" s="90">
        <f t="shared" si="128"/>
        <v>0</v>
      </c>
      <c r="AO1068" s="90">
        <f t="shared" si="128"/>
        <v>0</v>
      </c>
      <c r="AP1068" s="90">
        <f t="shared" si="128"/>
        <v>0</v>
      </c>
      <c r="AQ1068" s="90">
        <f t="shared" si="128"/>
        <v>0</v>
      </c>
      <c r="AR1068" s="90" t="e">
        <f>VLOOKUP(C1068&amp;E1068&amp;G1068&amp;I1068&amp;J1068,'Código Licitaciones'!$I$8:$I$4158,1,0)</f>
        <v>#N/A</v>
      </c>
    </row>
    <row r="1069" spans="13:44" ht="18.75" x14ac:dyDescent="0.3">
      <c r="M1069" s="98"/>
      <c r="X1069" s="83">
        <f t="shared" si="129"/>
        <v>9</v>
      </c>
      <c r="Z1069" s="90" t="e">
        <f t="shared" si="130"/>
        <v>#DIV/0!</v>
      </c>
      <c r="AA1069" s="94" t="e">
        <f>+VLOOKUP(C1069,'Código Licitaciones'!$J$7:$J$31,1,0)</f>
        <v>#N/A</v>
      </c>
      <c r="AB1069" s="94">
        <f t="shared" si="131"/>
        <v>0</v>
      </c>
      <c r="AC1069" s="94" t="e">
        <f>+VLOOKUP(E1069,'Código Licitaciones'!$K$7:$K$50,1,0)</f>
        <v>#N/A</v>
      </c>
      <c r="AD1069" s="94">
        <f t="shared" si="132"/>
        <v>0</v>
      </c>
      <c r="AE1069" s="94" t="e">
        <f>+VLOOKUP(G1069,'Código Licitaciones'!$L$7:$L$50,1,0)</f>
        <v>#N/A</v>
      </c>
      <c r="AF1069" s="90" t="e">
        <f t="shared" si="133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4"/>
        <v>0</v>
      </c>
      <c r="AJ1069" s="94">
        <f t="shared" si="134"/>
        <v>0</v>
      </c>
      <c r="AK1069" s="95" t="e">
        <f>+VLOOKUP(M1069,'Código Barras'!$C$3:$C$1694,1,0)</f>
        <v>#N/A</v>
      </c>
      <c r="AL1069" s="90">
        <f t="shared" si="128"/>
        <v>0</v>
      </c>
      <c r="AM1069" s="90">
        <f t="shared" si="128"/>
        <v>0</v>
      </c>
      <c r="AN1069" s="90">
        <f t="shared" si="128"/>
        <v>0</v>
      </c>
      <c r="AO1069" s="90">
        <f t="shared" si="128"/>
        <v>0</v>
      </c>
      <c r="AP1069" s="90">
        <f t="shared" si="128"/>
        <v>0</v>
      </c>
      <c r="AQ1069" s="90">
        <f t="shared" si="128"/>
        <v>0</v>
      </c>
      <c r="AR1069" s="90" t="e">
        <f>VLOOKUP(C1069&amp;E1069&amp;G1069&amp;I1069&amp;J1069,'Código Licitaciones'!$I$8:$I$4158,1,0)</f>
        <v>#N/A</v>
      </c>
    </row>
    <row r="1070" spans="13:44" ht="18.75" x14ac:dyDescent="0.3">
      <c r="M1070" s="98"/>
      <c r="X1070" s="83">
        <f t="shared" si="129"/>
        <v>9</v>
      </c>
      <c r="Z1070" s="90" t="e">
        <f t="shared" si="130"/>
        <v>#DIV/0!</v>
      </c>
      <c r="AA1070" s="94" t="e">
        <f>+VLOOKUP(C1070,'Código Licitaciones'!$J$7:$J$31,1,0)</f>
        <v>#N/A</v>
      </c>
      <c r="AB1070" s="94">
        <f t="shared" si="131"/>
        <v>0</v>
      </c>
      <c r="AC1070" s="94" t="e">
        <f>+VLOOKUP(E1070,'Código Licitaciones'!$K$7:$K$50,1,0)</f>
        <v>#N/A</v>
      </c>
      <c r="AD1070" s="94">
        <f t="shared" si="132"/>
        <v>0</v>
      </c>
      <c r="AE1070" s="94" t="e">
        <f>+VLOOKUP(G1070,'Código Licitaciones'!$L$7:$L$50,1,0)</f>
        <v>#N/A</v>
      </c>
      <c r="AF1070" s="90" t="e">
        <f t="shared" si="133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4"/>
        <v>0</v>
      </c>
      <c r="AJ1070" s="94">
        <f t="shared" si="134"/>
        <v>0</v>
      </c>
      <c r="AK1070" s="95" t="e">
        <f>+VLOOKUP(M1070,'Código Barras'!$C$3:$C$1694,1,0)</f>
        <v>#N/A</v>
      </c>
      <c r="AL1070" s="90">
        <f t="shared" si="128"/>
        <v>0</v>
      </c>
      <c r="AM1070" s="90">
        <f t="shared" si="128"/>
        <v>0</v>
      </c>
      <c r="AN1070" s="90">
        <f t="shared" si="128"/>
        <v>0</v>
      </c>
      <c r="AO1070" s="90">
        <f t="shared" ref="AO1070:AQ1133" si="135">IF(OR(ISNUMBER(Q1070),Q1070=0),Q1070,1/0)</f>
        <v>0</v>
      </c>
      <c r="AP1070" s="90">
        <f t="shared" si="135"/>
        <v>0</v>
      </c>
      <c r="AQ1070" s="90">
        <f t="shared" si="135"/>
        <v>0</v>
      </c>
      <c r="AR1070" s="90" t="e">
        <f>VLOOKUP(C1070&amp;E1070&amp;G1070&amp;I1070&amp;J1070,'Código Licitaciones'!$I$8:$I$4158,1,0)</f>
        <v>#N/A</v>
      </c>
    </row>
    <row r="1071" spans="13:44" ht="18.75" x14ac:dyDescent="0.3">
      <c r="M1071" s="98"/>
      <c r="X1071" s="83">
        <f t="shared" si="129"/>
        <v>9</v>
      </c>
      <c r="Z1071" s="90" t="e">
        <f t="shared" si="130"/>
        <v>#DIV/0!</v>
      </c>
      <c r="AA1071" s="94" t="e">
        <f>+VLOOKUP(C1071,'Código Licitaciones'!$J$7:$J$31,1,0)</f>
        <v>#N/A</v>
      </c>
      <c r="AB1071" s="94">
        <f t="shared" si="131"/>
        <v>0</v>
      </c>
      <c r="AC1071" s="94" t="e">
        <f>+VLOOKUP(E1071,'Código Licitaciones'!$K$7:$K$50,1,0)</f>
        <v>#N/A</v>
      </c>
      <c r="AD1071" s="94">
        <f t="shared" si="132"/>
        <v>0</v>
      </c>
      <c r="AE1071" s="94" t="e">
        <f>+VLOOKUP(G1071,'Código Licitaciones'!$L$7:$L$50,1,0)</f>
        <v>#N/A</v>
      </c>
      <c r="AF1071" s="90" t="e">
        <f t="shared" si="133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4"/>
        <v>0</v>
      </c>
      <c r="AJ1071" s="94">
        <f t="shared" si="134"/>
        <v>0</v>
      </c>
      <c r="AK1071" s="95" t="e">
        <f>+VLOOKUP(M1071,'Código Barras'!$C$3:$C$1694,1,0)</f>
        <v>#N/A</v>
      </c>
      <c r="AL1071" s="90">
        <f t="shared" ref="AL1071:AQ1134" si="136">IF(OR(ISNUMBER(N1071),N1071=0),N1071,1/0)</f>
        <v>0</v>
      </c>
      <c r="AM1071" s="90">
        <f t="shared" si="136"/>
        <v>0</v>
      </c>
      <c r="AN1071" s="90">
        <f t="shared" si="136"/>
        <v>0</v>
      </c>
      <c r="AO1071" s="90">
        <f t="shared" si="135"/>
        <v>0</v>
      </c>
      <c r="AP1071" s="90">
        <f t="shared" si="135"/>
        <v>0</v>
      </c>
      <c r="AQ1071" s="90">
        <f t="shared" si="135"/>
        <v>0</v>
      </c>
      <c r="AR1071" s="90" t="e">
        <f>VLOOKUP(C1071&amp;E1071&amp;G1071&amp;I1071&amp;J1071,'Código Licitaciones'!$I$8:$I$4158,1,0)</f>
        <v>#N/A</v>
      </c>
    </row>
    <row r="1072" spans="13:44" ht="18.75" x14ac:dyDescent="0.3">
      <c r="M1072" s="98"/>
      <c r="X1072" s="83">
        <f t="shared" si="129"/>
        <v>9</v>
      </c>
      <c r="Z1072" s="90" t="e">
        <f t="shared" si="130"/>
        <v>#DIV/0!</v>
      </c>
      <c r="AA1072" s="94" t="e">
        <f>+VLOOKUP(C1072,'Código Licitaciones'!$J$7:$J$31,1,0)</f>
        <v>#N/A</v>
      </c>
      <c r="AB1072" s="94">
        <f t="shared" si="131"/>
        <v>0</v>
      </c>
      <c r="AC1072" s="94" t="e">
        <f>+VLOOKUP(E1072,'Código Licitaciones'!$K$7:$K$50,1,0)</f>
        <v>#N/A</v>
      </c>
      <c r="AD1072" s="94">
        <f t="shared" si="132"/>
        <v>0</v>
      </c>
      <c r="AE1072" s="94" t="e">
        <f>+VLOOKUP(G1072,'Código Licitaciones'!$L$7:$L$50,1,0)</f>
        <v>#N/A</v>
      </c>
      <c r="AF1072" s="90" t="e">
        <f t="shared" si="133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4"/>
        <v>0</v>
      </c>
      <c r="AJ1072" s="94">
        <f t="shared" si="134"/>
        <v>0</v>
      </c>
      <c r="AK1072" s="95" t="e">
        <f>+VLOOKUP(M1072,'Código Barras'!$C$3:$C$1694,1,0)</f>
        <v>#N/A</v>
      </c>
      <c r="AL1072" s="90">
        <f t="shared" si="136"/>
        <v>0</v>
      </c>
      <c r="AM1072" s="90">
        <f t="shared" si="136"/>
        <v>0</v>
      </c>
      <c r="AN1072" s="90">
        <f t="shared" si="136"/>
        <v>0</v>
      </c>
      <c r="AO1072" s="90">
        <f t="shared" si="135"/>
        <v>0</v>
      </c>
      <c r="AP1072" s="90">
        <f t="shared" si="135"/>
        <v>0</v>
      </c>
      <c r="AQ1072" s="90">
        <f t="shared" si="135"/>
        <v>0</v>
      </c>
      <c r="AR1072" s="90" t="e">
        <f>VLOOKUP(C1072&amp;E1072&amp;G1072&amp;I1072&amp;J1072,'Código Licitaciones'!$I$8:$I$4158,1,0)</f>
        <v>#N/A</v>
      </c>
    </row>
    <row r="1073" spans="13:44" ht="18.75" x14ac:dyDescent="0.3">
      <c r="M1073" s="98"/>
      <c r="X1073" s="83">
        <f t="shared" si="129"/>
        <v>9</v>
      </c>
      <c r="Z1073" s="90" t="e">
        <f t="shared" si="130"/>
        <v>#DIV/0!</v>
      </c>
      <c r="AA1073" s="94" t="e">
        <f>+VLOOKUP(C1073,'Código Licitaciones'!$J$7:$J$31,1,0)</f>
        <v>#N/A</v>
      </c>
      <c r="AB1073" s="94">
        <f t="shared" si="131"/>
        <v>0</v>
      </c>
      <c r="AC1073" s="94" t="e">
        <f>+VLOOKUP(E1073,'Código Licitaciones'!$K$7:$K$50,1,0)</f>
        <v>#N/A</v>
      </c>
      <c r="AD1073" s="94">
        <f t="shared" si="132"/>
        <v>0</v>
      </c>
      <c r="AE1073" s="94" t="e">
        <f>+VLOOKUP(G1073,'Código Licitaciones'!$L$7:$L$50,1,0)</f>
        <v>#N/A</v>
      </c>
      <c r="AF1073" s="90" t="e">
        <f t="shared" si="133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4"/>
        <v>0</v>
      </c>
      <c r="AJ1073" s="94">
        <f t="shared" si="134"/>
        <v>0</v>
      </c>
      <c r="AK1073" s="95" t="e">
        <f>+VLOOKUP(M1073,'Código Barras'!$C$3:$C$1694,1,0)</f>
        <v>#N/A</v>
      </c>
      <c r="AL1073" s="90">
        <f t="shared" si="136"/>
        <v>0</v>
      </c>
      <c r="AM1073" s="90">
        <f t="shared" si="136"/>
        <v>0</v>
      </c>
      <c r="AN1073" s="90">
        <f t="shared" si="136"/>
        <v>0</v>
      </c>
      <c r="AO1073" s="90">
        <f t="shared" si="135"/>
        <v>0</v>
      </c>
      <c r="AP1073" s="90">
        <f t="shared" si="135"/>
        <v>0</v>
      </c>
      <c r="AQ1073" s="90">
        <f t="shared" si="135"/>
        <v>0</v>
      </c>
      <c r="AR1073" s="90" t="e">
        <f>VLOOKUP(C1073&amp;E1073&amp;G1073&amp;I1073&amp;J1073,'Código Licitaciones'!$I$8:$I$4158,1,0)</f>
        <v>#N/A</v>
      </c>
    </row>
    <row r="1074" spans="13:44" ht="18.75" x14ac:dyDescent="0.3">
      <c r="M1074" s="98"/>
      <c r="X1074" s="83">
        <f t="shared" si="129"/>
        <v>9</v>
      </c>
      <c r="Z1074" s="90" t="e">
        <f t="shared" si="130"/>
        <v>#DIV/0!</v>
      </c>
      <c r="AA1074" s="94" t="e">
        <f>+VLOOKUP(C1074,'Código Licitaciones'!$J$7:$J$31,1,0)</f>
        <v>#N/A</v>
      </c>
      <c r="AB1074" s="94">
        <f t="shared" si="131"/>
        <v>0</v>
      </c>
      <c r="AC1074" s="94" t="e">
        <f>+VLOOKUP(E1074,'Código Licitaciones'!$K$7:$K$50,1,0)</f>
        <v>#N/A</v>
      </c>
      <c r="AD1074" s="94">
        <f t="shared" si="132"/>
        <v>0</v>
      </c>
      <c r="AE1074" s="94" t="e">
        <f>+VLOOKUP(G1074,'Código Licitaciones'!$L$7:$L$50,1,0)</f>
        <v>#N/A</v>
      </c>
      <c r="AF1074" s="90" t="e">
        <f t="shared" si="133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4"/>
        <v>0</v>
      </c>
      <c r="AJ1074" s="94">
        <f t="shared" si="134"/>
        <v>0</v>
      </c>
      <c r="AK1074" s="95" t="e">
        <f>+VLOOKUP(M1074,'Código Barras'!$C$3:$C$1694,1,0)</f>
        <v>#N/A</v>
      </c>
      <c r="AL1074" s="90">
        <f t="shared" si="136"/>
        <v>0</v>
      </c>
      <c r="AM1074" s="90">
        <f t="shared" si="136"/>
        <v>0</v>
      </c>
      <c r="AN1074" s="90">
        <f t="shared" si="136"/>
        <v>0</v>
      </c>
      <c r="AO1074" s="90">
        <f t="shared" si="135"/>
        <v>0</v>
      </c>
      <c r="AP1074" s="90">
        <f t="shared" si="135"/>
        <v>0</v>
      </c>
      <c r="AQ1074" s="90">
        <f t="shared" si="135"/>
        <v>0</v>
      </c>
      <c r="AR1074" s="90" t="e">
        <f>VLOOKUP(C1074&amp;E1074&amp;G1074&amp;I1074&amp;J1074,'Código Licitaciones'!$I$8:$I$4158,1,0)</f>
        <v>#N/A</v>
      </c>
    </row>
    <row r="1075" spans="13:44" ht="18.75" x14ac:dyDescent="0.3">
      <c r="M1075" s="98"/>
      <c r="X1075" s="83">
        <f t="shared" si="129"/>
        <v>9</v>
      </c>
      <c r="Z1075" s="90" t="e">
        <f t="shared" si="130"/>
        <v>#DIV/0!</v>
      </c>
      <c r="AA1075" s="94" t="e">
        <f>+VLOOKUP(C1075,'Código Licitaciones'!$J$7:$J$31,1,0)</f>
        <v>#N/A</v>
      </c>
      <c r="AB1075" s="94">
        <f t="shared" si="131"/>
        <v>0</v>
      </c>
      <c r="AC1075" s="94" t="e">
        <f>+VLOOKUP(E1075,'Código Licitaciones'!$K$7:$K$50,1,0)</f>
        <v>#N/A</v>
      </c>
      <c r="AD1075" s="94">
        <f t="shared" si="132"/>
        <v>0</v>
      </c>
      <c r="AE1075" s="94" t="e">
        <f>+VLOOKUP(G1075,'Código Licitaciones'!$L$7:$L$50,1,0)</f>
        <v>#N/A</v>
      </c>
      <c r="AF1075" s="90" t="e">
        <f t="shared" si="133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4"/>
        <v>0</v>
      </c>
      <c r="AJ1075" s="94">
        <f t="shared" si="134"/>
        <v>0</v>
      </c>
      <c r="AK1075" s="95" t="e">
        <f>+VLOOKUP(M1075,'Código Barras'!$C$3:$C$1694,1,0)</f>
        <v>#N/A</v>
      </c>
      <c r="AL1075" s="90">
        <f t="shared" si="136"/>
        <v>0</v>
      </c>
      <c r="AM1075" s="90">
        <f t="shared" si="136"/>
        <v>0</v>
      </c>
      <c r="AN1075" s="90">
        <f t="shared" si="136"/>
        <v>0</v>
      </c>
      <c r="AO1075" s="90">
        <f t="shared" si="135"/>
        <v>0</v>
      </c>
      <c r="AP1075" s="90">
        <f t="shared" si="135"/>
        <v>0</v>
      </c>
      <c r="AQ1075" s="90">
        <f t="shared" si="135"/>
        <v>0</v>
      </c>
      <c r="AR1075" s="90" t="e">
        <f>VLOOKUP(C1075&amp;E1075&amp;G1075&amp;I1075&amp;J1075,'Código Licitaciones'!$I$8:$I$4158,1,0)</f>
        <v>#N/A</v>
      </c>
    </row>
    <row r="1076" spans="13:44" ht="18.75" x14ac:dyDescent="0.3">
      <c r="M1076" s="98"/>
      <c r="X1076" s="83">
        <f t="shared" si="129"/>
        <v>9</v>
      </c>
      <c r="Z1076" s="90" t="e">
        <f t="shared" si="130"/>
        <v>#DIV/0!</v>
      </c>
      <c r="AA1076" s="94" t="e">
        <f>+VLOOKUP(C1076,'Código Licitaciones'!$J$7:$J$31,1,0)</f>
        <v>#N/A</v>
      </c>
      <c r="AB1076" s="94">
        <f t="shared" si="131"/>
        <v>0</v>
      </c>
      <c r="AC1076" s="94" t="e">
        <f>+VLOOKUP(E1076,'Código Licitaciones'!$K$7:$K$50,1,0)</f>
        <v>#N/A</v>
      </c>
      <c r="AD1076" s="94">
        <f t="shared" si="132"/>
        <v>0</v>
      </c>
      <c r="AE1076" s="94" t="e">
        <f>+VLOOKUP(G1076,'Código Licitaciones'!$L$7:$L$50,1,0)</f>
        <v>#N/A</v>
      </c>
      <c r="AF1076" s="90" t="e">
        <f t="shared" si="133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4"/>
        <v>0</v>
      </c>
      <c r="AJ1076" s="94">
        <f t="shared" si="134"/>
        <v>0</v>
      </c>
      <c r="AK1076" s="95" t="e">
        <f>+VLOOKUP(M1076,'Código Barras'!$C$3:$C$1694,1,0)</f>
        <v>#N/A</v>
      </c>
      <c r="AL1076" s="90">
        <f t="shared" si="136"/>
        <v>0</v>
      </c>
      <c r="AM1076" s="90">
        <f t="shared" si="136"/>
        <v>0</v>
      </c>
      <c r="AN1076" s="90">
        <f t="shared" si="136"/>
        <v>0</v>
      </c>
      <c r="AO1076" s="90">
        <f t="shared" si="135"/>
        <v>0</v>
      </c>
      <c r="AP1076" s="90">
        <f t="shared" si="135"/>
        <v>0</v>
      </c>
      <c r="AQ1076" s="90">
        <f t="shared" si="135"/>
        <v>0</v>
      </c>
      <c r="AR1076" s="90" t="e">
        <f>VLOOKUP(C1076&amp;E1076&amp;G1076&amp;I1076&amp;J1076,'Código Licitaciones'!$I$8:$I$4158,1,0)</f>
        <v>#N/A</v>
      </c>
    </row>
    <row r="1077" spans="13:44" ht="18.75" x14ac:dyDescent="0.3">
      <c r="M1077" s="98"/>
      <c r="X1077" s="83">
        <f t="shared" si="129"/>
        <v>9</v>
      </c>
      <c r="Z1077" s="90" t="e">
        <f t="shared" si="130"/>
        <v>#DIV/0!</v>
      </c>
      <c r="AA1077" s="94" t="e">
        <f>+VLOOKUP(C1077,'Código Licitaciones'!$J$7:$J$31,1,0)</f>
        <v>#N/A</v>
      </c>
      <c r="AB1077" s="94">
        <f t="shared" si="131"/>
        <v>0</v>
      </c>
      <c r="AC1077" s="94" t="e">
        <f>+VLOOKUP(E1077,'Código Licitaciones'!$K$7:$K$50,1,0)</f>
        <v>#N/A</v>
      </c>
      <c r="AD1077" s="94">
        <f t="shared" si="132"/>
        <v>0</v>
      </c>
      <c r="AE1077" s="94" t="e">
        <f>+VLOOKUP(G1077,'Código Licitaciones'!$L$7:$L$50,1,0)</f>
        <v>#N/A</v>
      </c>
      <c r="AF1077" s="90" t="e">
        <f t="shared" si="133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4"/>
        <v>0</v>
      </c>
      <c r="AJ1077" s="94">
        <f t="shared" si="134"/>
        <v>0</v>
      </c>
      <c r="AK1077" s="95" t="e">
        <f>+VLOOKUP(M1077,'Código Barras'!$C$3:$C$1694,1,0)</f>
        <v>#N/A</v>
      </c>
      <c r="AL1077" s="90">
        <f t="shared" si="136"/>
        <v>0</v>
      </c>
      <c r="AM1077" s="90">
        <f t="shared" si="136"/>
        <v>0</v>
      </c>
      <c r="AN1077" s="90">
        <f t="shared" si="136"/>
        <v>0</v>
      </c>
      <c r="AO1077" s="90">
        <f t="shared" si="135"/>
        <v>0</v>
      </c>
      <c r="AP1077" s="90">
        <f t="shared" si="135"/>
        <v>0</v>
      </c>
      <c r="AQ1077" s="90">
        <f t="shared" si="135"/>
        <v>0</v>
      </c>
      <c r="AR1077" s="90" t="e">
        <f>VLOOKUP(C1077&amp;E1077&amp;G1077&amp;I1077&amp;J1077,'Código Licitaciones'!$I$8:$I$4158,1,0)</f>
        <v>#N/A</v>
      </c>
    </row>
    <row r="1078" spans="13:44" ht="18.75" x14ac:dyDescent="0.3">
      <c r="M1078" s="98"/>
      <c r="X1078" s="83">
        <f t="shared" si="129"/>
        <v>9</v>
      </c>
      <c r="Z1078" s="90" t="e">
        <f t="shared" si="130"/>
        <v>#DIV/0!</v>
      </c>
      <c r="AA1078" s="94" t="e">
        <f>+VLOOKUP(C1078,'Código Licitaciones'!$J$7:$J$31,1,0)</f>
        <v>#N/A</v>
      </c>
      <c r="AB1078" s="94">
        <f t="shared" si="131"/>
        <v>0</v>
      </c>
      <c r="AC1078" s="94" t="e">
        <f>+VLOOKUP(E1078,'Código Licitaciones'!$K$7:$K$50,1,0)</f>
        <v>#N/A</v>
      </c>
      <c r="AD1078" s="94">
        <f t="shared" si="132"/>
        <v>0</v>
      </c>
      <c r="AE1078" s="94" t="e">
        <f>+VLOOKUP(G1078,'Código Licitaciones'!$L$7:$L$50,1,0)</f>
        <v>#N/A</v>
      </c>
      <c r="AF1078" s="90" t="e">
        <f t="shared" si="133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4"/>
        <v>0</v>
      </c>
      <c r="AJ1078" s="94">
        <f t="shared" si="134"/>
        <v>0</v>
      </c>
      <c r="AK1078" s="95" t="e">
        <f>+VLOOKUP(M1078,'Código Barras'!$C$3:$C$1694,1,0)</f>
        <v>#N/A</v>
      </c>
      <c r="AL1078" s="90">
        <f t="shared" si="136"/>
        <v>0</v>
      </c>
      <c r="AM1078" s="90">
        <f t="shared" si="136"/>
        <v>0</v>
      </c>
      <c r="AN1078" s="90">
        <f t="shared" si="136"/>
        <v>0</v>
      </c>
      <c r="AO1078" s="90">
        <f t="shared" si="135"/>
        <v>0</v>
      </c>
      <c r="AP1078" s="90">
        <f t="shared" si="135"/>
        <v>0</v>
      </c>
      <c r="AQ1078" s="90">
        <f t="shared" si="135"/>
        <v>0</v>
      </c>
      <c r="AR1078" s="90" t="e">
        <f>VLOOKUP(C1078&amp;E1078&amp;G1078&amp;I1078&amp;J1078,'Código Licitaciones'!$I$8:$I$4158,1,0)</f>
        <v>#N/A</v>
      </c>
    </row>
    <row r="1079" spans="13:44" ht="18.75" x14ac:dyDescent="0.3">
      <c r="M1079" s="98"/>
      <c r="X1079" s="83">
        <f t="shared" si="129"/>
        <v>9</v>
      </c>
      <c r="Z1079" s="90" t="e">
        <f t="shared" si="130"/>
        <v>#DIV/0!</v>
      </c>
      <c r="AA1079" s="94" t="e">
        <f>+VLOOKUP(C1079,'Código Licitaciones'!$J$7:$J$31,1,0)</f>
        <v>#N/A</v>
      </c>
      <c r="AB1079" s="94">
        <f t="shared" si="131"/>
        <v>0</v>
      </c>
      <c r="AC1079" s="94" t="e">
        <f>+VLOOKUP(E1079,'Código Licitaciones'!$K$7:$K$50,1,0)</f>
        <v>#N/A</v>
      </c>
      <c r="AD1079" s="94">
        <f t="shared" si="132"/>
        <v>0</v>
      </c>
      <c r="AE1079" s="94" t="e">
        <f>+VLOOKUP(G1079,'Código Licitaciones'!$L$7:$L$50,1,0)</f>
        <v>#N/A</v>
      </c>
      <c r="AF1079" s="90" t="e">
        <f t="shared" si="133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4"/>
        <v>0</v>
      </c>
      <c r="AJ1079" s="94">
        <f t="shared" si="134"/>
        <v>0</v>
      </c>
      <c r="AK1079" s="95" t="e">
        <f>+VLOOKUP(M1079,'Código Barras'!$C$3:$C$1694,1,0)</f>
        <v>#N/A</v>
      </c>
      <c r="AL1079" s="90">
        <f t="shared" si="136"/>
        <v>0</v>
      </c>
      <c r="AM1079" s="90">
        <f t="shared" si="136"/>
        <v>0</v>
      </c>
      <c r="AN1079" s="90">
        <f t="shared" si="136"/>
        <v>0</v>
      </c>
      <c r="AO1079" s="90">
        <f t="shared" si="135"/>
        <v>0</v>
      </c>
      <c r="AP1079" s="90">
        <f t="shared" si="135"/>
        <v>0</v>
      </c>
      <c r="AQ1079" s="90">
        <f t="shared" si="135"/>
        <v>0</v>
      </c>
      <c r="AR1079" s="90" t="e">
        <f>VLOOKUP(C1079&amp;E1079&amp;G1079&amp;I1079&amp;J1079,'Código Licitaciones'!$I$8:$I$4158,1,0)</f>
        <v>#N/A</v>
      </c>
    </row>
    <row r="1080" spans="13:44" ht="18.75" x14ac:dyDescent="0.3">
      <c r="M1080" s="98"/>
      <c r="X1080" s="83">
        <f t="shared" si="129"/>
        <v>9</v>
      </c>
      <c r="Z1080" s="90" t="e">
        <f t="shared" si="130"/>
        <v>#DIV/0!</v>
      </c>
      <c r="AA1080" s="94" t="e">
        <f>+VLOOKUP(C1080,'Código Licitaciones'!$J$7:$J$31,1,0)</f>
        <v>#N/A</v>
      </c>
      <c r="AB1080" s="94">
        <f t="shared" si="131"/>
        <v>0</v>
      </c>
      <c r="AC1080" s="94" t="e">
        <f>+VLOOKUP(E1080,'Código Licitaciones'!$K$7:$K$50,1,0)</f>
        <v>#N/A</v>
      </c>
      <c r="AD1080" s="94">
        <f t="shared" si="132"/>
        <v>0</v>
      </c>
      <c r="AE1080" s="94" t="e">
        <f>+VLOOKUP(G1080,'Código Licitaciones'!$L$7:$L$50,1,0)</f>
        <v>#N/A</v>
      </c>
      <c r="AF1080" s="90" t="e">
        <f t="shared" si="133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4"/>
        <v>0</v>
      </c>
      <c r="AJ1080" s="94">
        <f t="shared" si="134"/>
        <v>0</v>
      </c>
      <c r="AK1080" s="95" t="e">
        <f>+VLOOKUP(M1080,'Código Barras'!$C$3:$C$1694,1,0)</f>
        <v>#N/A</v>
      </c>
      <c r="AL1080" s="90">
        <f t="shared" si="136"/>
        <v>0</v>
      </c>
      <c r="AM1080" s="90">
        <f t="shared" si="136"/>
        <v>0</v>
      </c>
      <c r="AN1080" s="90">
        <f t="shared" si="136"/>
        <v>0</v>
      </c>
      <c r="AO1080" s="90">
        <f t="shared" si="135"/>
        <v>0</v>
      </c>
      <c r="AP1080" s="90">
        <f t="shared" si="135"/>
        <v>0</v>
      </c>
      <c r="AQ1080" s="90">
        <f t="shared" si="135"/>
        <v>0</v>
      </c>
      <c r="AR1080" s="90" t="e">
        <f>VLOOKUP(C1080&amp;E1080&amp;G1080&amp;I1080&amp;J1080,'Código Licitaciones'!$I$8:$I$4158,1,0)</f>
        <v>#N/A</v>
      </c>
    </row>
    <row r="1081" spans="13:44" ht="18.75" x14ac:dyDescent="0.3">
      <c r="M1081" s="98"/>
      <c r="X1081" s="83">
        <f t="shared" si="129"/>
        <v>9</v>
      </c>
      <c r="Z1081" s="90" t="e">
        <f t="shared" si="130"/>
        <v>#DIV/0!</v>
      </c>
      <c r="AA1081" s="94" t="e">
        <f>+VLOOKUP(C1081,'Código Licitaciones'!$J$7:$J$31,1,0)</f>
        <v>#N/A</v>
      </c>
      <c r="AB1081" s="94">
        <f t="shared" si="131"/>
        <v>0</v>
      </c>
      <c r="AC1081" s="94" t="e">
        <f>+VLOOKUP(E1081,'Código Licitaciones'!$K$7:$K$50,1,0)</f>
        <v>#N/A</v>
      </c>
      <c r="AD1081" s="94">
        <f t="shared" si="132"/>
        <v>0</v>
      </c>
      <c r="AE1081" s="94" t="e">
        <f>+VLOOKUP(G1081,'Código Licitaciones'!$L$7:$L$50,1,0)</f>
        <v>#N/A</v>
      </c>
      <c r="AF1081" s="90" t="e">
        <f t="shared" si="133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4"/>
        <v>0</v>
      </c>
      <c r="AJ1081" s="94">
        <f t="shared" si="134"/>
        <v>0</v>
      </c>
      <c r="AK1081" s="95" t="e">
        <f>+VLOOKUP(M1081,'Código Barras'!$C$3:$C$1694,1,0)</f>
        <v>#N/A</v>
      </c>
      <c r="AL1081" s="90">
        <f t="shared" si="136"/>
        <v>0</v>
      </c>
      <c r="AM1081" s="90">
        <f t="shared" si="136"/>
        <v>0</v>
      </c>
      <c r="AN1081" s="90">
        <f t="shared" si="136"/>
        <v>0</v>
      </c>
      <c r="AO1081" s="90">
        <f t="shared" si="135"/>
        <v>0</v>
      </c>
      <c r="AP1081" s="90">
        <f t="shared" si="135"/>
        <v>0</v>
      </c>
      <c r="AQ1081" s="90">
        <f t="shared" si="135"/>
        <v>0</v>
      </c>
      <c r="AR1081" s="90" t="e">
        <f>VLOOKUP(C1081&amp;E1081&amp;G1081&amp;I1081&amp;J1081,'Código Licitaciones'!$I$8:$I$4158,1,0)</f>
        <v>#N/A</v>
      </c>
    </row>
    <row r="1082" spans="13:44" ht="18.75" x14ac:dyDescent="0.3">
      <c r="M1082" s="98"/>
      <c r="X1082" s="83">
        <f t="shared" si="129"/>
        <v>9</v>
      </c>
      <c r="Z1082" s="90" t="e">
        <f t="shared" si="130"/>
        <v>#DIV/0!</v>
      </c>
      <c r="AA1082" s="94" t="e">
        <f>+VLOOKUP(C1082,'Código Licitaciones'!$J$7:$J$31,1,0)</f>
        <v>#N/A</v>
      </c>
      <c r="AB1082" s="94">
        <f t="shared" si="131"/>
        <v>0</v>
      </c>
      <c r="AC1082" s="94" t="e">
        <f>+VLOOKUP(E1082,'Código Licitaciones'!$K$7:$K$50,1,0)</f>
        <v>#N/A</v>
      </c>
      <c r="AD1082" s="94">
        <f t="shared" si="132"/>
        <v>0</v>
      </c>
      <c r="AE1082" s="94" t="e">
        <f>+VLOOKUP(G1082,'Código Licitaciones'!$L$7:$L$50,1,0)</f>
        <v>#N/A</v>
      </c>
      <c r="AF1082" s="90" t="e">
        <f t="shared" si="133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4"/>
        <v>0</v>
      </c>
      <c r="AJ1082" s="94">
        <f t="shared" si="134"/>
        <v>0</v>
      </c>
      <c r="AK1082" s="95" t="e">
        <f>+VLOOKUP(M1082,'Código Barras'!$C$3:$C$1694,1,0)</f>
        <v>#N/A</v>
      </c>
      <c r="AL1082" s="90">
        <f t="shared" si="136"/>
        <v>0</v>
      </c>
      <c r="AM1082" s="90">
        <f t="shared" si="136"/>
        <v>0</v>
      </c>
      <c r="AN1082" s="90">
        <f t="shared" si="136"/>
        <v>0</v>
      </c>
      <c r="AO1082" s="90">
        <f t="shared" si="135"/>
        <v>0</v>
      </c>
      <c r="AP1082" s="90">
        <f t="shared" si="135"/>
        <v>0</v>
      </c>
      <c r="AQ1082" s="90">
        <f t="shared" si="135"/>
        <v>0</v>
      </c>
      <c r="AR1082" s="90" t="e">
        <f>VLOOKUP(C1082&amp;E1082&amp;G1082&amp;I1082&amp;J1082,'Código Licitaciones'!$I$8:$I$4158,1,0)</f>
        <v>#N/A</v>
      </c>
    </row>
    <row r="1083" spans="13:44" ht="18.75" x14ac:dyDescent="0.3">
      <c r="M1083" s="98"/>
      <c r="X1083" s="83">
        <f t="shared" si="129"/>
        <v>9</v>
      </c>
      <c r="Z1083" s="90" t="e">
        <f t="shared" si="130"/>
        <v>#DIV/0!</v>
      </c>
      <c r="AA1083" s="94" t="e">
        <f>+VLOOKUP(C1083,'Código Licitaciones'!$J$7:$J$31,1,0)</f>
        <v>#N/A</v>
      </c>
      <c r="AB1083" s="94">
        <f t="shared" si="131"/>
        <v>0</v>
      </c>
      <c r="AC1083" s="94" t="e">
        <f>+VLOOKUP(E1083,'Código Licitaciones'!$K$7:$K$50,1,0)</f>
        <v>#N/A</v>
      </c>
      <c r="AD1083" s="94">
        <f t="shared" si="132"/>
        <v>0</v>
      </c>
      <c r="AE1083" s="94" t="e">
        <f>+VLOOKUP(G1083,'Código Licitaciones'!$L$7:$L$50,1,0)</f>
        <v>#N/A</v>
      </c>
      <c r="AF1083" s="90" t="e">
        <f t="shared" si="133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4"/>
        <v>0</v>
      </c>
      <c r="AJ1083" s="94">
        <f t="shared" si="134"/>
        <v>0</v>
      </c>
      <c r="AK1083" s="95" t="e">
        <f>+VLOOKUP(M1083,'Código Barras'!$C$3:$C$1694,1,0)</f>
        <v>#N/A</v>
      </c>
      <c r="AL1083" s="90">
        <f t="shared" si="136"/>
        <v>0</v>
      </c>
      <c r="AM1083" s="90">
        <f t="shared" si="136"/>
        <v>0</v>
      </c>
      <c r="AN1083" s="90">
        <f t="shared" si="136"/>
        <v>0</v>
      </c>
      <c r="AO1083" s="90">
        <f t="shared" si="135"/>
        <v>0</v>
      </c>
      <c r="AP1083" s="90">
        <f t="shared" si="135"/>
        <v>0</v>
      </c>
      <c r="AQ1083" s="90">
        <f t="shared" si="135"/>
        <v>0</v>
      </c>
      <c r="AR1083" s="90" t="e">
        <f>VLOOKUP(C1083&amp;E1083&amp;G1083&amp;I1083&amp;J1083,'Código Licitaciones'!$I$8:$I$4158,1,0)</f>
        <v>#N/A</v>
      </c>
    </row>
    <row r="1084" spans="13:44" ht="18.75" x14ac:dyDescent="0.3">
      <c r="M1084" s="98"/>
      <c r="X1084" s="83">
        <f t="shared" si="129"/>
        <v>9</v>
      </c>
      <c r="Z1084" s="90" t="e">
        <f t="shared" si="130"/>
        <v>#DIV/0!</v>
      </c>
      <c r="AA1084" s="94" t="e">
        <f>+VLOOKUP(C1084,'Código Licitaciones'!$J$7:$J$31,1,0)</f>
        <v>#N/A</v>
      </c>
      <c r="AB1084" s="94">
        <f t="shared" si="131"/>
        <v>0</v>
      </c>
      <c r="AC1084" s="94" t="e">
        <f>+VLOOKUP(E1084,'Código Licitaciones'!$K$7:$K$50,1,0)</f>
        <v>#N/A</v>
      </c>
      <c r="AD1084" s="94">
        <f t="shared" si="132"/>
        <v>0</v>
      </c>
      <c r="AE1084" s="94" t="e">
        <f>+VLOOKUP(G1084,'Código Licitaciones'!$L$7:$L$50,1,0)</f>
        <v>#N/A</v>
      </c>
      <c r="AF1084" s="90" t="e">
        <f t="shared" si="133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4"/>
        <v>0</v>
      </c>
      <c r="AJ1084" s="94">
        <f t="shared" si="134"/>
        <v>0</v>
      </c>
      <c r="AK1084" s="95" t="e">
        <f>+VLOOKUP(M1084,'Código Barras'!$C$3:$C$1694,1,0)</f>
        <v>#N/A</v>
      </c>
      <c r="AL1084" s="90">
        <f t="shared" si="136"/>
        <v>0</v>
      </c>
      <c r="AM1084" s="90">
        <f t="shared" si="136"/>
        <v>0</v>
      </c>
      <c r="AN1084" s="90">
        <f t="shared" si="136"/>
        <v>0</v>
      </c>
      <c r="AO1084" s="90">
        <f t="shared" si="135"/>
        <v>0</v>
      </c>
      <c r="AP1084" s="90">
        <f t="shared" si="135"/>
        <v>0</v>
      </c>
      <c r="AQ1084" s="90">
        <f t="shared" si="135"/>
        <v>0</v>
      </c>
      <c r="AR1084" s="90" t="e">
        <f>VLOOKUP(C1084&amp;E1084&amp;G1084&amp;I1084&amp;J1084,'Código Licitaciones'!$I$8:$I$4158,1,0)</f>
        <v>#N/A</v>
      </c>
    </row>
    <row r="1085" spans="13:44" ht="18.75" x14ac:dyDescent="0.3">
      <c r="M1085" s="98"/>
      <c r="X1085" s="83">
        <f t="shared" si="129"/>
        <v>9</v>
      </c>
      <c r="Z1085" s="90" t="e">
        <f t="shared" si="130"/>
        <v>#DIV/0!</v>
      </c>
      <c r="AA1085" s="94" t="e">
        <f>+VLOOKUP(C1085,'Código Licitaciones'!$J$7:$J$31,1,0)</f>
        <v>#N/A</v>
      </c>
      <c r="AB1085" s="94">
        <f t="shared" si="131"/>
        <v>0</v>
      </c>
      <c r="AC1085" s="94" t="e">
        <f>+VLOOKUP(E1085,'Código Licitaciones'!$K$7:$K$50,1,0)</f>
        <v>#N/A</v>
      </c>
      <c r="AD1085" s="94">
        <f t="shared" si="132"/>
        <v>0</v>
      </c>
      <c r="AE1085" s="94" t="e">
        <f>+VLOOKUP(G1085,'Código Licitaciones'!$L$7:$L$50,1,0)</f>
        <v>#N/A</v>
      </c>
      <c r="AF1085" s="90" t="e">
        <f t="shared" si="133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4"/>
        <v>0</v>
      </c>
      <c r="AJ1085" s="94">
        <f t="shared" si="134"/>
        <v>0</v>
      </c>
      <c r="AK1085" s="95" t="e">
        <f>+VLOOKUP(M1085,'Código Barras'!$C$3:$C$1694,1,0)</f>
        <v>#N/A</v>
      </c>
      <c r="AL1085" s="90">
        <f t="shared" si="136"/>
        <v>0</v>
      </c>
      <c r="AM1085" s="90">
        <f t="shared" si="136"/>
        <v>0</v>
      </c>
      <c r="AN1085" s="90">
        <f t="shared" si="136"/>
        <v>0</v>
      </c>
      <c r="AO1085" s="90">
        <f t="shared" si="135"/>
        <v>0</v>
      </c>
      <c r="AP1085" s="90">
        <f t="shared" si="135"/>
        <v>0</v>
      </c>
      <c r="AQ1085" s="90">
        <f t="shared" si="135"/>
        <v>0</v>
      </c>
      <c r="AR1085" s="90" t="e">
        <f>VLOOKUP(C1085&amp;E1085&amp;G1085&amp;I1085&amp;J1085,'Código Licitaciones'!$I$8:$I$4158,1,0)</f>
        <v>#N/A</v>
      </c>
    </row>
    <row r="1086" spans="13:44" ht="18.75" x14ac:dyDescent="0.3">
      <c r="M1086" s="98"/>
      <c r="X1086" s="83">
        <f t="shared" si="129"/>
        <v>9</v>
      </c>
      <c r="Z1086" s="90" t="e">
        <f t="shared" si="130"/>
        <v>#DIV/0!</v>
      </c>
      <c r="AA1086" s="94" t="e">
        <f>+VLOOKUP(C1086,'Código Licitaciones'!$J$7:$J$31,1,0)</f>
        <v>#N/A</v>
      </c>
      <c r="AB1086" s="94">
        <f t="shared" si="131"/>
        <v>0</v>
      </c>
      <c r="AC1086" s="94" t="e">
        <f>+VLOOKUP(E1086,'Código Licitaciones'!$K$7:$K$50,1,0)</f>
        <v>#N/A</v>
      </c>
      <c r="AD1086" s="94">
        <f t="shared" si="132"/>
        <v>0</v>
      </c>
      <c r="AE1086" s="94" t="e">
        <f>+VLOOKUP(G1086,'Código Licitaciones'!$L$7:$L$50,1,0)</f>
        <v>#N/A</v>
      </c>
      <c r="AF1086" s="90" t="e">
        <f t="shared" si="133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4"/>
        <v>0</v>
      </c>
      <c r="AJ1086" s="94">
        <f t="shared" si="134"/>
        <v>0</v>
      </c>
      <c r="AK1086" s="95" t="e">
        <f>+VLOOKUP(M1086,'Código Barras'!$C$3:$C$1694,1,0)</f>
        <v>#N/A</v>
      </c>
      <c r="AL1086" s="90">
        <f t="shared" si="136"/>
        <v>0</v>
      </c>
      <c r="AM1086" s="90">
        <f t="shared" si="136"/>
        <v>0</v>
      </c>
      <c r="AN1086" s="90">
        <f t="shared" si="136"/>
        <v>0</v>
      </c>
      <c r="AO1086" s="90">
        <f t="shared" si="135"/>
        <v>0</v>
      </c>
      <c r="AP1086" s="90">
        <f t="shared" si="135"/>
        <v>0</v>
      </c>
      <c r="AQ1086" s="90">
        <f t="shared" si="135"/>
        <v>0</v>
      </c>
      <c r="AR1086" s="90" t="e">
        <f>VLOOKUP(C1086&amp;E1086&amp;G1086&amp;I1086&amp;J1086,'Código Licitaciones'!$I$8:$I$4158,1,0)</f>
        <v>#N/A</v>
      </c>
    </row>
    <row r="1087" spans="13:44" ht="18.75" x14ac:dyDescent="0.3">
      <c r="M1087" s="98"/>
      <c r="X1087" s="83">
        <f t="shared" si="129"/>
        <v>9</v>
      </c>
      <c r="Z1087" s="90" t="e">
        <f t="shared" si="130"/>
        <v>#DIV/0!</v>
      </c>
      <c r="AA1087" s="94" t="e">
        <f>+VLOOKUP(C1087,'Código Licitaciones'!$J$7:$J$31,1,0)</f>
        <v>#N/A</v>
      </c>
      <c r="AB1087" s="94">
        <f t="shared" si="131"/>
        <v>0</v>
      </c>
      <c r="AC1087" s="94" t="e">
        <f>+VLOOKUP(E1087,'Código Licitaciones'!$K$7:$K$50,1,0)</f>
        <v>#N/A</v>
      </c>
      <c r="AD1087" s="94">
        <f t="shared" si="132"/>
        <v>0</v>
      </c>
      <c r="AE1087" s="94" t="e">
        <f>+VLOOKUP(G1087,'Código Licitaciones'!$L$7:$L$50,1,0)</f>
        <v>#N/A</v>
      </c>
      <c r="AF1087" s="90" t="e">
        <f t="shared" si="133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4"/>
        <v>0</v>
      </c>
      <c r="AJ1087" s="94">
        <f t="shared" si="134"/>
        <v>0</v>
      </c>
      <c r="AK1087" s="95" t="e">
        <f>+VLOOKUP(M1087,'Código Barras'!$C$3:$C$1694,1,0)</f>
        <v>#N/A</v>
      </c>
      <c r="AL1087" s="90">
        <f t="shared" si="136"/>
        <v>0</v>
      </c>
      <c r="AM1087" s="90">
        <f t="shared" si="136"/>
        <v>0</v>
      </c>
      <c r="AN1087" s="90">
        <f t="shared" si="136"/>
        <v>0</v>
      </c>
      <c r="AO1087" s="90">
        <f t="shared" si="135"/>
        <v>0</v>
      </c>
      <c r="AP1087" s="90">
        <f t="shared" si="135"/>
        <v>0</v>
      </c>
      <c r="AQ1087" s="90">
        <f t="shared" si="135"/>
        <v>0</v>
      </c>
      <c r="AR1087" s="90" t="e">
        <f>VLOOKUP(C1087&amp;E1087&amp;G1087&amp;I1087&amp;J1087,'Código Licitaciones'!$I$8:$I$4158,1,0)</f>
        <v>#N/A</v>
      </c>
    </row>
    <row r="1088" spans="13:44" ht="18.75" x14ac:dyDescent="0.3">
      <c r="M1088" s="98"/>
      <c r="X1088" s="83">
        <f t="shared" si="129"/>
        <v>9</v>
      </c>
      <c r="Z1088" s="90" t="e">
        <f t="shared" si="130"/>
        <v>#DIV/0!</v>
      </c>
      <c r="AA1088" s="94" t="e">
        <f>+VLOOKUP(C1088,'Código Licitaciones'!$J$7:$J$31,1,0)</f>
        <v>#N/A</v>
      </c>
      <c r="AB1088" s="94">
        <f t="shared" si="131"/>
        <v>0</v>
      </c>
      <c r="AC1088" s="94" t="e">
        <f>+VLOOKUP(E1088,'Código Licitaciones'!$K$7:$K$50,1,0)</f>
        <v>#N/A</v>
      </c>
      <c r="AD1088" s="94">
        <f t="shared" si="132"/>
        <v>0</v>
      </c>
      <c r="AE1088" s="94" t="e">
        <f>+VLOOKUP(G1088,'Código Licitaciones'!$L$7:$L$50,1,0)</f>
        <v>#N/A</v>
      </c>
      <c r="AF1088" s="90" t="e">
        <f t="shared" si="133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4"/>
        <v>0</v>
      </c>
      <c r="AJ1088" s="94">
        <f t="shared" si="134"/>
        <v>0</v>
      </c>
      <c r="AK1088" s="95" t="e">
        <f>+VLOOKUP(M1088,'Código Barras'!$C$3:$C$1694,1,0)</f>
        <v>#N/A</v>
      </c>
      <c r="AL1088" s="90">
        <f t="shared" si="136"/>
        <v>0</v>
      </c>
      <c r="AM1088" s="90">
        <f t="shared" si="136"/>
        <v>0</v>
      </c>
      <c r="AN1088" s="90">
        <f t="shared" si="136"/>
        <v>0</v>
      </c>
      <c r="AO1088" s="90">
        <f t="shared" si="135"/>
        <v>0</v>
      </c>
      <c r="AP1088" s="90">
        <f t="shared" si="135"/>
        <v>0</v>
      </c>
      <c r="AQ1088" s="90">
        <f t="shared" si="135"/>
        <v>0</v>
      </c>
      <c r="AR1088" s="90" t="e">
        <f>VLOOKUP(C1088&amp;E1088&amp;G1088&amp;I1088&amp;J1088,'Código Licitaciones'!$I$8:$I$4158,1,0)</f>
        <v>#N/A</v>
      </c>
    </row>
    <row r="1089" spans="13:44" ht="18.75" x14ac:dyDescent="0.3">
      <c r="M1089" s="98"/>
      <c r="X1089" s="83">
        <f t="shared" si="129"/>
        <v>9</v>
      </c>
      <c r="Z1089" s="90" t="e">
        <f t="shared" si="130"/>
        <v>#DIV/0!</v>
      </c>
      <c r="AA1089" s="94" t="e">
        <f>+VLOOKUP(C1089,'Código Licitaciones'!$J$7:$J$31,1,0)</f>
        <v>#N/A</v>
      </c>
      <c r="AB1089" s="94">
        <f t="shared" si="131"/>
        <v>0</v>
      </c>
      <c r="AC1089" s="94" t="e">
        <f>+VLOOKUP(E1089,'Código Licitaciones'!$K$7:$K$50,1,0)</f>
        <v>#N/A</v>
      </c>
      <c r="AD1089" s="94">
        <f t="shared" si="132"/>
        <v>0</v>
      </c>
      <c r="AE1089" s="94" t="e">
        <f>+VLOOKUP(G1089,'Código Licitaciones'!$L$7:$L$50,1,0)</f>
        <v>#N/A</v>
      </c>
      <c r="AF1089" s="90" t="e">
        <f t="shared" si="133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4"/>
        <v>0</v>
      </c>
      <c r="AJ1089" s="94">
        <f t="shared" si="134"/>
        <v>0</v>
      </c>
      <c r="AK1089" s="95" t="e">
        <f>+VLOOKUP(M1089,'Código Barras'!$C$3:$C$1694,1,0)</f>
        <v>#N/A</v>
      </c>
      <c r="AL1089" s="90">
        <f t="shared" si="136"/>
        <v>0</v>
      </c>
      <c r="AM1089" s="90">
        <f t="shared" si="136"/>
        <v>0</v>
      </c>
      <c r="AN1089" s="90">
        <f t="shared" si="136"/>
        <v>0</v>
      </c>
      <c r="AO1089" s="90">
        <f t="shared" si="135"/>
        <v>0</v>
      </c>
      <c r="AP1089" s="90">
        <f t="shared" si="135"/>
        <v>0</v>
      </c>
      <c r="AQ1089" s="90">
        <f t="shared" si="135"/>
        <v>0</v>
      </c>
      <c r="AR1089" s="90" t="e">
        <f>VLOOKUP(C1089&amp;E1089&amp;G1089&amp;I1089&amp;J1089,'Código Licitaciones'!$I$8:$I$4158,1,0)</f>
        <v>#N/A</v>
      </c>
    </row>
    <row r="1090" spans="13:44" ht="18.75" x14ac:dyDescent="0.3">
      <c r="M1090" s="98"/>
      <c r="X1090" s="83">
        <f t="shared" si="129"/>
        <v>9</v>
      </c>
      <c r="Z1090" s="90" t="e">
        <f t="shared" si="130"/>
        <v>#DIV/0!</v>
      </c>
      <c r="AA1090" s="94" t="e">
        <f>+VLOOKUP(C1090,'Código Licitaciones'!$J$7:$J$31,1,0)</f>
        <v>#N/A</v>
      </c>
      <c r="AB1090" s="94">
        <f t="shared" si="131"/>
        <v>0</v>
      </c>
      <c r="AC1090" s="94" t="e">
        <f>+VLOOKUP(E1090,'Código Licitaciones'!$K$7:$K$50,1,0)</f>
        <v>#N/A</v>
      </c>
      <c r="AD1090" s="94">
        <f t="shared" si="132"/>
        <v>0</v>
      </c>
      <c r="AE1090" s="94" t="e">
        <f>+VLOOKUP(G1090,'Código Licitaciones'!$L$7:$L$50,1,0)</f>
        <v>#N/A</v>
      </c>
      <c r="AF1090" s="90" t="e">
        <f t="shared" si="133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4"/>
        <v>0</v>
      </c>
      <c r="AJ1090" s="94">
        <f t="shared" si="134"/>
        <v>0</v>
      </c>
      <c r="AK1090" s="95" t="e">
        <f>+VLOOKUP(M1090,'Código Barras'!$C$3:$C$1694,1,0)</f>
        <v>#N/A</v>
      </c>
      <c r="AL1090" s="90">
        <f t="shared" si="136"/>
        <v>0</v>
      </c>
      <c r="AM1090" s="90">
        <f t="shared" si="136"/>
        <v>0</v>
      </c>
      <c r="AN1090" s="90">
        <f t="shared" si="136"/>
        <v>0</v>
      </c>
      <c r="AO1090" s="90">
        <f t="shared" si="135"/>
        <v>0</v>
      </c>
      <c r="AP1090" s="90">
        <f t="shared" si="135"/>
        <v>0</v>
      </c>
      <c r="AQ1090" s="90">
        <f t="shared" si="135"/>
        <v>0</v>
      </c>
      <c r="AR1090" s="90" t="e">
        <f>VLOOKUP(C1090&amp;E1090&amp;G1090&amp;I1090&amp;J1090,'Código Licitaciones'!$I$8:$I$4158,1,0)</f>
        <v>#N/A</v>
      </c>
    </row>
    <row r="1091" spans="13:44" ht="18.75" x14ac:dyDescent="0.3">
      <c r="M1091" s="98"/>
      <c r="X1091" s="83">
        <f t="shared" si="129"/>
        <v>9</v>
      </c>
      <c r="Z1091" s="90" t="e">
        <f t="shared" si="130"/>
        <v>#DIV/0!</v>
      </c>
      <c r="AA1091" s="94" t="e">
        <f>+VLOOKUP(C1091,'Código Licitaciones'!$J$7:$J$31,1,0)</f>
        <v>#N/A</v>
      </c>
      <c r="AB1091" s="94">
        <f t="shared" si="131"/>
        <v>0</v>
      </c>
      <c r="AC1091" s="94" t="e">
        <f>+VLOOKUP(E1091,'Código Licitaciones'!$K$7:$K$50,1,0)</f>
        <v>#N/A</v>
      </c>
      <c r="AD1091" s="94">
        <f t="shared" si="132"/>
        <v>0</v>
      </c>
      <c r="AE1091" s="94" t="e">
        <f>+VLOOKUP(G1091,'Código Licitaciones'!$L$7:$L$50,1,0)</f>
        <v>#N/A</v>
      </c>
      <c r="AF1091" s="90" t="e">
        <f t="shared" si="133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4"/>
        <v>0</v>
      </c>
      <c r="AJ1091" s="94">
        <f t="shared" si="134"/>
        <v>0</v>
      </c>
      <c r="AK1091" s="95" t="e">
        <f>+VLOOKUP(M1091,'Código Barras'!$C$3:$C$1694,1,0)</f>
        <v>#N/A</v>
      </c>
      <c r="AL1091" s="90">
        <f t="shared" si="136"/>
        <v>0</v>
      </c>
      <c r="AM1091" s="90">
        <f t="shared" si="136"/>
        <v>0</v>
      </c>
      <c r="AN1091" s="90">
        <f t="shared" si="136"/>
        <v>0</v>
      </c>
      <c r="AO1091" s="90">
        <f t="shared" si="135"/>
        <v>0</v>
      </c>
      <c r="AP1091" s="90">
        <f t="shared" si="135"/>
        <v>0</v>
      </c>
      <c r="AQ1091" s="90">
        <f t="shared" si="135"/>
        <v>0</v>
      </c>
      <c r="AR1091" s="90" t="e">
        <f>VLOOKUP(C1091&amp;E1091&amp;G1091&amp;I1091&amp;J1091,'Código Licitaciones'!$I$8:$I$4158,1,0)</f>
        <v>#N/A</v>
      </c>
    </row>
    <row r="1092" spans="13:44" ht="18.75" x14ac:dyDescent="0.3">
      <c r="M1092" s="98"/>
      <c r="X1092" s="83">
        <f t="shared" si="129"/>
        <v>9</v>
      </c>
      <c r="Z1092" s="90" t="e">
        <f t="shared" si="130"/>
        <v>#DIV/0!</v>
      </c>
      <c r="AA1092" s="94" t="e">
        <f>+VLOOKUP(C1092,'Código Licitaciones'!$J$7:$J$31,1,0)</f>
        <v>#N/A</v>
      </c>
      <c r="AB1092" s="94">
        <f t="shared" si="131"/>
        <v>0</v>
      </c>
      <c r="AC1092" s="94" t="e">
        <f>+VLOOKUP(E1092,'Código Licitaciones'!$K$7:$K$50,1,0)</f>
        <v>#N/A</v>
      </c>
      <c r="AD1092" s="94">
        <f t="shared" si="132"/>
        <v>0</v>
      </c>
      <c r="AE1092" s="94" t="e">
        <f>+VLOOKUP(G1092,'Código Licitaciones'!$L$7:$L$50,1,0)</f>
        <v>#N/A</v>
      </c>
      <c r="AF1092" s="90" t="e">
        <f t="shared" si="133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4"/>
        <v>0</v>
      </c>
      <c r="AJ1092" s="94">
        <f t="shared" si="134"/>
        <v>0</v>
      </c>
      <c r="AK1092" s="95" t="e">
        <f>+VLOOKUP(M1092,'Código Barras'!$C$3:$C$1694,1,0)</f>
        <v>#N/A</v>
      </c>
      <c r="AL1092" s="90">
        <f t="shared" si="136"/>
        <v>0</v>
      </c>
      <c r="AM1092" s="90">
        <f t="shared" si="136"/>
        <v>0</v>
      </c>
      <c r="AN1092" s="90">
        <f t="shared" si="136"/>
        <v>0</v>
      </c>
      <c r="AO1092" s="90">
        <f t="shared" si="135"/>
        <v>0</v>
      </c>
      <c r="AP1092" s="90">
        <f t="shared" si="135"/>
        <v>0</v>
      </c>
      <c r="AQ1092" s="90">
        <f t="shared" si="135"/>
        <v>0</v>
      </c>
      <c r="AR1092" s="90" t="e">
        <f>VLOOKUP(C1092&amp;E1092&amp;G1092&amp;I1092&amp;J1092,'Código Licitaciones'!$I$8:$I$4158,1,0)</f>
        <v>#N/A</v>
      </c>
    </row>
    <row r="1093" spans="13:44" ht="18.75" x14ac:dyDescent="0.3">
      <c r="M1093" s="98"/>
      <c r="X1093" s="83">
        <f t="shared" si="129"/>
        <v>9</v>
      </c>
      <c r="Z1093" s="90" t="e">
        <f t="shared" si="130"/>
        <v>#DIV/0!</v>
      </c>
      <c r="AA1093" s="94" t="e">
        <f>+VLOOKUP(C1093,'Código Licitaciones'!$J$7:$J$31,1,0)</f>
        <v>#N/A</v>
      </c>
      <c r="AB1093" s="94">
        <f t="shared" si="131"/>
        <v>0</v>
      </c>
      <c r="AC1093" s="94" t="e">
        <f>+VLOOKUP(E1093,'Código Licitaciones'!$K$7:$K$50,1,0)</f>
        <v>#N/A</v>
      </c>
      <c r="AD1093" s="94">
        <f t="shared" si="132"/>
        <v>0</v>
      </c>
      <c r="AE1093" s="94" t="e">
        <f>+VLOOKUP(G1093,'Código Licitaciones'!$L$7:$L$50,1,0)</f>
        <v>#N/A</v>
      </c>
      <c r="AF1093" s="90" t="e">
        <f t="shared" si="133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4"/>
        <v>0</v>
      </c>
      <c r="AJ1093" s="94">
        <f t="shared" si="134"/>
        <v>0</v>
      </c>
      <c r="AK1093" s="95" t="e">
        <f>+VLOOKUP(M1093,'Código Barras'!$C$3:$C$1694,1,0)</f>
        <v>#N/A</v>
      </c>
      <c r="AL1093" s="90">
        <f t="shared" si="136"/>
        <v>0</v>
      </c>
      <c r="AM1093" s="90">
        <f t="shared" si="136"/>
        <v>0</v>
      </c>
      <c r="AN1093" s="90">
        <f t="shared" si="136"/>
        <v>0</v>
      </c>
      <c r="AO1093" s="90">
        <f t="shared" si="135"/>
        <v>0</v>
      </c>
      <c r="AP1093" s="90">
        <f t="shared" si="135"/>
        <v>0</v>
      </c>
      <c r="AQ1093" s="90">
        <f t="shared" si="135"/>
        <v>0</v>
      </c>
      <c r="AR1093" s="90" t="e">
        <f>VLOOKUP(C1093&amp;E1093&amp;G1093&amp;I1093&amp;J1093,'Código Licitaciones'!$I$8:$I$4158,1,0)</f>
        <v>#N/A</v>
      </c>
    </row>
    <row r="1094" spans="13:44" ht="18.75" x14ac:dyDescent="0.3">
      <c r="M1094" s="98"/>
      <c r="X1094" s="83">
        <f t="shared" si="129"/>
        <v>9</v>
      </c>
      <c r="Z1094" s="90" t="e">
        <f t="shared" si="130"/>
        <v>#DIV/0!</v>
      </c>
      <c r="AA1094" s="94" t="e">
        <f>+VLOOKUP(C1094,'Código Licitaciones'!$J$7:$J$31,1,0)</f>
        <v>#N/A</v>
      </c>
      <c r="AB1094" s="94">
        <f t="shared" si="131"/>
        <v>0</v>
      </c>
      <c r="AC1094" s="94" t="e">
        <f>+VLOOKUP(E1094,'Código Licitaciones'!$K$7:$K$50,1,0)</f>
        <v>#N/A</v>
      </c>
      <c r="AD1094" s="94">
        <f t="shared" si="132"/>
        <v>0</v>
      </c>
      <c r="AE1094" s="94" t="e">
        <f>+VLOOKUP(G1094,'Código Licitaciones'!$L$7:$L$50,1,0)</f>
        <v>#N/A</v>
      </c>
      <c r="AF1094" s="90" t="e">
        <f t="shared" si="133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4"/>
        <v>0</v>
      </c>
      <c r="AJ1094" s="94">
        <f t="shared" si="134"/>
        <v>0</v>
      </c>
      <c r="AK1094" s="95" t="e">
        <f>+VLOOKUP(M1094,'Código Barras'!$C$3:$C$1694,1,0)</f>
        <v>#N/A</v>
      </c>
      <c r="AL1094" s="90">
        <f t="shared" si="136"/>
        <v>0</v>
      </c>
      <c r="AM1094" s="90">
        <f t="shared" si="136"/>
        <v>0</v>
      </c>
      <c r="AN1094" s="90">
        <f t="shared" si="136"/>
        <v>0</v>
      </c>
      <c r="AO1094" s="90">
        <f t="shared" si="135"/>
        <v>0</v>
      </c>
      <c r="AP1094" s="90">
        <f t="shared" si="135"/>
        <v>0</v>
      </c>
      <c r="AQ1094" s="90">
        <f t="shared" si="135"/>
        <v>0</v>
      </c>
      <c r="AR1094" s="90" t="e">
        <f>VLOOKUP(C1094&amp;E1094&amp;G1094&amp;I1094&amp;J1094,'Código Licitaciones'!$I$8:$I$4158,1,0)</f>
        <v>#N/A</v>
      </c>
    </row>
    <row r="1095" spans="13:44" ht="18.75" x14ac:dyDescent="0.3">
      <c r="M1095" s="98"/>
      <c r="X1095" s="83">
        <f t="shared" si="129"/>
        <v>9</v>
      </c>
      <c r="Z1095" s="90" t="e">
        <f t="shared" si="130"/>
        <v>#DIV/0!</v>
      </c>
      <c r="AA1095" s="94" t="e">
        <f>+VLOOKUP(C1095,'Código Licitaciones'!$J$7:$J$31,1,0)</f>
        <v>#N/A</v>
      </c>
      <c r="AB1095" s="94">
        <f t="shared" si="131"/>
        <v>0</v>
      </c>
      <c r="AC1095" s="94" t="e">
        <f>+VLOOKUP(E1095,'Código Licitaciones'!$K$7:$K$50,1,0)</f>
        <v>#N/A</v>
      </c>
      <c r="AD1095" s="94">
        <f t="shared" si="132"/>
        <v>0</v>
      </c>
      <c r="AE1095" s="94" t="e">
        <f>+VLOOKUP(G1095,'Código Licitaciones'!$L$7:$L$50,1,0)</f>
        <v>#N/A</v>
      </c>
      <c r="AF1095" s="90" t="e">
        <f t="shared" si="133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4"/>
        <v>0</v>
      </c>
      <c r="AJ1095" s="94">
        <f t="shared" si="134"/>
        <v>0</v>
      </c>
      <c r="AK1095" s="95" t="e">
        <f>+VLOOKUP(M1095,'Código Barras'!$C$3:$C$1694,1,0)</f>
        <v>#N/A</v>
      </c>
      <c r="AL1095" s="90">
        <f t="shared" si="136"/>
        <v>0</v>
      </c>
      <c r="AM1095" s="90">
        <f t="shared" si="136"/>
        <v>0</v>
      </c>
      <c r="AN1095" s="90">
        <f t="shared" si="136"/>
        <v>0</v>
      </c>
      <c r="AO1095" s="90">
        <f t="shared" si="135"/>
        <v>0</v>
      </c>
      <c r="AP1095" s="90">
        <f t="shared" si="135"/>
        <v>0</v>
      </c>
      <c r="AQ1095" s="90">
        <f t="shared" si="135"/>
        <v>0</v>
      </c>
      <c r="AR1095" s="90" t="e">
        <f>VLOOKUP(C1095&amp;E1095&amp;G1095&amp;I1095&amp;J1095,'Código Licitaciones'!$I$8:$I$4158,1,0)</f>
        <v>#N/A</v>
      </c>
    </row>
    <row r="1096" spans="13:44" ht="18.75" x14ac:dyDescent="0.3">
      <c r="M1096" s="98"/>
      <c r="X1096" s="83">
        <f t="shared" si="129"/>
        <v>9</v>
      </c>
      <c r="Z1096" s="90" t="e">
        <f t="shared" si="130"/>
        <v>#DIV/0!</v>
      </c>
      <c r="AA1096" s="94" t="e">
        <f>+VLOOKUP(C1096,'Código Licitaciones'!$J$7:$J$31,1,0)</f>
        <v>#N/A</v>
      </c>
      <c r="AB1096" s="94">
        <f t="shared" si="131"/>
        <v>0</v>
      </c>
      <c r="AC1096" s="94" t="e">
        <f>+VLOOKUP(E1096,'Código Licitaciones'!$K$7:$K$50,1,0)</f>
        <v>#N/A</v>
      </c>
      <c r="AD1096" s="94">
        <f t="shared" si="132"/>
        <v>0</v>
      </c>
      <c r="AE1096" s="94" t="e">
        <f>+VLOOKUP(G1096,'Código Licitaciones'!$L$7:$L$50,1,0)</f>
        <v>#N/A</v>
      </c>
      <c r="AF1096" s="90" t="e">
        <f t="shared" si="133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4"/>
        <v>0</v>
      </c>
      <c r="AJ1096" s="94">
        <f t="shared" si="134"/>
        <v>0</v>
      </c>
      <c r="AK1096" s="95" t="e">
        <f>+VLOOKUP(M1096,'Código Barras'!$C$3:$C$1694,1,0)</f>
        <v>#N/A</v>
      </c>
      <c r="AL1096" s="90">
        <f t="shared" si="136"/>
        <v>0</v>
      </c>
      <c r="AM1096" s="90">
        <f t="shared" si="136"/>
        <v>0</v>
      </c>
      <c r="AN1096" s="90">
        <f t="shared" si="136"/>
        <v>0</v>
      </c>
      <c r="AO1096" s="90">
        <f t="shared" si="135"/>
        <v>0</v>
      </c>
      <c r="AP1096" s="90">
        <f t="shared" si="135"/>
        <v>0</v>
      </c>
      <c r="AQ1096" s="90">
        <f t="shared" si="135"/>
        <v>0</v>
      </c>
      <c r="AR1096" s="90" t="e">
        <f>VLOOKUP(C1096&amp;E1096&amp;G1096&amp;I1096&amp;J1096,'Código Licitaciones'!$I$8:$I$4158,1,0)</f>
        <v>#N/A</v>
      </c>
    </row>
    <row r="1097" spans="13:44" ht="18.75" x14ac:dyDescent="0.3">
      <c r="M1097" s="98"/>
      <c r="X1097" s="83">
        <f t="shared" si="129"/>
        <v>9</v>
      </c>
      <c r="Z1097" s="90" t="e">
        <f t="shared" si="130"/>
        <v>#DIV/0!</v>
      </c>
      <c r="AA1097" s="94" t="e">
        <f>+VLOOKUP(C1097,'Código Licitaciones'!$J$7:$J$31,1,0)</f>
        <v>#N/A</v>
      </c>
      <c r="AB1097" s="94">
        <f t="shared" si="131"/>
        <v>0</v>
      </c>
      <c r="AC1097" s="94" t="e">
        <f>+VLOOKUP(E1097,'Código Licitaciones'!$K$7:$K$50,1,0)</f>
        <v>#N/A</v>
      </c>
      <c r="AD1097" s="94">
        <f t="shared" si="132"/>
        <v>0</v>
      </c>
      <c r="AE1097" s="94" t="e">
        <f>+VLOOKUP(G1097,'Código Licitaciones'!$L$7:$L$50,1,0)</f>
        <v>#N/A</v>
      </c>
      <c r="AF1097" s="90" t="e">
        <f t="shared" si="133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4"/>
        <v>0</v>
      </c>
      <c r="AJ1097" s="94">
        <f t="shared" si="134"/>
        <v>0</v>
      </c>
      <c r="AK1097" s="95" t="e">
        <f>+VLOOKUP(M1097,'Código Barras'!$C$3:$C$1694,1,0)</f>
        <v>#N/A</v>
      </c>
      <c r="AL1097" s="90">
        <f t="shared" si="136"/>
        <v>0</v>
      </c>
      <c r="AM1097" s="90">
        <f t="shared" si="136"/>
        <v>0</v>
      </c>
      <c r="AN1097" s="90">
        <f t="shared" si="136"/>
        <v>0</v>
      </c>
      <c r="AO1097" s="90">
        <f t="shared" si="135"/>
        <v>0</v>
      </c>
      <c r="AP1097" s="90">
        <f t="shared" si="135"/>
        <v>0</v>
      </c>
      <c r="AQ1097" s="90">
        <f t="shared" si="135"/>
        <v>0</v>
      </c>
      <c r="AR1097" s="90" t="e">
        <f>VLOOKUP(C1097&amp;E1097&amp;G1097&amp;I1097&amp;J1097,'Código Licitaciones'!$I$8:$I$4158,1,0)</f>
        <v>#N/A</v>
      </c>
    </row>
    <row r="1098" spans="13:44" ht="18.75" x14ac:dyDescent="0.3">
      <c r="M1098" s="98"/>
      <c r="X1098" s="83">
        <f t="shared" ref="X1098:X1161" si="137">SUMPRODUCT(--(ISERROR(Z1098:BN1098)))</f>
        <v>9</v>
      </c>
      <c r="Z1098" s="90" t="e">
        <f t="shared" ref="Z1098:Z1161" si="138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9">+D1098</f>
        <v>0</v>
      </c>
      <c r="AC1098" s="94" t="e">
        <f>+VLOOKUP(E1098,'Código Licitaciones'!$K$7:$K$50,1,0)</f>
        <v>#N/A</v>
      </c>
      <c r="AD1098" s="94">
        <f t="shared" ref="AD1098:AD1161" si="140">+F1098</f>
        <v>0</v>
      </c>
      <c r="AE1098" s="94" t="e">
        <f>+VLOOKUP(G1098,'Código Licitaciones'!$L$7:$L$50,1,0)</f>
        <v>#N/A</v>
      </c>
      <c r="AF1098" s="90" t="e">
        <f t="shared" ref="AF1098:AF1161" si="141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4"/>
        <v>0</v>
      </c>
      <c r="AJ1098" s="94">
        <f t="shared" si="134"/>
        <v>0</v>
      </c>
      <c r="AK1098" s="95" t="e">
        <f>+VLOOKUP(M1098,'Código Barras'!$C$3:$C$1694,1,0)</f>
        <v>#N/A</v>
      </c>
      <c r="AL1098" s="90">
        <f t="shared" si="136"/>
        <v>0</v>
      </c>
      <c r="AM1098" s="90">
        <f t="shared" si="136"/>
        <v>0</v>
      </c>
      <c r="AN1098" s="90">
        <f t="shared" si="136"/>
        <v>0</v>
      </c>
      <c r="AO1098" s="90">
        <f t="shared" si="135"/>
        <v>0</v>
      </c>
      <c r="AP1098" s="90">
        <f t="shared" si="135"/>
        <v>0</v>
      </c>
      <c r="AQ1098" s="90">
        <f t="shared" si="135"/>
        <v>0</v>
      </c>
      <c r="AR1098" s="90" t="e">
        <f>VLOOKUP(C1098&amp;E1098&amp;G1098&amp;I1098&amp;J1098,'Código Licitaciones'!$I$8:$I$4158,1,0)</f>
        <v>#N/A</v>
      </c>
    </row>
    <row r="1099" spans="13:44" ht="18.75" x14ac:dyDescent="0.3">
      <c r="M1099" s="98"/>
      <c r="X1099" s="83">
        <f t="shared" si="137"/>
        <v>9</v>
      </c>
      <c r="Z1099" s="90" t="e">
        <f t="shared" si="138"/>
        <v>#DIV/0!</v>
      </c>
      <c r="AA1099" s="94" t="e">
        <f>+VLOOKUP(C1099,'Código Licitaciones'!$J$7:$J$31,1,0)</f>
        <v>#N/A</v>
      </c>
      <c r="AB1099" s="94">
        <f t="shared" si="139"/>
        <v>0</v>
      </c>
      <c r="AC1099" s="94" t="e">
        <f>+VLOOKUP(E1099,'Código Licitaciones'!$K$7:$K$50,1,0)</f>
        <v>#N/A</v>
      </c>
      <c r="AD1099" s="94">
        <f t="shared" si="140"/>
        <v>0</v>
      </c>
      <c r="AE1099" s="94" t="e">
        <f>+VLOOKUP(G1099,'Código Licitaciones'!$L$7:$L$50,1,0)</f>
        <v>#N/A</v>
      </c>
      <c r="AF1099" s="90" t="e">
        <f t="shared" si="141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4"/>
        <v>0</v>
      </c>
      <c r="AJ1099" s="94">
        <f t="shared" si="134"/>
        <v>0</v>
      </c>
      <c r="AK1099" s="95" t="e">
        <f>+VLOOKUP(M1099,'Código Barras'!$C$3:$C$1694,1,0)</f>
        <v>#N/A</v>
      </c>
      <c r="AL1099" s="90">
        <f t="shared" si="136"/>
        <v>0</v>
      </c>
      <c r="AM1099" s="90">
        <f t="shared" si="136"/>
        <v>0</v>
      </c>
      <c r="AN1099" s="90">
        <f t="shared" si="136"/>
        <v>0</v>
      </c>
      <c r="AO1099" s="90">
        <f t="shared" si="135"/>
        <v>0</v>
      </c>
      <c r="AP1099" s="90">
        <f t="shared" si="135"/>
        <v>0</v>
      </c>
      <c r="AQ1099" s="90">
        <f t="shared" si="135"/>
        <v>0</v>
      </c>
      <c r="AR1099" s="90" t="e">
        <f>VLOOKUP(C1099&amp;E1099&amp;G1099&amp;I1099&amp;J1099,'Código Licitaciones'!$I$8:$I$4158,1,0)</f>
        <v>#N/A</v>
      </c>
    </row>
    <row r="1100" spans="13:44" ht="18.75" x14ac:dyDescent="0.3">
      <c r="M1100" s="98"/>
      <c r="X1100" s="83">
        <f t="shared" si="137"/>
        <v>9</v>
      </c>
      <c r="Z1100" s="90" t="e">
        <f t="shared" si="138"/>
        <v>#DIV/0!</v>
      </c>
      <c r="AA1100" s="94" t="e">
        <f>+VLOOKUP(C1100,'Código Licitaciones'!$J$7:$J$31,1,0)</f>
        <v>#N/A</v>
      </c>
      <c r="AB1100" s="94">
        <f t="shared" si="139"/>
        <v>0</v>
      </c>
      <c r="AC1100" s="94" t="e">
        <f>+VLOOKUP(E1100,'Código Licitaciones'!$K$7:$K$50,1,0)</f>
        <v>#N/A</v>
      </c>
      <c r="AD1100" s="94">
        <f t="shared" si="140"/>
        <v>0</v>
      </c>
      <c r="AE1100" s="94" t="e">
        <f>+VLOOKUP(G1100,'Código Licitaciones'!$L$7:$L$50,1,0)</f>
        <v>#N/A</v>
      </c>
      <c r="AF1100" s="90" t="e">
        <f t="shared" si="141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4"/>
        <v>0</v>
      </c>
      <c r="AJ1100" s="94">
        <f t="shared" si="134"/>
        <v>0</v>
      </c>
      <c r="AK1100" s="95" t="e">
        <f>+VLOOKUP(M1100,'Código Barras'!$C$3:$C$1694,1,0)</f>
        <v>#N/A</v>
      </c>
      <c r="AL1100" s="90">
        <f t="shared" si="136"/>
        <v>0</v>
      </c>
      <c r="AM1100" s="90">
        <f t="shared" si="136"/>
        <v>0</v>
      </c>
      <c r="AN1100" s="90">
        <f t="shared" si="136"/>
        <v>0</v>
      </c>
      <c r="AO1100" s="90">
        <f t="shared" si="135"/>
        <v>0</v>
      </c>
      <c r="AP1100" s="90">
        <f t="shared" si="135"/>
        <v>0</v>
      </c>
      <c r="AQ1100" s="90">
        <f t="shared" si="135"/>
        <v>0</v>
      </c>
      <c r="AR1100" s="90" t="e">
        <f>VLOOKUP(C1100&amp;E1100&amp;G1100&amp;I1100&amp;J1100,'Código Licitaciones'!$I$8:$I$4158,1,0)</f>
        <v>#N/A</v>
      </c>
    </row>
    <row r="1101" spans="13:44" ht="18.75" x14ac:dyDescent="0.3">
      <c r="M1101" s="98"/>
      <c r="X1101" s="83">
        <f t="shared" si="137"/>
        <v>9</v>
      </c>
      <c r="Z1101" s="90" t="e">
        <f t="shared" si="138"/>
        <v>#DIV/0!</v>
      </c>
      <c r="AA1101" s="94" t="e">
        <f>+VLOOKUP(C1101,'Código Licitaciones'!$J$7:$J$31,1,0)</f>
        <v>#N/A</v>
      </c>
      <c r="AB1101" s="94">
        <f t="shared" si="139"/>
        <v>0</v>
      </c>
      <c r="AC1101" s="94" t="e">
        <f>+VLOOKUP(E1101,'Código Licitaciones'!$K$7:$K$50,1,0)</f>
        <v>#N/A</v>
      </c>
      <c r="AD1101" s="94">
        <f t="shared" si="140"/>
        <v>0</v>
      </c>
      <c r="AE1101" s="94" t="e">
        <f>+VLOOKUP(G1101,'Código Licitaciones'!$L$7:$L$50,1,0)</f>
        <v>#N/A</v>
      </c>
      <c r="AF1101" s="90" t="e">
        <f t="shared" si="141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4"/>
        <v>0</v>
      </c>
      <c r="AJ1101" s="94">
        <f t="shared" si="134"/>
        <v>0</v>
      </c>
      <c r="AK1101" s="95" t="e">
        <f>+VLOOKUP(M1101,'Código Barras'!$C$3:$C$1694,1,0)</f>
        <v>#N/A</v>
      </c>
      <c r="AL1101" s="90">
        <f t="shared" si="136"/>
        <v>0</v>
      </c>
      <c r="AM1101" s="90">
        <f t="shared" si="136"/>
        <v>0</v>
      </c>
      <c r="AN1101" s="90">
        <f t="shared" si="136"/>
        <v>0</v>
      </c>
      <c r="AO1101" s="90">
        <f t="shared" si="135"/>
        <v>0</v>
      </c>
      <c r="AP1101" s="90">
        <f t="shared" si="135"/>
        <v>0</v>
      </c>
      <c r="AQ1101" s="90">
        <f t="shared" si="135"/>
        <v>0</v>
      </c>
      <c r="AR1101" s="90" t="e">
        <f>VLOOKUP(C1101&amp;E1101&amp;G1101&amp;I1101&amp;J1101,'Código Licitaciones'!$I$8:$I$4158,1,0)</f>
        <v>#N/A</v>
      </c>
    </row>
    <row r="1102" spans="13:44" ht="18.75" x14ac:dyDescent="0.3">
      <c r="M1102" s="98"/>
      <c r="X1102" s="83">
        <f t="shared" si="137"/>
        <v>9</v>
      </c>
      <c r="Z1102" s="90" t="e">
        <f t="shared" si="138"/>
        <v>#DIV/0!</v>
      </c>
      <c r="AA1102" s="94" t="e">
        <f>+VLOOKUP(C1102,'Código Licitaciones'!$J$7:$J$31,1,0)</f>
        <v>#N/A</v>
      </c>
      <c r="AB1102" s="94">
        <f t="shared" si="139"/>
        <v>0</v>
      </c>
      <c r="AC1102" s="94" t="e">
        <f>+VLOOKUP(E1102,'Código Licitaciones'!$K$7:$K$50,1,0)</f>
        <v>#N/A</v>
      </c>
      <c r="AD1102" s="94">
        <f t="shared" si="140"/>
        <v>0</v>
      </c>
      <c r="AE1102" s="94" t="e">
        <f>+VLOOKUP(G1102,'Código Licitaciones'!$L$7:$L$50,1,0)</f>
        <v>#N/A</v>
      </c>
      <c r="AF1102" s="90" t="e">
        <f t="shared" si="141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4"/>
        <v>0</v>
      </c>
      <c r="AJ1102" s="94">
        <f t="shared" si="134"/>
        <v>0</v>
      </c>
      <c r="AK1102" s="95" t="e">
        <f>+VLOOKUP(M1102,'Código Barras'!$C$3:$C$1694,1,0)</f>
        <v>#N/A</v>
      </c>
      <c r="AL1102" s="90">
        <f t="shared" si="136"/>
        <v>0</v>
      </c>
      <c r="AM1102" s="90">
        <f t="shared" si="136"/>
        <v>0</v>
      </c>
      <c r="AN1102" s="90">
        <f t="shared" si="136"/>
        <v>0</v>
      </c>
      <c r="AO1102" s="90">
        <f t="shared" si="135"/>
        <v>0</v>
      </c>
      <c r="AP1102" s="90">
        <f t="shared" si="135"/>
        <v>0</v>
      </c>
      <c r="AQ1102" s="90">
        <f t="shared" si="135"/>
        <v>0</v>
      </c>
      <c r="AR1102" s="90" t="e">
        <f>VLOOKUP(C1102&amp;E1102&amp;G1102&amp;I1102&amp;J1102,'Código Licitaciones'!$I$8:$I$4158,1,0)</f>
        <v>#N/A</v>
      </c>
    </row>
    <row r="1103" spans="13:44" ht="18.75" x14ac:dyDescent="0.3">
      <c r="M1103" s="98"/>
      <c r="X1103" s="83">
        <f t="shared" si="137"/>
        <v>9</v>
      </c>
      <c r="Z1103" s="90" t="e">
        <f t="shared" si="138"/>
        <v>#DIV/0!</v>
      </c>
      <c r="AA1103" s="94" t="e">
        <f>+VLOOKUP(C1103,'Código Licitaciones'!$J$7:$J$31,1,0)</f>
        <v>#N/A</v>
      </c>
      <c r="AB1103" s="94">
        <f t="shared" si="139"/>
        <v>0</v>
      </c>
      <c r="AC1103" s="94" t="e">
        <f>+VLOOKUP(E1103,'Código Licitaciones'!$K$7:$K$50,1,0)</f>
        <v>#N/A</v>
      </c>
      <c r="AD1103" s="94">
        <f t="shared" si="140"/>
        <v>0</v>
      </c>
      <c r="AE1103" s="94" t="e">
        <f>+VLOOKUP(G1103,'Código Licitaciones'!$L$7:$L$50,1,0)</f>
        <v>#N/A</v>
      </c>
      <c r="AF1103" s="90" t="e">
        <f t="shared" si="141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4"/>
        <v>0</v>
      </c>
      <c r="AJ1103" s="94">
        <f t="shared" si="134"/>
        <v>0</v>
      </c>
      <c r="AK1103" s="95" t="e">
        <f>+VLOOKUP(M1103,'Código Barras'!$C$3:$C$1694,1,0)</f>
        <v>#N/A</v>
      </c>
      <c r="AL1103" s="90">
        <f t="shared" si="136"/>
        <v>0</v>
      </c>
      <c r="AM1103" s="90">
        <f t="shared" si="136"/>
        <v>0</v>
      </c>
      <c r="AN1103" s="90">
        <f t="shared" si="136"/>
        <v>0</v>
      </c>
      <c r="AO1103" s="90">
        <f t="shared" si="135"/>
        <v>0</v>
      </c>
      <c r="AP1103" s="90">
        <f t="shared" si="135"/>
        <v>0</v>
      </c>
      <c r="AQ1103" s="90">
        <f t="shared" si="135"/>
        <v>0</v>
      </c>
      <c r="AR1103" s="90" t="e">
        <f>VLOOKUP(C1103&amp;E1103&amp;G1103&amp;I1103&amp;J1103,'Código Licitaciones'!$I$8:$I$4158,1,0)</f>
        <v>#N/A</v>
      </c>
    </row>
    <row r="1104" spans="13:44" ht="18.75" x14ac:dyDescent="0.3">
      <c r="M1104" s="98"/>
      <c r="X1104" s="83">
        <f t="shared" si="137"/>
        <v>9</v>
      </c>
      <c r="Z1104" s="90" t="e">
        <f t="shared" si="138"/>
        <v>#DIV/0!</v>
      </c>
      <c r="AA1104" s="94" t="e">
        <f>+VLOOKUP(C1104,'Código Licitaciones'!$J$7:$J$31,1,0)</f>
        <v>#N/A</v>
      </c>
      <c r="AB1104" s="94">
        <f t="shared" si="139"/>
        <v>0</v>
      </c>
      <c r="AC1104" s="94" t="e">
        <f>+VLOOKUP(E1104,'Código Licitaciones'!$K$7:$K$50,1,0)</f>
        <v>#N/A</v>
      </c>
      <c r="AD1104" s="94">
        <f t="shared" si="140"/>
        <v>0</v>
      </c>
      <c r="AE1104" s="94" t="e">
        <f>+VLOOKUP(G1104,'Código Licitaciones'!$L$7:$L$50,1,0)</f>
        <v>#N/A</v>
      </c>
      <c r="AF1104" s="90" t="e">
        <f t="shared" si="141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4"/>
        <v>0</v>
      </c>
      <c r="AJ1104" s="94">
        <f t="shared" si="134"/>
        <v>0</v>
      </c>
      <c r="AK1104" s="95" t="e">
        <f>+VLOOKUP(M1104,'Código Barras'!$C$3:$C$1694,1,0)</f>
        <v>#N/A</v>
      </c>
      <c r="AL1104" s="90">
        <f t="shared" si="136"/>
        <v>0</v>
      </c>
      <c r="AM1104" s="90">
        <f t="shared" si="136"/>
        <v>0</v>
      </c>
      <c r="AN1104" s="90">
        <f t="shared" si="136"/>
        <v>0</v>
      </c>
      <c r="AO1104" s="90">
        <f t="shared" si="135"/>
        <v>0</v>
      </c>
      <c r="AP1104" s="90">
        <f t="shared" si="135"/>
        <v>0</v>
      </c>
      <c r="AQ1104" s="90">
        <f t="shared" si="135"/>
        <v>0</v>
      </c>
      <c r="AR1104" s="90" t="e">
        <f>VLOOKUP(C1104&amp;E1104&amp;G1104&amp;I1104&amp;J1104,'Código Licitaciones'!$I$8:$I$4158,1,0)</f>
        <v>#N/A</v>
      </c>
    </row>
    <row r="1105" spans="13:44" ht="18.75" x14ac:dyDescent="0.3">
      <c r="M1105" s="98"/>
      <c r="X1105" s="83">
        <f t="shared" si="137"/>
        <v>9</v>
      </c>
      <c r="Z1105" s="90" t="e">
        <f t="shared" si="138"/>
        <v>#DIV/0!</v>
      </c>
      <c r="AA1105" s="94" t="e">
        <f>+VLOOKUP(C1105,'Código Licitaciones'!$J$7:$J$31,1,0)</f>
        <v>#N/A</v>
      </c>
      <c r="AB1105" s="94">
        <f t="shared" si="139"/>
        <v>0</v>
      </c>
      <c r="AC1105" s="94" t="e">
        <f>+VLOOKUP(E1105,'Código Licitaciones'!$K$7:$K$50,1,0)</f>
        <v>#N/A</v>
      </c>
      <c r="AD1105" s="94">
        <f t="shared" si="140"/>
        <v>0</v>
      </c>
      <c r="AE1105" s="94" t="e">
        <f>+VLOOKUP(G1105,'Código Licitaciones'!$L$7:$L$50,1,0)</f>
        <v>#N/A</v>
      </c>
      <c r="AF1105" s="90" t="e">
        <f t="shared" si="141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4"/>
        <v>0</v>
      </c>
      <c r="AJ1105" s="94">
        <f t="shared" si="134"/>
        <v>0</v>
      </c>
      <c r="AK1105" s="95" t="e">
        <f>+VLOOKUP(M1105,'Código Barras'!$C$3:$C$1694,1,0)</f>
        <v>#N/A</v>
      </c>
      <c r="AL1105" s="90">
        <f t="shared" si="136"/>
        <v>0</v>
      </c>
      <c r="AM1105" s="90">
        <f t="shared" si="136"/>
        <v>0</v>
      </c>
      <c r="AN1105" s="90">
        <f t="shared" si="136"/>
        <v>0</v>
      </c>
      <c r="AO1105" s="90">
        <f t="shared" si="135"/>
        <v>0</v>
      </c>
      <c r="AP1105" s="90">
        <f t="shared" si="135"/>
        <v>0</v>
      </c>
      <c r="AQ1105" s="90">
        <f t="shared" si="135"/>
        <v>0</v>
      </c>
      <c r="AR1105" s="90" t="e">
        <f>VLOOKUP(C1105&amp;E1105&amp;G1105&amp;I1105&amp;J1105,'Código Licitaciones'!$I$8:$I$4158,1,0)</f>
        <v>#N/A</v>
      </c>
    </row>
    <row r="1106" spans="13:44" ht="18.75" x14ac:dyDescent="0.3">
      <c r="M1106" s="98"/>
      <c r="X1106" s="83">
        <f t="shared" si="137"/>
        <v>9</v>
      </c>
      <c r="Z1106" s="90" t="e">
        <f t="shared" si="138"/>
        <v>#DIV/0!</v>
      </c>
      <c r="AA1106" s="94" t="e">
        <f>+VLOOKUP(C1106,'Código Licitaciones'!$J$7:$J$31,1,0)</f>
        <v>#N/A</v>
      </c>
      <c r="AB1106" s="94">
        <f t="shared" si="139"/>
        <v>0</v>
      </c>
      <c r="AC1106" s="94" t="e">
        <f>+VLOOKUP(E1106,'Código Licitaciones'!$K$7:$K$50,1,0)</f>
        <v>#N/A</v>
      </c>
      <c r="AD1106" s="94">
        <f t="shared" si="140"/>
        <v>0</v>
      </c>
      <c r="AE1106" s="94" t="e">
        <f>+VLOOKUP(G1106,'Código Licitaciones'!$L$7:$L$50,1,0)</f>
        <v>#N/A</v>
      </c>
      <c r="AF1106" s="90" t="e">
        <f t="shared" si="141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4"/>
        <v>0</v>
      </c>
      <c r="AJ1106" s="94">
        <f t="shared" si="134"/>
        <v>0</v>
      </c>
      <c r="AK1106" s="95" t="e">
        <f>+VLOOKUP(M1106,'Código Barras'!$C$3:$C$1694,1,0)</f>
        <v>#N/A</v>
      </c>
      <c r="AL1106" s="90">
        <f t="shared" si="136"/>
        <v>0</v>
      </c>
      <c r="AM1106" s="90">
        <f t="shared" si="136"/>
        <v>0</v>
      </c>
      <c r="AN1106" s="90">
        <f t="shared" si="136"/>
        <v>0</v>
      </c>
      <c r="AO1106" s="90">
        <f t="shared" si="135"/>
        <v>0</v>
      </c>
      <c r="AP1106" s="90">
        <f t="shared" si="135"/>
        <v>0</v>
      </c>
      <c r="AQ1106" s="90">
        <f t="shared" si="135"/>
        <v>0</v>
      </c>
      <c r="AR1106" s="90" t="e">
        <f>VLOOKUP(C1106&amp;E1106&amp;G1106&amp;I1106&amp;J1106,'Código Licitaciones'!$I$8:$I$4158,1,0)</f>
        <v>#N/A</v>
      </c>
    </row>
    <row r="1107" spans="13:44" ht="18.75" x14ac:dyDescent="0.3">
      <c r="M1107" s="98"/>
      <c r="X1107" s="83">
        <f t="shared" si="137"/>
        <v>9</v>
      </c>
      <c r="Z1107" s="90" t="e">
        <f t="shared" si="138"/>
        <v>#DIV/0!</v>
      </c>
      <c r="AA1107" s="94" t="e">
        <f>+VLOOKUP(C1107,'Código Licitaciones'!$J$7:$J$31,1,0)</f>
        <v>#N/A</v>
      </c>
      <c r="AB1107" s="94">
        <f t="shared" si="139"/>
        <v>0</v>
      </c>
      <c r="AC1107" s="94" t="e">
        <f>+VLOOKUP(E1107,'Código Licitaciones'!$K$7:$K$50,1,0)</f>
        <v>#N/A</v>
      </c>
      <c r="AD1107" s="94">
        <f t="shared" si="140"/>
        <v>0</v>
      </c>
      <c r="AE1107" s="94" t="e">
        <f>+VLOOKUP(G1107,'Código Licitaciones'!$L$7:$L$50,1,0)</f>
        <v>#N/A</v>
      </c>
      <c r="AF1107" s="90" t="e">
        <f t="shared" si="141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4"/>
        <v>0</v>
      </c>
      <c r="AJ1107" s="94">
        <f t="shared" si="134"/>
        <v>0</v>
      </c>
      <c r="AK1107" s="95" t="e">
        <f>+VLOOKUP(M1107,'Código Barras'!$C$3:$C$1694,1,0)</f>
        <v>#N/A</v>
      </c>
      <c r="AL1107" s="90">
        <f t="shared" si="136"/>
        <v>0</v>
      </c>
      <c r="AM1107" s="90">
        <f t="shared" si="136"/>
        <v>0</v>
      </c>
      <c r="AN1107" s="90">
        <f t="shared" si="136"/>
        <v>0</v>
      </c>
      <c r="AO1107" s="90">
        <f t="shared" si="135"/>
        <v>0</v>
      </c>
      <c r="AP1107" s="90">
        <f t="shared" si="135"/>
        <v>0</v>
      </c>
      <c r="AQ1107" s="90">
        <f t="shared" si="135"/>
        <v>0</v>
      </c>
      <c r="AR1107" s="90" t="e">
        <f>VLOOKUP(C1107&amp;E1107&amp;G1107&amp;I1107&amp;J1107,'Código Licitaciones'!$I$8:$I$4158,1,0)</f>
        <v>#N/A</v>
      </c>
    </row>
    <row r="1108" spans="13:44" ht="18.75" x14ac:dyDescent="0.3">
      <c r="M1108" s="98"/>
      <c r="X1108" s="83">
        <f t="shared" si="137"/>
        <v>9</v>
      </c>
      <c r="Z1108" s="90" t="e">
        <f t="shared" si="138"/>
        <v>#DIV/0!</v>
      </c>
      <c r="AA1108" s="94" t="e">
        <f>+VLOOKUP(C1108,'Código Licitaciones'!$J$7:$J$31,1,0)</f>
        <v>#N/A</v>
      </c>
      <c r="AB1108" s="94">
        <f t="shared" si="139"/>
        <v>0</v>
      </c>
      <c r="AC1108" s="94" t="e">
        <f>+VLOOKUP(E1108,'Código Licitaciones'!$K$7:$K$50,1,0)</f>
        <v>#N/A</v>
      </c>
      <c r="AD1108" s="94">
        <f t="shared" si="140"/>
        <v>0</v>
      </c>
      <c r="AE1108" s="94" t="e">
        <f>+VLOOKUP(G1108,'Código Licitaciones'!$L$7:$L$50,1,0)</f>
        <v>#N/A</v>
      </c>
      <c r="AF1108" s="90" t="e">
        <f t="shared" si="141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4"/>
        <v>0</v>
      </c>
      <c r="AJ1108" s="94">
        <f t="shared" si="134"/>
        <v>0</v>
      </c>
      <c r="AK1108" s="95" t="e">
        <f>+VLOOKUP(M1108,'Código Barras'!$C$3:$C$1694,1,0)</f>
        <v>#N/A</v>
      </c>
      <c r="AL1108" s="90">
        <f t="shared" si="136"/>
        <v>0</v>
      </c>
      <c r="AM1108" s="90">
        <f t="shared" si="136"/>
        <v>0</v>
      </c>
      <c r="AN1108" s="90">
        <f t="shared" si="136"/>
        <v>0</v>
      </c>
      <c r="AO1108" s="90">
        <f t="shared" si="135"/>
        <v>0</v>
      </c>
      <c r="AP1108" s="90">
        <f t="shared" si="135"/>
        <v>0</v>
      </c>
      <c r="AQ1108" s="90">
        <f t="shared" si="135"/>
        <v>0</v>
      </c>
      <c r="AR1108" s="90" t="e">
        <f>VLOOKUP(C1108&amp;E1108&amp;G1108&amp;I1108&amp;J1108,'Código Licitaciones'!$I$8:$I$4158,1,0)</f>
        <v>#N/A</v>
      </c>
    </row>
    <row r="1109" spans="13:44" ht="18.75" x14ac:dyDescent="0.3">
      <c r="M1109" s="98"/>
      <c r="X1109" s="83">
        <f t="shared" si="137"/>
        <v>9</v>
      </c>
      <c r="Z1109" s="90" t="e">
        <f t="shared" si="138"/>
        <v>#DIV/0!</v>
      </c>
      <c r="AA1109" s="94" t="e">
        <f>+VLOOKUP(C1109,'Código Licitaciones'!$J$7:$J$31,1,0)</f>
        <v>#N/A</v>
      </c>
      <c r="AB1109" s="94">
        <f t="shared" si="139"/>
        <v>0</v>
      </c>
      <c r="AC1109" s="94" t="e">
        <f>+VLOOKUP(E1109,'Código Licitaciones'!$K$7:$K$50,1,0)</f>
        <v>#N/A</v>
      </c>
      <c r="AD1109" s="94">
        <f t="shared" si="140"/>
        <v>0</v>
      </c>
      <c r="AE1109" s="94" t="e">
        <f>+VLOOKUP(G1109,'Código Licitaciones'!$L$7:$L$50,1,0)</f>
        <v>#N/A</v>
      </c>
      <c r="AF1109" s="90" t="e">
        <f t="shared" si="141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4"/>
        <v>0</v>
      </c>
      <c r="AJ1109" s="94">
        <f t="shared" si="134"/>
        <v>0</v>
      </c>
      <c r="AK1109" s="95" t="e">
        <f>+VLOOKUP(M1109,'Código Barras'!$C$3:$C$1694,1,0)</f>
        <v>#N/A</v>
      </c>
      <c r="AL1109" s="90">
        <f t="shared" si="136"/>
        <v>0</v>
      </c>
      <c r="AM1109" s="90">
        <f t="shared" si="136"/>
        <v>0</v>
      </c>
      <c r="AN1109" s="90">
        <f t="shared" si="136"/>
        <v>0</v>
      </c>
      <c r="AO1109" s="90">
        <f t="shared" si="135"/>
        <v>0</v>
      </c>
      <c r="AP1109" s="90">
        <f t="shared" si="135"/>
        <v>0</v>
      </c>
      <c r="AQ1109" s="90">
        <f t="shared" si="135"/>
        <v>0</v>
      </c>
      <c r="AR1109" s="90" t="e">
        <f>VLOOKUP(C1109&amp;E1109&amp;G1109&amp;I1109&amp;J1109,'Código Licitaciones'!$I$8:$I$4158,1,0)</f>
        <v>#N/A</v>
      </c>
    </row>
    <row r="1110" spans="13:44" ht="18.75" x14ac:dyDescent="0.3">
      <c r="M1110" s="98"/>
      <c r="X1110" s="83">
        <f t="shared" si="137"/>
        <v>9</v>
      </c>
      <c r="Z1110" s="90" t="e">
        <f t="shared" si="138"/>
        <v>#DIV/0!</v>
      </c>
      <c r="AA1110" s="94" t="e">
        <f>+VLOOKUP(C1110,'Código Licitaciones'!$J$7:$J$31,1,0)</f>
        <v>#N/A</v>
      </c>
      <c r="AB1110" s="94">
        <f t="shared" si="139"/>
        <v>0</v>
      </c>
      <c r="AC1110" s="94" t="e">
        <f>+VLOOKUP(E1110,'Código Licitaciones'!$K$7:$K$50,1,0)</f>
        <v>#N/A</v>
      </c>
      <c r="AD1110" s="94">
        <f t="shared" si="140"/>
        <v>0</v>
      </c>
      <c r="AE1110" s="94" t="e">
        <f>+VLOOKUP(G1110,'Código Licitaciones'!$L$7:$L$50,1,0)</f>
        <v>#N/A</v>
      </c>
      <c r="AF1110" s="90" t="e">
        <f t="shared" si="141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4"/>
        <v>0</v>
      </c>
      <c r="AJ1110" s="94">
        <f t="shared" si="134"/>
        <v>0</v>
      </c>
      <c r="AK1110" s="95" t="e">
        <f>+VLOOKUP(M1110,'Código Barras'!$C$3:$C$1694,1,0)</f>
        <v>#N/A</v>
      </c>
      <c r="AL1110" s="90">
        <f t="shared" si="136"/>
        <v>0</v>
      </c>
      <c r="AM1110" s="90">
        <f t="shared" si="136"/>
        <v>0</v>
      </c>
      <c r="AN1110" s="90">
        <f t="shared" si="136"/>
        <v>0</v>
      </c>
      <c r="AO1110" s="90">
        <f t="shared" si="135"/>
        <v>0</v>
      </c>
      <c r="AP1110" s="90">
        <f t="shared" si="135"/>
        <v>0</v>
      </c>
      <c r="AQ1110" s="90">
        <f t="shared" si="135"/>
        <v>0</v>
      </c>
      <c r="AR1110" s="90" t="e">
        <f>VLOOKUP(C1110&amp;E1110&amp;G1110&amp;I1110&amp;J1110,'Código Licitaciones'!$I$8:$I$4158,1,0)</f>
        <v>#N/A</v>
      </c>
    </row>
    <row r="1111" spans="13:44" ht="18.75" x14ac:dyDescent="0.3">
      <c r="M1111" s="98"/>
      <c r="X1111" s="83">
        <f t="shared" si="137"/>
        <v>9</v>
      </c>
      <c r="Z1111" s="90" t="e">
        <f t="shared" si="138"/>
        <v>#DIV/0!</v>
      </c>
      <c r="AA1111" s="94" t="e">
        <f>+VLOOKUP(C1111,'Código Licitaciones'!$J$7:$J$31,1,0)</f>
        <v>#N/A</v>
      </c>
      <c r="AB1111" s="94">
        <f t="shared" si="139"/>
        <v>0</v>
      </c>
      <c r="AC1111" s="94" t="e">
        <f>+VLOOKUP(E1111,'Código Licitaciones'!$K$7:$K$50,1,0)</f>
        <v>#N/A</v>
      </c>
      <c r="AD1111" s="94">
        <f t="shared" si="140"/>
        <v>0</v>
      </c>
      <c r="AE1111" s="94" t="e">
        <f>+VLOOKUP(G1111,'Código Licitaciones'!$L$7:$L$50,1,0)</f>
        <v>#N/A</v>
      </c>
      <c r="AF1111" s="90" t="e">
        <f t="shared" si="141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4"/>
        <v>0</v>
      </c>
      <c r="AJ1111" s="94">
        <f t="shared" si="134"/>
        <v>0</v>
      </c>
      <c r="AK1111" s="95" t="e">
        <f>+VLOOKUP(M1111,'Código Barras'!$C$3:$C$1694,1,0)</f>
        <v>#N/A</v>
      </c>
      <c r="AL1111" s="90">
        <f t="shared" si="136"/>
        <v>0</v>
      </c>
      <c r="AM1111" s="90">
        <f t="shared" si="136"/>
        <v>0</v>
      </c>
      <c r="AN1111" s="90">
        <f t="shared" si="136"/>
        <v>0</v>
      </c>
      <c r="AO1111" s="90">
        <f t="shared" si="135"/>
        <v>0</v>
      </c>
      <c r="AP1111" s="90">
        <f t="shared" si="135"/>
        <v>0</v>
      </c>
      <c r="AQ1111" s="90">
        <f t="shared" si="135"/>
        <v>0</v>
      </c>
      <c r="AR1111" s="90" t="e">
        <f>VLOOKUP(C1111&amp;E1111&amp;G1111&amp;I1111&amp;J1111,'Código Licitaciones'!$I$8:$I$4158,1,0)</f>
        <v>#N/A</v>
      </c>
    </row>
    <row r="1112" spans="13:44" ht="18.75" x14ac:dyDescent="0.3">
      <c r="M1112" s="98"/>
      <c r="X1112" s="83">
        <f t="shared" si="137"/>
        <v>9</v>
      </c>
      <c r="Z1112" s="90" t="e">
        <f t="shared" si="138"/>
        <v>#DIV/0!</v>
      </c>
      <c r="AA1112" s="94" t="e">
        <f>+VLOOKUP(C1112,'Código Licitaciones'!$J$7:$J$31,1,0)</f>
        <v>#N/A</v>
      </c>
      <c r="AB1112" s="94">
        <f t="shared" si="139"/>
        <v>0</v>
      </c>
      <c r="AC1112" s="94" t="e">
        <f>+VLOOKUP(E1112,'Código Licitaciones'!$K$7:$K$50,1,0)</f>
        <v>#N/A</v>
      </c>
      <c r="AD1112" s="94">
        <f t="shared" si="140"/>
        <v>0</v>
      </c>
      <c r="AE1112" s="94" t="e">
        <f>+VLOOKUP(G1112,'Código Licitaciones'!$L$7:$L$50,1,0)</f>
        <v>#N/A</v>
      </c>
      <c r="AF1112" s="90" t="e">
        <f t="shared" si="141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4"/>
        <v>0</v>
      </c>
      <c r="AJ1112" s="94">
        <f t="shared" si="134"/>
        <v>0</v>
      </c>
      <c r="AK1112" s="95" t="e">
        <f>+VLOOKUP(M1112,'Código Barras'!$C$3:$C$1694,1,0)</f>
        <v>#N/A</v>
      </c>
      <c r="AL1112" s="90">
        <f t="shared" si="136"/>
        <v>0</v>
      </c>
      <c r="AM1112" s="90">
        <f t="shared" si="136"/>
        <v>0</v>
      </c>
      <c r="AN1112" s="90">
        <f t="shared" si="136"/>
        <v>0</v>
      </c>
      <c r="AO1112" s="90">
        <f t="shared" si="135"/>
        <v>0</v>
      </c>
      <c r="AP1112" s="90">
        <f t="shared" si="135"/>
        <v>0</v>
      </c>
      <c r="AQ1112" s="90">
        <f t="shared" si="135"/>
        <v>0</v>
      </c>
      <c r="AR1112" s="90" t="e">
        <f>VLOOKUP(C1112&amp;E1112&amp;G1112&amp;I1112&amp;J1112,'Código Licitaciones'!$I$8:$I$4158,1,0)</f>
        <v>#N/A</v>
      </c>
    </row>
    <row r="1113" spans="13:44" ht="18.75" x14ac:dyDescent="0.3">
      <c r="M1113" s="98"/>
      <c r="X1113" s="83">
        <f t="shared" si="137"/>
        <v>9</v>
      </c>
      <c r="Z1113" s="90" t="e">
        <f t="shared" si="138"/>
        <v>#DIV/0!</v>
      </c>
      <c r="AA1113" s="94" t="e">
        <f>+VLOOKUP(C1113,'Código Licitaciones'!$J$7:$J$31,1,0)</f>
        <v>#N/A</v>
      </c>
      <c r="AB1113" s="94">
        <f t="shared" si="139"/>
        <v>0</v>
      </c>
      <c r="AC1113" s="94" t="e">
        <f>+VLOOKUP(E1113,'Código Licitaciones'!$K$7:$K$50,1,0)</f>
        <v>#N/A</v>
      </c>
      <c r="AD1113" s="94">
        <f t="shared" si="140"/>
        <v>0</v>
      </c>
      <c r="AE1113" s="94" t="e">
        <f>+VLOOKUP(G1113,'Código Licitaciones'!$L$7:$L$50,1,0)</f>
        <v>#N/A</v>
      </c>
      <c r="AF1113" s="90" t="e">
        <f t="shared" si="141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4"/>
        <v>0</v>
      </c>
      <c r="AJ1113" s="94">
        <f t="shared" si="134"/>
        <v>0</v>
      </c>
      <c r="AK1113" s="95" t="e">
        <f>+VLOOKUP(M1113,'Código Barras'!$C$3:$C$1694,1,0)</f>
        <v>#N/A</v>
      </c>
      <c r="AL1113" s="90">
        <f t="shared" si="136"/>
        <v>0</v>
      </c>
      <c r="AM1113" s="90">
        <f t="shared" si="136"/>
        <v>0</v>
      </c>
      <c r="AN1113" s="90">
        <f t="shared" si="136"/>
        <v>0</v>
      </c>
      <c r="AO1113" s="90">
        <f t="shared" si="135"/>
        <v>0</v>
      </c>
      <c r="AP1113" s="90">
        <f t="shared" si="135"/>
        <v>0</v>
      </c>
      <c r="AQ1113" s="90">
        <f t="shared" si="135"/>
        <v>0</v>
      </c>
      <c r="AR1113" s="90" t="e">
        <f>VLOOKUP(C1113&amp;E1113&amp;G1113&amp;I1113&amp;J1113,'Código Licitaciones'!$I$8:$I$4158,1,0)</f>
        <v>#N/A</v>
      </c>
    </row>
    <row r="1114" spans="13:44" ht="18.75" x14ac:dyDescent="0.3">
      <c r="M1114" s="98"/>
      <c r="X1114" s="83">
        <f t="shared" si="137"/>
        <v>9</v>
      </c>
      <c r="Z1114" s="90" t="e">
        <f t="shared" si="138"/>
        <v>#DIV/0!</v>
      </c>
      <c r="AA1114" s="94" t="e">
        <f>+VLOOKUP(C1114,'Código Licitaciones'!$J$7:$J$31,1,0)</f>
        <v>#N/A</v>
      </c>
      <c r="AB1114" s="94">
        <f t="shared" si="139"/>
        <v>0</v>
      </c>
      <c r="AC1114" s="94" t="e">
        <f>+VLOOKUP(E1114,'Código Licitaciones'!$K$7:$K$50,1,0)</f>
        <v>#N/A</v>
      </c>
      <c r="AD1114" s="94">
        <f t="shared" si="140"/>
        <v>0</v>
      </c>
      <c r="AE1114" s="94" t="e">
        <f>+VLOOKUP(G1114,'Código Licitaciones'!$L$7:$L$50,1,0)</f>
        <v>#N/A</v>
      </c>
      <c r="AF1114" s="90" t="e">
        <f t="shared" si="141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4"/>
        <v>0</v>
      </c>
      <c r="AJ1114" s="94">
        <f t="shared" si="134"/>
        <v>0</v>
      </c>
      <c r="AK1114" s="95" t="e">
        <f>+VLOOKUP(M1114,'Código Barras'!$C$3:$C$1694,1,0)</f>
        <v>#N/A</v>
      </c>
      <c r="AL1114" s="90">
        <f t="shared" si="136"/>
        <v>0</v>
      </c>
      <c r="AM1114" s="90">
        <f t="shared" si="136"/>
        <v>0</v>
      </c>
      <c r="AN1114" s="90">
        <f t="shared" si="136"/>
        <v>0</v>
      </c>
      <c r="AO1114" s="90">
        <f t="shared" si="135"/>
        <v>0</v>
      </c>
      <c r="AP1114" s="90">
        <f t="shared" si="135"/>
        <v>0</v>
      </c>
      <c r="AQ1114" s="90">
        <f t="shared" si="135"/>
        <v>0</v>
      </c>
      <c r="AR1114" s="90" t="e">
        <f>VLOOKUP(C1114&amp;E1114&amp;G1114&amp;I1114&amp;J1114,'Código Licitaciones'!$I$8:$I$4158,1,0)</f>
        <v>#N/A</v>
      </c>
    </row>
    <row r="1115" spans="13:44" ht="18.75" x14ac:dyDescent="0.3">
      <c r="M1115" s="98"/>
      <c r="X1115" s="83">
        <f t="shared" si="137"/>
        <v>9</v>
      </c>
      <c r="Z1115" s="90" t="e">
        <f t="shared" si="138"/>
        <v>#DIV/0!</v>
      </c>
      <c r="AA1115" s="94" t="e">
        <f>+VLOOKUP(C1115,'Código Licitaciones'!$J$7:$J$31,1,0)</f>
        <v>#N/A</v>
      </c>
      <c r="AB1115" s="94">
        <f t="shared" si="139"/>
        <v>0</v>
      </c>
      <c r="AC1115" s="94" t="e">
        <f>+VLOOKUP(E1115,'Código Licitaciones'!$K$7:$K$50,1,0)</f>
        <v>#N/A</v>
      </c>
      <c r="AD1115" s="94">
        <f t="shared" si="140"/>
        <v>0</v>
      </c>
      <c r="AE1115" s="94" t="e">
        <f>+VLOOKUP(G1115,'Código Licitaciones'!$L$7:$L$50,1,0)</f>
        <v>#N/A</v>
      </c>
      <c r="AF1115" s="90" t="e">
        <f t="shared" si="141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4"/>
        <v>0</v>
      </c>
      <c r="AJ1115" s="94">
        <f t="shared" si="134"/>
        <v>0</v>
      </c>
      <c r="AK1115" s="95" t="e">
        <f>+VLOOKUP(M1115,'Código Barras'!$C$3:$C$1694,1,0)</f>
        <v>#N/A</v>
      </c>
      <c r="AL1115" s="90">
        <f t="shared" si="136"/>
        <v>0</v>
      </c>
      <c r="AM1115" s="90">
        <f t="shared" si="136"/>
        <v>0</v>
      </c>
      <c r="AN1115" s="90">
        <f t="shared" si="136"/>
        <v>0</v>
      </c>
      <c r="AO1115" s="90">
        <f t="shared" si="135"/>
        <v>0</v>
      </c>
      <c r="AP1115" s="90">
        <f t="shared" si="135"/>
        <v>0</v>
      </c>
      <c r="AQ1115" s="90">
        <f t="shared" si="135"/>
        <v>0</v>
      </c>
      <c r="AR1115" s="90" t="e">
        <f>VLOOKUP(C1115&amp;E1115&amp;G1115&amp;I1115&amp;J1115,'Código Licitaciones'!$I$8:$I$4158,1,0)</f>
        <v>#N/A</v>
      </c>
    </row>
    <row r="1116" spans="13:44" ht="18.75" x14ac:dyDescent="0.3">
      <c r="M1116" s="98"/>
      <c r="X1116" s="83">
        <f t="shared" si="137"/>
        <v>9</v>
      </c>
      <c r="Z1116" s="90" t="e">
        <f t="shared" si="138"/>
        <v>#DIV/0!</v>
      </c>
      <c r="AA1116" s="94" t="e">
        <f>+VLOOKUP(C1116,'Código Licitaciones'!$J$7:$J$31,1,0)</f>
        <v>#N/A</v>
      </c>
      <c r="AB1116" s="94">
        <f t="shared" si="139"/>
        <v>0</v>
      </c>
      <c r="AC1116" s="94" t="e">
        <f>+VLOOKUP(E1116,'Código Licitaciones'!$K$7:$K$50,1,0)</f>
        <v>#N/A</v>
      </c>
      <c r="AD1116" s="94">
        <f t="shared" si="140"/>
        <v>0</v>
      </c>
      <c r="AE1116" s="94" t="e">
        <f>+VLOOKUP(G1116,'Código Licitaciones'!$L$7:$L$50,1,0)</f>
        <v>#N/A</v>
      </c>
      <c r="AF1116" s="90" t="e">
        <f t="shared" si="141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4"/>
        <v>0</v>
      </c>
      <c r="AJ1116" s="94">
        <f t="shared" si="134"/>
        <v>0</v>
      </c>
      <c r="AK1116" s="95" t="e">
        <f>+VLOOKUP(M1116,'Código Barras'!$C$3:$C$1694,1,0)</f>
        <v>#N/A</v>
      </c>
      <c r="AL1116" s="90">
        <f t="shared" si="136"/>
        <v>0</v>
      </c>
      <c r="AM1116" s="90">
        <f t="shared" si="136"/>
        <v>0</v>
      </c>
      <c r="AN1116" s="90">
        <f t="shared" si="136"/>
        <v>0</v>
      </c>
      <c r="AO1116" s="90">
        <f t="shared" si="135"/>
        <v>0</v>
      </c>
      <c r="AP1116" s="90">
        <f t="shared" si="135"/>
        <v>0</v>
      </c>
      <c r="AQ1116" s="90">
        <f t="shared" si="135"/>
        <v>0</v>
      </c>
      <c r="AR1116" s="90" t="e">
        <f>VLOOKUP(C1116&amp;E1116&amp;G1116&amp;I1116&amp;J1116,'Código Licitaciones'!$I$8:$I$4158,1,0)</f>
        <v>#N/A</v>
      </c>
    </row>
    <row r="1117" spans="13:44" ht="18.75" x14ac:dyDescent="0.3">
      <c r="M1117" s="98"/>
      <c r="X1117" s="83">
        <f t="shared" si="137"/>
        <v>9</v>
      </c>
      <c r="Z1117" s="90" t="e">
        <f t="shared" si="138"/>
        <v>#DIV/0!</v>
      </c>
      <c r="AA1117" s="94" t="e">
        <f>+VLOOKUP(C1117,'Código Licitaciones'!$J$7:$J$31,1,0)</f>
        <v>#N/A</v>
      </c>
      <c r="AB1117" s="94">
        <f t="shared" si="139"/>
        <v>0</v>
      </c>
      <c r="AC1117" s="94" t="e">
        <f>+VLOOKUP(E1117,'Código Licitaciones'!$K$7:$K$50,1,0)</f>
        <v>#N/A</v>
      </c>
      <c r="AD1117" s="94">
        <f t="shared" si="140"/>
        <v>0</v>
      </c>
      <c r="AE1117" s="94" t="e">
        <f>+VLOOKUP(G1117,'Código Licitaciones'!$L$7:$L$50,1,0)</f>
        <v>#N/A</v>
      </c>
      <c r="AF1117" s="90" t="e">
        <f t="shared" si="141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4"/>
        <v>0</v>
      </c>
      <c r="AJ1117" s="94">
        <f t="shared" si="134"/>
        <v>0</v>
      </c>
      <c r="AK1117" s="95" t="e">
        <f>+VLOOKUP(M1117,'Código Barras'!$C$3:$C$1694,1,0)</f>
        <v>#N/A</v>
      </c>
      <c r="AL1117" s="90">
        <f t="shared" si="136"/>
        <v>0</v>
      </c>
      <c r="AM1117" s="90">
        <f t="shared" si="136"/>
        <v>0</v>
      </c>
      <c r="AN1117" s="90">
        <f t="shared" si="136"/>
        <v>0</v>
      </c>
      <c r="AO1117" s="90">
        <f t="shared" si="135"/>
        <v>0</v>
      </c>
      <c r="AP1117" s="90">
        <f t="shared" si="135"/>
        <v>0</v>
      </c>
      <c r="AQ1117" s="90">
        <f t="shared" si="135"/>
        <v>0</v>
      </c>
      <c r="AR1117" s="90" t="e">
        <f>VLOOKUP(C1117&amp;E1117&amp;G1117&amp;I1117&amp;J1117,'Código Licitaciones'!$I$8:$I$4158,1,0)</f>
        <v>#N/A</v>
      </c>
    </row>
    <row r="1118" spans="13:44" ht="18.75" x14ac:dyDescent="0.3">
      <c r="M1118" s="98"/>
      <c r="X1118" s="83">
        <f t="shared" si="137"/>
        <v>9</v>
      </c>
      <c r="Z1118" s="90" t="e">
        <f t="shared" si="138"/>
        <v>#DIV/0!</v>
      </c>
      <c r="AA1118" s="94" t="e">
        <f>+VLOOKUP(C1118,'Código Licitaciones'!$J$7:$J$31,1,0)</f>
        <v>#N/A</v>
      </c>
      <c r="AB1118" s="94">
        <f t="shared" si="139"/>
        <v>0</v>
      </c>
      <c r="AC1118" s="94" t="e">
        <f>+VLOOKUP(E1118,'Código Licitaciones'!$K$7:$K$50,1,0)</f>
        <v>#N/A</v>
      </c>
      <c r="AD1118" s="94">
        <f t="shared" si="140"/>
        <v>0</v>
      </c>
      <c r="AE1118" s="94" t="e">
        <f>+VLOOKUP(G1118,'Código Licitaciones'!$L$7:$L$50,1,0)</f>
        <v>#N/A</v>
      </c>
      <c r="AF1118" s="90" t="e">
        <f t="shared" si="141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4"/>
        <v>0</v>
      </c>
      <c r="AJ1118" s="94">
        <f t="shared" si="134"/>
        <v>0</v>
      </c>
      <c r="AK1118" s="95" t="e">
        <f>+VLOOKUP(M1118,'Código Barras'!$C$3:$C$1694,1,0)</f>
        <v>#N/A</v>
      </c>
      <c r="AL1118" s="90">
        <f t="shared" si="136"/>
        <v>0</v>
      </c>
      <c r="AM1118" s="90">
        <f t="shared" si="136"/>
        <v>0</v>
      </c>
      <c r="AN1118" s="90">
        <f t="shared" si="136"/>
        <v>0</v>
      </c>
      <c r="AO1118" s="90">
        <f t="shared" si="135"/>
        <v>0</v>
      </c>
      <c r="AP1118" s="90">
        <f t="shared" si="135"/>
        <v>0</v>
      </c>
      <c r="AQ1118" s="90">
        <f t="shared" si="135"/>
        <v>0</v>
      </c>
      <c r="AR1118" s="90" t="e">
        <f>VLOOKUP(C1118&amp;E1118&amp;G1118&amp;I1118&amp;J1118,'Código Licitaciones'!$I$8:$I$4158,1,0)</f>
        <v>#N/A</v>
      </c>
    </row>
    <row r="1119" spans="13:44" ht="18.75" x14ac:dyDescent="0.3">
      <c r="M1119" s="98"/>
      <c r="X1119" s="83">
        <f t="shared" si="137"/>
        <v>9</v>
      </c>
      <c r="Z1119" s="90" t="e">
        <f t="shared" si="138"/>
        <v>#DIV/0!</v>
      </c>
      <c r="AA1119" s="94" t="e">
        <f>+VLOOKUP(C1119,'Código Licitaciones'!$J$7:$J$31,1,0)</f>
        <v>#N/A</v>
      </c>
      <c r="AB1119" s="94">
        <f t="shared" si="139"/>
        <v>0</v>
      </c>
      <c r="AC1119" s="94" t="e">
        <f>+VLOOKUP(E1119,'Código Licitaciones'!$K$7:$K$50,1,0)</f>
        <v>#N/A</v>
      </c>
      <c r="AD1119" s="94">
        <f t="shared" si="140"/>
        <v>0</v>
      </c>
      <c r="AE1119" s="94" t="e">
        <f>+VLOOKUP(G1119,'Código Licitaciones'!$L$7:$L$50,1,0)</f>
        <v>#N/A</v>
      </c>
      <c r="AF1119" s="90" t="e">
        <f t="shared" si="141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4"/>
        <v>0</v>
      </c>
      <c r="AJ1119" s="94">
        <f t="shared" si="134"/>
        <v>0</v>
      </c>
      <c r="AK1119" s="95" t="e">
        <f>+VLOOKUP(M1119,'Código Barras'!$C$3:$C$1694,1,0)</f>
        <v>#N/A</v>
      </c>
      <c r="AL1119" s="90">
        <f t="shared" si="136"/>
        <v>0</v>
      </c>
      <c r="AM1119" s="90">
        <f t="shared" si="136"/>
        <v>0</v>
      </c>
      <c r="AN1119" s="90">
        <f t="shared" si="136"/>
        <v>0</v>
      </c>
      <c r="AO1119" s="90">
        <f t="shared" si="135"/>
        <v>0</v>
      </c>
      <c r="AP1119" s="90">
        <f t="shared" si="135"/>
        <v>0</v>
      </c>
      <c r="AQ1119" s="90">
        <f t="shared" si="135"/>
        <v>0</v>
      </c>
      <c r="AR1119" s="90" t="e">
        <f>VLOOKUP(C1119&amp;E1119&amp;G1119&amp;I1119&amp;J1119,'Código Licitaciones'!$I$8:$I$4158,1,0)</f>
        <v>#N/A</v>
      </c>
    </row>
    <row r="1120" spans="13:44" ht="18.75" x14ac:dyDescent="0.3">
      <c r="M1120" s="98"/>
      <c r="X1120" s="83">
        <f t="shared" si="137"/>
        <v>9</v>
      </c>
      <c r="Z1120" s="90" t="e">
        <f t="shared" si="138"/>
        <v>#DIV/0!</v>
      </c>
      <c r="AA1120" s="94" t="e">
        <f>+VLOOKUP(C1120,'Código Licitaciones'!$J$7:$J$31,1,0)</f>
        <v>#N/A</v>
      </c>
      <c r="AB1120" s="94">
        <f t="shared" si="139"/>
        <v>0</v>
      </c>
      <c r="AC1120" s="94" t="e">
        <f>+VLOOKUP(E1120,'Código Licitaciones'!$K$7:$K$50,1,0)</f>
        <v>#N/A</v>
      </c>
      <c r="AD1120" s="94">
        <f t="shared" si="140"/>
        <v>0</v>
      </c>
      <c r="AE1120" s="94" t="e">
        <f>+VLOOKUP(G1120,'Código Licitaciones'!$L$7:$L$50,1,0)</f>
        <v>#N/A</v>
      </c>
      <c r="AF1120" s="90" t="e">
        <f t="shared" si="141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4"/>
        <v>0</v>
      </c>
      <c r="AJ1120" s="94">
        <f t="shared" si="134"/>
        <v>0</v>
      </c>
      <c r="AK1120" s="95" t="e">
        <f>+VLOOKUP(M1120,'Código Barras'!$C$3:$C$1694,1,0)</f>
        <v>#N/A</v>
      </c>
      <c r="AL1120" s="90">
        <f t="shared" si="136"/>
        <v>0</v>
      </c>
      <c r="AM1120" s="90">
        <f t="shared" si="136"/>
        <v>0</v>
      </c>
      <c r="AN1120" s="90">
        <f t="shared" si="136"/>
        <v>0</v>
      </c>
      <c r="AO1120" s="90">
        <f t="shared" si="135"/>
        <v>0</v>
      </c>
      <c r="AP1120" s="90">
        <f t="shared" si="135"/>
        <v>0</v>
      </c>
      <c r="AQ1120" s="90">
        <f t="shared" si="135"/>
        <v>0</v>
      </c>
      <c r="AR1120" s="90" t="e">
        <f>VLOOKUP(C1120&amp;E1120&amp;G1120&amp;I1120&amp;J1120,'Código Licitaciones'!$I$8:$I$4158,1,0)</f>
        <v>#N/A</v>
      </c>
    </row>
    <row r="1121" spans="13:44" ht="18.75" x14ac:dyDescent="0.3">
      <c r="M1121" s="98"/>
      <c r="X1121" s="83">
        <f t="shared" si="137"/>
        <v>9</v>
      </c>
      <c r="Z1121" s="90" t="e">
        <f t="shared" si="138"/>
        <v>#DIV/0!</v>
      </c>
      <c r="AA1121" s="94" t="e">
        <f>+VLOOKUP(C1121,'Código Licitaciones'!$J$7:$J$31,1,0)</f>
        <v>#N/A</v>
      </c>
      <c r="AB1121" s="94">
        <f t="shared" si="139"/>
        <v>0</v>
      </c>
      <c r="AC1121" s="94" t="e">
        <f>+VLOOKUP(E1121,'Código Licitaciones'!$K$7:$K$50,1,0)</f>
        <v>#N/A</v>
      </c>
      <c r="AD1121" s="94">
        <f t="shared" si="140"/>
        <v>0</v>
      </c>
      <c r="AE1121" s="94" t="e">
        <f>+VLOOKUP(G1121,'Código Licitaciones'!$L$7:$L$50,1,0)</f>
        <v>#N/A</v>
      </c>
      <c r="AF1121" s="90" t="e">
        <f t="shared" si="141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2">+K1121</f>
        <v>0</v>
      </c>
      <c r="AJ1121" s="94">
        <f t="shared" si="142"/>
        <v>0</v>
      </c>
      <c r="AK1121" s="95" t="e">
        <f>+VLOOKUP(M1121,'Código Barras'!$C$3:$C$1694,1,0)</f>
        <v>#N/A</v>
      </c>
      <c r="AL1121" s="90">
        <f t="shared" si="136"/>
        <v>0</v>
      </c>
      <c r="AM1121" s="90">
        <f t="shared" si="136"/>
        <v>0</v>
      </c>
      <c r="AN1121" s="90">
        <f t="shared" si="136"/>
        <v>0</v>
      </c>
      <c r="AO1121" s="90">
        <f t="shared" si="135"/>
        <v>0</v>
      </c>
      <c r="AP1121" s="90">
        <f t="shared" si="135"/>
        <v>0</v>
      </c>
      <c r="AQ1121" s="90">
        <f t="shared" si="135"/>
        <v>0</v>
      </c>
      <c r="AR1121" s="90" t="e">
        <f>VLOOKUP(C1121&amp;E1121&amp;G1121&amp;I1121&amp;J1121,'Código Licitaciones'!$I$8:$I$4158,1,0)</f>
        <v>#N/A</v>
      </c>
    </row>
    <row r="1122" spans="13:44" ht="18.75" x14ac:dyDescent="0.3">
      <c r="M1122" s="98"/>
      <c r="X1122" s="83">
        <f t="shared" si="137"/>
        <v>9</v>
      </c>
      <c r="Z1122" s="90" t="e">
        <f t="shared" si="138"/>
        <v>#DIV/0!</v>
      </c>
      <c r="AA1122" s="94" t="e">
        <f>+VLOOKUP(C1122,'Código Licitaciones'!$J$7:$J$31,1,0)</f>
        <v>#N/A</v>
      </c>
      <c r="AB1122" s="94">
        <f t="shared" si="139"/>
        <v>0</v>
      </c>
      <c r="AC1122" s="94" t="e">
        <f>+VLOOKUP(E1122,'Código Licitaciones'!$K$7:$K$50,1,0)</f>
        <v>#N/A</v>
      </c>
      <c r="AD1122" s="94">
        <f t="shared" si="140"/>
        <v>0</v>
      </c>
      <c r="AE1122" s="94" t="e">
        <f>+VLOOKUP(G1122,'Código Licitaciones'!$L$7:$L$50,1,0)</f>
        <v>#N/A</v>
      </c>
      <c r="AF1122" s="90" t="e">
        <f t="shared" si="141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2"/>
        <v>0</v>
      </c>
      <c r="AJ1122" s="94">
        <f t="shared" si="142"/>
        <v>0</v>
      </c>
      <c r="AK1122" s="95" t="e">
        <f>+VLOOKUP(M1122,'Código Barras'!$C$3:$C$1694,1,0)</f>
        <v>#N/A</v>
      </c>
      <c r="AL1122" s="90">
        <f t="shared" si="136"/>
        <v>0</v>
      </c>
      <c r="AM1122" s="90">
        <f t="shared" si="136"/>
        <v>0</v>
      </c>
      <c r="AN1122" s="90">
        <f t="shared" si="136"/>
        <v>0</v>
      </c>
      <c r="AO1122" s="90">
        <f t="shared" si="135"/>
        <v>0</v>
      </c>
      <c r="AP1122" s="90">
        <f t="shared" si="135"/>
        <v>0</v>
      </c>
      <c r="AQ1122" s="90">
        <f t="shared" si="135"/>
        <v>0</v>
      </c>
      <c r="AR1122" s="90" t="e">
        <f>VLOOKUP(C1122&amp;E1122&amp;G1122&amp;I1122&amp;J1122,'Código Licitaciones'!$I$8:$I$4158,1,0)</f>
        <v>#N/A</v>
      </c>
    </row>
    <row r="1123" spans="13:44" ht="18.75" x14ac:dyDescent="0.3">
      <c r="M1123" s="98"/>
      <c r="X1123" s="83">
        <f t="shared" si="137"/>
        <v>9</v>
      </c>
      <c r="Z1123" s="90" t="e">
        <f t="shared" si="138"/>
        <v>#DIV/0!</v>
      </c>
      <c r="AA1123" s="94" t="e">
        <f>+VLOOKUP(C1123,'Código Licitaciones'!$J$7:$J$31,1,0)</f>
        <v>#N/A</v>
      </c>
      <c r="AB1123" s="94">
        <f t="shared" si="139"/>
        <v>0</v>
      </c>
      <c r="AC1123" s="94" t="e">
        <f>+VLOOKUP(E1123,'Código Licitaciones'!$K$7:$K$50,1,0)</f>
        <v>#N/A</v>
      </c>
      <c r="AD1123" s="94">
        <f t="shared" si="140"/>
        <v>0</v>
      </c>
      <c r="AE1123" s="94" t="e">
        <f>+VLOOKUP(G1123,'Código Licitaciones'!$L$7:$L$50,1,0)</f>
        <v>#N/A</v>
      </c>
      <c r="AF1123" s="90" t="e">
        <f t="shared" si="141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2"/>
        <v>0</v>
      </c>
      <c r="AJ1123" s="94">
        <f t="shared" si="142"/>
        <v>0</v>
      </c>
      <c r="AK1123" s="95" t="e">
        <f>+VLOOKUP(M1123,'Código Barras'!$C$3:$C$1694,1,0)</f>
        <v>#N/A</v>
      </c>
      <c r="AL1123" s="90">
        <f t="shared" si="136"/>
        <v>0</v>
      </c>
      <c r="AM1123" s="90">
        <f t="shared" si="136"/>
        <v>0</v>
      </c>
      <c r="AN1123" s="90">
        <f t="shared" si="136"/>
        <v>0</v>
      </c>
      <c r="AO1123" s="90">
        <f t="shared" si="135"/>
        <v>0</v>
      </c>
      <c r="AP1123" s="90">
        <f t="shared" si="135"/>
        <v>0</v>
      </c>
      <c r="AQ1123" s="90">
        <f t="shared" si="135"/>
        <v>0</v>
      </c>
      <c r="AR1123" s="90" t="e">
        <f>VLOOKUP(C1123&amp;E1123&amp;G1123&amp;I1123&amp;J1123,'Código Licitaciones'!$I$8:$I$4158,1,0)</f>
        <v>#N/A</v>
      </c>
    </row>
    <row r="1124" spans="13:44" ht="18.75" x14ac:dyDescent="0.3">
      <c r="M1124" s="98"/>
      <c r="X1124" s="83">
        <f t="shared" si="137"/>
        <v>9</v>
      </c>
      <c r="Z1124" s="90" t="e">
        <f t="shared" si="138"/>
        <v>#DIV/0!</v>
      </c>
      <c r="AA1124" s="94" t="e">
        <f>+VLOOKUP(C1124,'Código Licitaciones'!$J$7:$J$31,1,0)</f>
        <v>#N/A</v>
      </c>
      <c r="AB1124" s="94">
        <f t="shared" si="139"/>
        <v>0</v>
      </c>
      <c r="AC1124" s="94" t="e">
        <f>+VLOOKUP(E1124,'Código Licitaciones'!$K$7:$K$50,1,0)</f>
        <v>#N/A</v>
      </c>
      <c r="AD1124" s="94">
        <f t="shared" si="140"/>
        <v>0</v>
      </c>
      <c r="AE1124" s="94" t="e">
        <f>+VLOOKUP(G1124,'Código Licitaciones'!$L$7:$L$50,1,0)</f>
        <v>#N/A</v>
      </c>
      <c r="AF1124" s="90" t="e">
        <f t="shared" si="141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2"/>
        <v>0</v>
      </c>
      <c r="AJ1124" s="94">
        <f t="shared" si="142"/>
        <v>0</v>
      </c>
      <c r="AK1124" s="95" t="e">
        <f>+VLOOKUP(M1124,'Código Barras'!$C$3:$C$1694,1,0)</f>
        <v>#N/A</v>
      </c>
      <c r="AL1124" s="90">
        <f t="shared" si="136"/>
        <v>0</v>
      </c>
      <c r="AM1124" s="90">
        <f t="shared" si="136"/>
        <v>0</v>
      </c>
      <c r="AN1124" s="90">
        <f t="shared" si="136"/>
        <v>0</v>
      </c>
      <c r="AO1124" s="90">
        <f t="shared" si="135"/>
        <v>0</v>
      </c>
      <c r="AP1124" s="90">
        <f t="shared" si="135"/>
        <v>0</v>
      </c>
      <c r="AQ1124" s="90">
        <f t="shared" si="135"/>
        <v>0</v>
      </c>
      <c r="AR1124" s="90" t="e">
        <f>VLOOKUP(C1124&amp;E1124&amp;G1124&amp;I1124&amp;J1124,'Código Licitaciones'!$I$8:$I$4158,1,0)</f>
        <v>#N/A</v>
      </c>
    </row>
    <row r="1125" spans="13:44" ht="18.75" x14ac:dyDescent="0.3">
      <c r="M1125" s="98"/>
      <c r="X1125" s="83">
        <f t="shared" si="137"/>
        <v>9</v>
      </c>
      <c r="Z1125" s="90" t="e">
        <f t="shared" si="138"/>
        <v>#DIV/0!</v>
      </c>
      <c r="AA1125" s="94" t="e">
        <f>+VLOOKUP(C1125,'Código Licitaciones'!$J$7:$J$31,1,0)</f>
        <v>#N/A</v>
      </c>
      <c r="AB1125" s="94">
        <f t="shared" si="139"/>
        <v>0</v>
      </c>
      <c r="AC1125" s="94" t="e">
        <f>+VLOOKUP(E1125,'Código Licitaciones'!$K$7:$K$50,1,0)</f>
        <v>#N/A</v>
      </c>
      <c r="AD1125" s="94">
        <f t="shared" si="140"/>
        <v>0</v>
      </c>
      <c r="AE1125" s="94" t="e">
        <f>+VLOOKUP(G1125,'Código Licitaciones'!$L$7:$L$50,1,0)</f>
        <v>#N/A</v>
      </c>
      <c r="AF1125" s="90" t="e">
        <f t="shared" si="141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2"/>
        <v>0</v>
      </c>
      <c r="AJ1125" s="94">
        <f t="shared" si="142"/>
        <v>0</v>
      </c>
      <c r="AK1125" s="95" t="e">
        <f>+VLOOKUP(M1125,'Código Barras'!$C$3:$C$1694,1,0)</f>
        <v>#N/A</v>
      </c>
      <c r="AL1125" s="90">
        <f t="shared" si="136"/>
        <v>0</v>
      </c>
      <c r="AM1125" s="90">
        <f t="shared" si="136"/>
        <v>0</v>
      </c>
      <c r="AN1125" s="90">
        <f t="shared" si="136"/>
        <v>0</v>
      </c>
      <c r="AO1125" s="90">
        <f t="shared" si="135"/>
        <v>0</v>
      </c>
      <c r="AP1125" s="90">
        <f t="shared" si="135"/>
        <v>0</v>
      </c>
      <c r="AQ1125" s="90">
        <f t="shared" si="135"/>
        <v>0</v>
      </c>
      <c r="AR1125" s="90" t="e">
        <f>VLOOKUP(C1125&amp;E1125&amp;G1125&amp;I1125&amp;J1125,'Código Licitaciones'!$I$8:$I$4158,1,0)</f>
        <v>#N/A</v>
      </c>
    </row>
    <row r="1126" spans="13:44" ht="18.75" x14ac:dyDescent="0.3">
      <c r="M1126" s="98"/>
      <c r="X1126" s="83">
        <f t="shared" si="137"/>
        <v>9</v>
      </c>
      <c r="Z1126" s="90" t="e">
        <f t="shared" si="138"/>
        <v>#DIV/0!</v>
      </c>
      <c r="AA1126" s="94" t="e">
        <f>+VLOOKUP(C1126,'Código Licitaciones'!$J$7:$J$31,1,0)</f>
        <v>#N/A</v>
      </c>
      <c r="AB1126" s="94">
        <f t="shared" si="139"/>
        <v>0</v>
      </c>
      <c r="AC1126" s="94" t="e">
        <f>+VLOOKUP(E1126,'Código Licitaciones'!$K$7:$K$50,1,0)</f>
        <v>#N/A</v>
      </c>
      <c r="AD1126" s="94">
        <f t="shared" si="140"/>
        <v>0</v>
      </c>
      <c r="AE1126" s="94" t="e">
        <f>+VLOOKUP(G1126,'Código Licitaciones'!$L$7:$L$50,1,0)</f>
        <v>#N/A</v>
      </c>
      <c r="AF1126" s="90" t="e">
        <f t="shared" si="141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2"/>
        <v>0</v>
      </c>
      <c r="AJ1126" s="94">
        <f t="shared" si="142"/>
        <v>0</v>
      </c>
      <c r="AK1126" s="95" t="e">
        <f>+VLOOKUP(M1126,'Código Barras'!$C$3:$C$1694,1,0)</f>
        <v>#N/A</v>
      </c>
      <c r="AL1126" s="90">
        <f t="shared" si="136"/>
        <v>0</v>
      </c>
      <c r="AM1126" s="90">
        <f t="shared" si="136"/>
        <v>0</v>
      </c>
      <c r="AN1126" s="90">
        <f t="shared" si="136"/>
        <v>0</v>
      </c>
      <c r="AO1126" s="90">
        <f t="shared" si="135"/>
        <v>0</v>
      </c>
      <c r="AP1126" s="90">
        <f t="shared" si="135"/>
        <v>0</v>
      </c>
      <c r="AQ1126" s="90">
        <f t="shared" si="135"/>
        <v>0</v>
      </c>
      <c r="AR1126" s="90" t="e">
        <f>VLOOKUP(C1126&amp;E1126&amp;G1126&amp;I1126&amp;J1126,'Código Licitaciones'!$I$8:$I$4158,1,0)</f>
        <v>#N/A</v>
      </c>
    </row>
    <row r="1127" spans="13:44" ht="18.75" x14ac:dyDescent="0.3">
      <c r="M1127" s="98"/>
      <c r="X1127" s="83">
        <f t="shared" si="137"/>
        <v>9</v>
      </c>
      <c r="Z1127" s="90" t="e">
        <f t="shared" si="138"/>
        <v>#DIV/0!</v>
      </c>
      <c r="AA1127" s="94" t="e">
        <f>+VLOOKUP(C1127,'Código Licitaciones'!$J$7:$J$31,1,0)</f>
        <v>#N/A</v>
      </c>
      <c r="AB1127" s="94">
        <f t="shared" si="139"/>
        <v>0</v>
      </c>
      <c r="AC1127" s="94" t="e">
        <f>+VLOOKUP(E1127,'Código Licitaciones'!$K$7:$K$50,1,0)</f>
        <v>#N/A</v>
      </c>
      <c r="AD1127" s="94">
        <f t="shared" si="140"/>
        <v>0</v>
      </c>
      <c r="AE1127" s="94" t="e">
        <f>+VLOOKUP(G1127,'Código Licitaciones'!$L$7:$L$50,1,0)</f>
        <v>#N/A</v>
      </c>
      <c r="AF1127" s="90" t="e">
        <f t="shared" si="141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2"/>
        <v>0</v>
      </c>
      <c r="AJ1127" s="94">
        <f t="shared" si="142"/>
        <v>0</v>
      </c>
      <c r="AK1127" s="95" t="e">
        <f>+VLOOKUP(M1127,'Código Barras'!$C$3:$C$1694,1,0)</f>
        <v>#N/A</v>
      </c>
      <c r="AL1127" s="90">
        <f t="shared" si="136"/>
        <v>0</v>
      </c>
      <c r="AM1127" s="90">
        <f t="shared" si="136"/>
        <v>0</v>
      </c>
      <c r="AN1127" s="90">
        <f t="shared" si="136"/>
        <v>0</v>
      </c>
      <c r="AO1127" s="90">
        <f t="shared" si="135"/>
        <v>0</v>
      </c>
      <c r="AP1127" s="90">
        <f t="shared" si="135"/>
        <v>0</v>
      </c>
      <c r="AQ1127" s="90">
        <f t="shared" si="135"/>
        <v>0</v>
      </c>
      <c r="AR1127" s="90" t="e">
        <f>VLOOKUP(C1127&amp;E1127&amp;G1127&amp;I1127&amp;J1127,'Código Licitaciones'!$I$8:$I$4158,1,0)</f>
        <v>#N/A</v>
      </c>
    </row>
    <row r="1128" spans="13:44" ht="18.75" x14ac:dyDescent="0.3">
      <c r="M1128" s="98"/>
      <c r="X1128" s="83">
        <f t="shared" si="137"/>
        <v>9</v>
      </c>
      <c r="Z1128" s="90" t="e">
        <f t="shared" si="138"/>
        <v>#DIV/0!</v>
      </c>
      <c r="AA1128" s="94" t="e">
        <f>+VLOOKUP(C1128,'Código Licitaciones'!$J$7:$J$31,1,0)</f>
        <v>#N/A</v>
      </c>
      <c r="AB1128" s="94">
        <f t="shared" si="139"/>
        <v>0</v>
      </c>
      <c r="AC1128" s="94" t="e">
        <f>+VLOOKUP(E1128,'Código Licitaciones'!$K$7:$K$50,1,0)</f>
        <v>#N/A</v>
      </c>
      <c r="AD1128" s="94">
        <f t="shared" si="140"/>
        <v>0</v>
      </c>
      <c r="AE1128" s="94" t="e">
        <f>+VLOOKUP(G1128,'Código Licitaciones'!$L$7:$L$50,1,0)</f>
        <v>#N/A</v>
      </c>
      <c r="AF1128" s="90" t="e">
        <f t="shared" si="141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2"/>
        <v>0</v>
      </c>
      <c r="AJ1128" s="94">
        <f t="shared" si="142"/>
        <v>0</v>
      </c>
      <c r="AK1128" s="95" t="e">
        <f>+VLOOKUP(M1128,'Código Barras'!$C$3:$C$1694,1,0)</f>
        <v>#N/A</v>
      </c>
      <c r="AL1128" s="90">
        <f t="shared" si="136"/>
        <v>0</v>
      </c>
      <c r="AM1128" s="90">
        <f t="shared" si="136"/>
        <v>0</v>
      </c>
      <c r="AN1128" s="90">
        <f t="shared" si="136"/>
        <v>0</v>
      </c>
      <c r="AO1128" s="90">
        <f t="shared" si="135"/>
        <v>0</v>
      </c>
      <c r="AP1128" s="90">
        <f t="shared" si="135"/>
        <v>0</v>
      </c>
      <c r="AQ1128" s="90">
        <f t="shared" si="135"/>
        <v>0</v>
      </c>
      <c r="AR1128" s="90" t="e">
        <f>VLOOKUP(C1128&amp;E1128&amp;G1128&amp;I1128&amp;J1128,'Código Licitaciones'!$I$8:$I$4158,1,0)</f>
        <v>#N/A</v>
      </c>
    </row>
    <row r="1129" spans="13:44" ht="18.75" x14ac:dyDescent="0.3">
      <c r="M1129" s="98"/>
      <c r="X1129" s="83">
        <f t="shared" si="137"/>
        <v>9</v>
      </c>
      <c r="Z1129" s="90" t="e">
        <f t="shared" si="138"/>
        <v>#DIV/0!</v>
      </c>
      <c r="AA1129" s="94" t="e">
        <f>+VLOOKUP(C1129,'Código Licitaciones'!$J$7:$J$31,1,0)</f>
        <v>#N/A</v>
      </c>
      <c r="AB1129" s="94">
        <f t="shared" si="139"/>
        <v>0</v>
      </c>
      <c r="AC1129" s="94" t="e">
        <f>+VLOOKUP(E1129,'Código Licitaciones'!$K$7:$K$50,1,0)</f>
        <v>#N/A</v>
      </c>
      <c r="AD1129" s="94">
        <f t="shared" si="140"/>
        <v>0</v>
      </c>
      <c r="AE1129" s="94" t="e">
        <f>+VLOOKUP(G1129,'Código Licitaciones'!$L$7:$L$50,1,0)</f>
        <v>#N/A</v>
      </c>
      <c r="AF1129" s="90" t="e">
        <f t="shared" si="141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2"/>
        <v>0</v>
      </c>
      <c r="AJ1129" s="94">
        <f t="shared" si="142"/>
        <v>0</v>
      </c>
      <c r="AK1129" s="95" t="e">
        <f>+VLOOKUP(M1129,'Código Barras'!$C$3:$C$1694,1,0)</f>
        <v>#N/A</v>
      </c>
      <c r="AL1129" s="90">
        <f t="shared" si="136"/>
        <v>0</v>
      </c>
      <c r="AM1129" s="90">
        <f t="shared" si="136"/>
        <v>0</v>
      </c>
      <c r="AN1129" s="90">
        <f t="shared" si="136"/>
        <v>0</v>
      </c>
      <c r="AO1129" s="90">
        <f t="shared" si="135"/>
        <v>0</v>
      </c>
      <c r="AP1129" s="90">
        <f t="shared" si="135"/>
        <v>0</v>
      </c>
      <c r="AQ1129" s="90">
        <f t="shared" si="135"/>
        <v>0</v>
      </c>
      <c r="AR1129" s="90" t="e">
        <f>VLOOKUP(C1129&amp;E1129&amp;G1129&amp;I1129&amp;J1129,'Código Licitaciones'!$I$8:$I$4158,1,0)</f>
        <v>#N/A</v>
      </c>
    </row>
    <row r="1130" spans="13:44" ht="18.75" x14ac:dyDescent="0.3">
      <c r="M1130" s="98"/>
      <c r="X1130" s="83">
        <f t="shared" si="137"/>
        <v>9</v>
      </c>
      <c r="Z1130" s="90" t="e">
        <f t="shared" si="138"/>
        <v>#DIV/0!</v>
      </c>
      <c r="AA1130" s="94" t="e">
        <f>+VLOOKUP(C1130,'Código Licitaciones'!$J$7:$J$31,1,0)</f>
        <v>#N/A</v>
      </c>
      <c r="AB1130" s="94">
        <f t="shared" si="139"/>
        <v>0</v>
      </c>
      <c r="AC1130" s="94" t="e">
        <f>+VLOOKUP(E1130,'Código Licitaciones'!$K$7:$K$50,1,0)</f>
        <v>#N/A</v>
      </c>
      <c r="AD1130" s="94">
        <f t="shared" si="140"/>
        <v>0</v>
      </c>
      <c r="AE1130" s="94" t="e">
        <f>+VLOOKUP(G1130,'Código Licitaciones'!$L$7:$L$50,1,0)</f>
        <v>#N/A</v>
      </c>
      <c r="AF1130" s="90" t="e">
        <f t="shared" si="141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2"/>
        <v>0</v>
      </c>
      <c r="AJ1130" s="94">
        <f t="shared" si="142"/>
        <v>0</v>
      </c>
      <c r="AK1130" s="95" t="e">
        <f>+VLOOKUP(M1130,'Código Barras'!$C$3:$C$1694,1,0)</f>
        <v>#N/A</v>
      </c>
      <c r="AL1130" s="90">
        <f t="shared" si="136"/>
        <v>0</v>
      </c>
      <c r="AM1130" s="90">
        <f t="shared" si="136"/>
        <v>0</v>
      </c>
      <c r="AN1130" s="90">
        <f t="shared" si="136"/>
        <v>0</v>
      </c>
      <c r="AO1130" s="90">
        <f t="shared" si="135"/>
        <v>0</v>
      </c>
      <c r="AP1130" s="90">
        <f t="shared" si="135"/>
        <v>0</v>
      </c>
      <c r="AQ1130" s="90">
        <f t="shared" si="135"/>
        <v>0</v>
      </c>
      <c r="AR1130" s="90" t="e">
        <f>VLOOKUP(C1130&amp;E1130&amp;G1130&amp;I1130&amp;J1130,'Código Licitaciones'!$I$8:$I$4158,1,0)</f>
        <v>#N/A</v>
      </c>
    </row>
    <row r="1131" spans="13:44" ht="18.75" x14ac:dyDescent="0.3">
      <c r="M1131" s="98"/>
      <c r="X1131" s="83">
        <f t="shared" si="137"/>
        <v>9</v>
      </c>
      <c r="Z1131" s="90" t="e">
        <f t="shared" si="138"/>
        <v>#DIV/0!</v>
      </c>
      <c r="AA1131" s="94" t="e">
        <f>+VLOOKUP(C1131,'Código Licitaciones'!$J$7:$J$31,1,0)</f>
        <v>#N/A</v>
      </c>
      <c r="AB1131" s="94">
        <f t="shared" si="139"/>
        <v>0</v>
      </c>
      <c r="AC1131" s="94" t="e">
        <f>+VLOOKUP(E1131,'Código Licitaciones'!$K$7:$K$50,1,0)</f>
        <v>#N/A</v>
      </c>
      <c r="AD1131" s="94">
        <f t="shared" si="140"/>
        <v>0</v>
      </c>
      <c r="AE1131" s="94" t="e">
        <f>+VLOOKUP(G1131,'Código Licitaciones'!$L$7:$L$50,1,0)</f>
        <v>#N/A</v>
      </c>
      <c r="AF1131" s="90" t="e">
        <f t="shared" si="141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2"/>
        <v>0</v>
      </c>
      <c r="AJ1131" s="94">
        <f t="shared" si="142"/>
        <v>0</v>
      </c>
      <c r="AK1131" s="95" t="e">
        <f>+VLOOKUP(M1131,'Código Barras'!$C$3:$C$1694,1,0)</f>
        <v>#N/A</v>
      </c>
      <c r="AL1131" s="90">
        <f t="shared" si="136"/>
        <v>0</v>
      </c>
      <c r="AM1131" s="90">
        <f t="shared" si="136"/>
        <v>0</v>
      </c>
      <c r="AN1131" s="90">
        <f t="shared" si="136"/>
        <v>0</v>
      </c>
      <c r="AO1131" s="90">
        <f t="shared" si="135"/>
        <v>0</v>
      </c>
      <c r="AP1131" s="90">
        <f t="shared" si="135"/>
        <v>0</v>
      </c>
      <c r="AQ1131" s="90">
        <f t="shared" si="135"/>
        <v>0</v>
      </c>
      <c r="AR1131" s="90" t="e">
        <f>VLOOKUP(C1131&amp;E1131&amp;G1131&amp;I1131&amp;J1131,'Código Licitaciones'!$I$8:$I$4158,1,0)</f>
        <v>#N/A</v>
      </c>
    </row>
    <row r="1132" spans="13:44" ht="18.75" x14ac:dyDescent="0.3">
      <c r="M1132" s="98"/>
      <c r="X1132" s="83">
        <f t="shared" si="137"/>
        <v>9</v>
      </c>
      <c r="Z1132" s="90" t="e">
        <f t="shared" si="138"/>
        <v>#DIV/0!</v>
      </c>
      <c r="AA1132" s="94" t="e">
        <f>+VLOOKUP(C1132,'Código Licitaciones'!$J$7:$J$31,1,0)</f>
        <v>#N/A</v>
      </c>
      <c r="AB1132" s="94">
        <f t="shared" si="139"/>
        <v>0</v>
      </c>
      <c r="AC1132" s="94" t="e">
        <f>+VLOOKUP(E1132,'Código Licitaciones'!$K$7:$K$50,1,0)</f>
        <v>#N/A</v>
      </c>
      <c r="AD1132" s="94">
        <f t="shared" si="140"/>
        <v>0</v>
      </c>
      <c r="AE1132" s="94" t="e">
        <f>+VLOOKUP(G1132,'Código Licitaciones'!$L$7:$L$50,1,0)</f>
        <v>#N/A</v>
      </c>
      <c r="AF1132" s="90" t="e">
        <f t="shared" si="141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2"/>
        <v>0</v>
      </c>
      <c r="AJ1132" s="94">
        <f t="shared" si="142"/>
        <v>0</v>
      </c>
      <c r="AK1132" s="95" t="e">
        <f>+VLOOKUP(M1132,'Código Barras'!$C$3:$C$1694,1,0)</f>
        <v>#N/A</v>
      </c>
      <c r="AL1132" s="90">
        <f t="shared" si="136"/>
        <v>0</v>
      </c>
      <c r="AM1132" s="90">
        <f t="shared" si="136"/>
        <v>0</v>
      </c>
      <c r="AN1132" s="90">
        <f t="shared" si="136"/>
        <v>0</v>
      </c>
      <c r="AO1132" s="90">
        <f t="shared" si="135"/>
        <v>0</v>
      </c>
      <c r="AP1132" s="90">
        <f t="shared" si="135"/>
        <v>0</v>
      </c>
      <c r="AQ1132" s="90">
        <f t="shared" si="135"/>
        <v>0</v>
      </c>
      <c r="AR1132" s="90" t="e">
        <f>VLOOKUP(C1132&amp;E1132&amp;G1132&amp;I1132&amp;J1132,'Código Licitaciones'!$I$8:$I$4158,1,0)</f>
        <v>#N/A</v>
      </c>
    </row>
    <row r="1133" spans="13:44" ht="18.75" x14ac:dyDescent="0.3">
      <c r="M1133" s="98"/>
      <c r="X1133" s="83">
        <f t="shared" si="137"/>
        <v>9</v>
      </c>
      <c r="Z1133" s="90" t="e">
        <f t="shared" si="138"/>
        <v>#DIV/0!</v>
      </c>
      <c r="AA1133" s="94" t="e">
        <f>+VLOOKUP(C1133,'Código Licitaciones'!$J$7:$J$31,1,0)</f>
        <v>#N/A</v>
      </c>
      <c r="AB1133" s="94">
        <f t="shared" si="139"/>
        <v>0</v>
      </c>
      <c r="AC1133" s="94" t="e">
        <f>+VLOOKUP(E1133,'Código Licitaciones'!$K$7:$K$50,1,0)</f>
        <v>#N/A</v>
      </c>
      <c r="AD1133" s="94">
        <f t="shared" si="140"/>
        <v>0</v>
      </c>
      <c r="AE1133" s="94" t="e">
        <f>+VLOOKUP(G1133,'Código Licitaciones'!$L$7:$L$50,1,0)</f>
        <v>#N/A</v>
      </c>
      <c r="AF1133" s="90" t="e">
        <f t="shared" si="141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2"/>
        <v>0</v>
      </c>
      <c r="AJ1133" s="94">
        <f t="shared" si="142"/>
        <v>0</v>
      </c>
      <c r="AK1133" s="95" t="e">
        <f>+VLOOKUP(M1133,'Código Barras'!$C$3:$C$1694,1,0)</f>
        <v>#N/A</v>
      </c>
      <c r="AL1133" s="90">
        <f t="shared" si="136"/>
        <v>0</v>
      </c>
      <c r="AM1133" s="90">
        <f t="shared" si="136"/>
        <v>0</v>
      </c>
      <c r="AN1133" s="90">
        <f t="shared" si="136"/>
        <v>0</v>
      </c>
      <c r="AO1133" s="90">
        <f t="shared" si="135"/>
        <v>0</v>
      </c>
      <c r="AP1133" s="90">
        <f t="shared" si="135"/>
        <v>0</v>
      </c>
      <c r="AQ1133" s="90">
        <f t="shared" si="135"/>
        <v>0</v>
      </c>
      <c r="AR1133" s="90" t="e">
        <f>VLOOKUP(C1133&amp;E1133&amp;G1133&amp;I1133&amp;J1133,'Código Licitaciones'!$I$8:$I$4158,1,0)</f>
        <v>#N/A</v>
      </c>
    </row>
    <row r="1134" spans="13:44" ht="18.75" x14ac:dyDescent="0.3">
      <c r="M1134" s="98"/>
      <c r="X1134" s="83">
        <f t="shared" si="137"/>
        <v>9</v>
      </c>
      <c r="Z1134" s="90" t="e">
        <f t="shared" si="138"/>
        <v>#DIV/0!</v>
      </c>
      <c r="AA1134" s="94" t="e">
        <f>+VLOOKUP(C1134,'Código Licitaciones'!$J$7:$J$31,1,0)</f>
        <v>#N/A</v>
      </c>
      <c r="AB1134" s="94">
        <f t="shared" si="139"/>
        <v>0</v>
      </c>
      <c r="AC1134" s="94" t="e">
        <f>+VLOOKUP(E1134,'Código Licitaciones'!$K$7:$K$50,1,0)</f>
        <v>#N/A</v>
      </c>
      <c r="AD1134" s="94">
        <f t="shared" si="140"/>
        <v>0</v>
      </c>
      <c r="AE1134" s="94" t="e">
        <f>+VLOOKUP(G1134,'Código Licitaciones'!$L$7:$L$50,1,0)</f>
        <v>#N/A</v>
      </c>
      <c r="AF1134" s="90" t="e">
        <f t="shared" si="141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2"/>
        <v>0</v>
      </c>
      <c r="AJ1134" s="94">
        <f t="shared" si="142"/>
        <v>0</v>
      </c>
      <c r="AK1134" s="95" t="e">
        <f>+VLOOKUP(M1134,'Código Barras'!$C$3:$C$1694,1,0)</f>
        <v>#N/A</v>
      </c>
      <c r="AL1134" s="90">
        <f t="shared" si="136"/>
        <v>0</v>
      </c>
      <c r="AM1134" s="90">
        <f t="shared" si="136"/>
        <v>0</v>
      </c>
      <c r="AN1134" s="90">
        <f t="shared" si="136"/>
        <v>0</v>
      </c>
      <c r="AO1134" s="90">
        <f t="shared" si="136"/>
        <v>0</v>
      </c>
      <c r="AP1134" s="90">
        <f t="shared" si="136"/>
        <v>0</v>
      </c>
      <c r="AQ1134" s="90">
        <f t="shared" si="136"/>
        <v>0</v>
      </c>
      <c r="AR1134" s="90" t="e">
        <f>VLOOKUP(C1134&amp;E1134&amp;G1134&amp;I1134&amp;J1134,'Código Licitaciones'!$I$8:$I$4158,1,0)</f>
        <v>#N/A</v>
      </c>
    </row>
    <row r="1135" spans="13:44" ht="18.75" x14ac:dyDescent="0.3">
      <c r="M1135" s="98"/>
      <c r="X1135" s="83">
        <f t="shared" si="137"/>
        <v>9</v>
      </c>
      <c r="Z1135" s="90" t="e">
        <f t="shared" si="138"/>
        <v>#DIV/0!</v>
      </c>
      <c r="AA1135" s="94" t="e">
        <f>+VLOOKUP(C1135,'Código Licitaciones'!$J$7:$J$31,1,0)</f>
        <v>#N/A</v>
      </c>
      <c r="AB1135" s="94">
        <f t="shared" si="139"/>
        <v>0</v>
      </c>
      <c r="AC1135" s="94" t="e">
        <f>+VLOOKUP(E1135,'Código Licitaciones'!$K$7:$K$50,1,0)</f>
        <v>#N/A</v>
      </c>
      <c r="AD1135" s="94">
        <f t="shared" si="140"/>
        <v>0</v>
      </c>
      <c r="AE1135" s="94" t="e">
        <f>+VLOOKUP(G1135,'Código Licitaciones'!$L$7:$L$50,1,0)</f>
        <v>#N/A</v>
      </c>
      <c r="AF1135" s="90" t="e">
        <f t="shared" si="141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2"/>
        <v>0</v>
      </c>
      <c r="AJ1135" s="94">
        <f t="shared" si="142"/>
        <v>0</v>
      </c>
      <c r="AK1135" s="95" t="e">
        <f>+VLOOKUP(M1135,'Código Barras'!$C$3:$C$1694,1,0)</f>
        <v>#N/A</v>
      </c>
      <c r="AL1135" s="90">
        <f t="shared" ref="AL1135:AQ1177" si="143">IF(OR(ISNUMBER(N1135),N1135=0),N1135,1/0)</f>
        <v>0</v>
      </c>
      <c r="AM1135" s="90">
        <f t="shared" si="143"/>
        <v>0</v>
      </c>
      <c r="AN1135" s="90">
        <f t="shared" si="143"/>
        <v>0</v>
      </c>
      <c r="AO1135" s="90">
        <f t="shared" si="143"/>
        <v>0</v>
      </c>
      <c r="AP1135" s="90">
        <f t="shared" si="143"/>
        <v>0</v>
      </c>
      <c r="AQ1135" s="90">
        <f t="shared" si="143"/>
        <v>0</v>
      </c>
      <c r="AR1135" s="90" t="e">
        <f>VLOOKUP(C1135&amp;E1135&amp;G1135&amp;I1135&amp;J1135,'Código Licitaciones'!$I$8:$I$4158,1,0)</f>
        <v>#N/A</v>
      </c>
    </row>
    <row r="1136" spans="13:44" ht="18.75" x14ac:dyDescent="0.3">
      <c r="M1136" s="98"/>
      <c r="X1136" s="83">
        <f t="shared" si="137"/>
        <v>9</v>
      </c>
      <c r="Z1136" s="90" t="e">
        <f t="shared" si="138"/>
        <v>#DIV/0!</v>
      </c>
      <c r="AA1136" s="94" t="e">
        <f>+VLOOKUP(C1136,'Código Licitaciones'!$J$7:$J$31,1,0)</f>
        <v>#N/A</v>
      </c>
      <c r="AB1136" s="94">
        <f t="shared" si="139"/>
        <v>0</v>
      </c>
      <c r="AC1136" s="94" t="e">
        <f>+VLOOKUP(E1136,'Código Licitaciones'!$K$7:$K$50,1,0)</f>
        <v>#N/A</v>
      </c>
      <c r="AD1136" s="94">
        <f t="shared" si="140"/>
        <v>0</v>
      </c>
      <c r="AE1136" s="94" t="e">
        <f>+VLOOKUP(G1136,'Código Licitaciones'!$L$7:$L$50,1,0)</f>
        <v>#N/A</v>
      </c>
      <c r="AF1136" s="90" t="e">
        <f t="shared" si="141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2"/>
        <v>0</v>
      </c>
      <c r="AJ1136" s="94">
        <f t="shared" si="142"/>
        <v>0</v>
      </c>
      <c r="AK1136" s="95" t="e">
        <f>+VLOOKUP(M1136,'Código Barras'!$C$3:$C$1694,1,0)</f>
        <v>#N/A</v>
      </c>
      <c r="AL1136" s="90">
        <f t="shared" si="143"/>
        <v>0</v>
      </c>
      <c r="AM1136" s="90">
        <f t="shared" si="143"/>
        <v>0</v>
      </c>
      <c r="AN1136" s="90">
        <f t="shared" si="143"/>
        <v>0</v>
      </c>
      <c r="AO1136" s="90">
        <f t="shared" si="143"/>
        <v>0</v>
      </c>
      <c r="AP1136" s="90">
        <f t="shared" si="143"/>
        <v>0</v>
      </c>
      <c r="AQ1136" s="90">
        <f t="shared" si="143"/>
        <v>0</v>
      </c>
      <c r="AR1136" s="90" t="e">
        <f>VLOOKUP(C1136&amp;E1136&amp;G1136&amp;I1136&amp;J1136,'Código Licitaciones'!$I$8:$I$4158,1,0)</f>
        <v>#N/A</v>
      </c>
    </row>
    <row r="1137" spans="13:44" ht="18.75" x14ac:dyDescent="0.3">
      <c r="M1137" s="98"/>
      <c r="X1137" s="83">
        <f t="shared" si="137"/>
        <v>9</v>
      </c>
      <c r="Z1137" s="90" t="e">
        <f t="shared" si="138"/>
        <v>#DIV/0!</v>
      </c>
      <c r="AA1137" s="94" t="e">
        <f>+VLOOKUP(C1137,'Código Licitaciones'!$J$7:$J$31,1,0)</f>
        <v>#N/A</v>
      </c>
      <c r="AB1137" s="94">
        <f t="shared" si="139"/>
        <v>0</v>
      </c>
      <c r="AC1137" s="94" t="e">
        <f>+VLOOKUP(E1137,'Código Licitaciones'!$K$7:$K$50,1,0)</f>
        <v>#N/A</v>
      </c>
      <c r="AD1137" s="94">
        <f t="shared" si="140"/>
        <v>0</v>
      </c>
      <c r="AE1137" s="94" t="e">
        <f>+VLOOKUP(G1137,'Código Licitaciones'!$L$7:$L$50,1,0)</f>
        <v>#N/A</v>
      </c>
      <c r="AF1137" s="90" t="e">
        <f t="shared" si="141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2"/>
        <v>0</v>
      </c>
      <c r="AJ1137" s="94">
        <f t="shared" si="142"/>
        <v>0</v>
      </c>
      <c r="AK1137" s="95" t="e">
        <f>+VLOOKUP(M1137,'Código Barras'!$C$3:$C$1694,1,0)</f>
        <v>#N/A</v>
      </c>
      <c r="AL1137" s="90">
        <f t="shared" si="143"/>
        <v>0</v>
      </c>
      <c r="AM1137" s="90">
        <f t="shared" si="143"/>
        <v>0</v>
      </c>
      <c r="AN1137" s="90">
        <f t="shared" si="143"/>
        <v>0</v>
      </c>
      <c r="AO1137" s="90">
        <f t="shared" si="143"/>
        <v>0</v>
      </c>
      <c r="AP1137" s="90">
        <f t="shared" si="143"/>
        <v>0</v>
      </c>
      <c r="AQ1137" s="90">
        <f t="shared" si="143"/>
        <v>0</v>
      </c>
      <c r="AR1137" s="90" t="e">
        <f>VLOOKUP(C1137&amp;E1137&amp;G1137&amp;I1137&amp;J1137,'Código Licitaciones'!$I$8:$I$4158,1,0)</f>
        <v>#N/A</v>
      </c>
    </row>
    <row r="1138" spans="13:44" ht="18.75" x14ac:dyDescent="0.3">
      <c r="M1138" s="98"/>
      <c r="X1138" s="83">
        <f t="shared" si="137"/>
        <v>9</v>
      </c>
      <c r="Z1138" s="90" t="e">
        <f t="shared" si="138"/>
        <v>#DIV/0!</v>
      </c>
      <c r="AA1138" s="94" t="e">
        <f>+VLOOKUP(C1138,'Código Licitaciones'!$J$7:$J$31,1,0)</f>
        <v>#N/A</v>
      </c>
      <c r="AB1138" s="94">
        <f t="shared" si="139"/>
        <v>0</v>
      </c>
      <c r="AC1138" s="94" t="e">
        <f>+VLOOKUP(E1138,'Código Licitaciones'!$K$7:$K$50,1,0)</f>
        <v>#N/A</v>
      </c>
      <c r="AD1138" s="94">
        <f t="shared" si="140"/>
        <v>0</v>
      </c>
      <c r="AE1138" s="94" t="e">
        <f>+VLOOKUP(G1138,'Código Licitaciones'!$L$7:$L$50,1,0)</f>
        <v>#N/A</v>
      </c>
      <c r="AF1138" s="90" t="e">
        <f t="shared" si="141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2"/>
        <v>0</v>
      </c>
      <c r="AJ1138" s="94">
        <f t="shared" si="142"/>
        <v>0</v>
      </c>
      <c r="AK1138" s="95" t="e">
        <f>+VLOOKUP(M1138,'Código Barras'!$C$3:$C$1694,1,0)</f>
        <v>#N/A</v>
      </c>
      <c r="AL1138" s="90">
        <f t="shared" si="143"/>
        <v>0</v>
      </c>
      <c r="AM1138" s="90">
        <f t="shared" si="143"/>
        <v>0</v>
      </c>
      <c r="AN1138" s="90">
        <f t="shared" si="143"/>
        <v>0</v>
      </c>
      <c r="AO1138" s="90">
        <f t="shared" si="143"/>
        <v>0</v>
      </c>
      <c r="AP1138" s="90">
        <f t="shared" si="143"/>
        <v>0</v>
      </c>
      <c r="AQ1138" s="90">
        <f t="shared" si="143"/>
        <v>0</v>
      </c>
      <c r="AR1138" s="90" t="e">
        <f>VLOOKUP(C1138&amp;E1138&amp;G1138&amp;I1138&amp;J1138,'Código Licitaciones'!$I$8:$I$4158,1,0)</f>
        <v>#N/A</v>
      </c>
    </row>
    <row r="1139" spans="13:44" ht="18.75" x14ac:dyDescent="0.3">
      <c r="M1139" s="98"/>
      <c r="X1139" s="83">
        <f t="shared" si="137"/>
        <v>9</v>
      </c>
      <c r="Z1139" s="90" t="e">
        <f t="shared" si="138"/>
        <v>#DIV/0!</v>
      </c>
      <c r="AA1139" s="94" t="e">
        <f>+VLOOKUP(C1139,'Código Licitaciones'!$J$7:$J$31,1,0)</f>
        <v>#N/A</v>
      </c>
      <c r="AB1139" s="94">
        <f t="shared" si="139"/>
        <v>0</v>
      </c>
      <c r="AC1139" s="94" t="e">
        <f>+VLOOKUP(E1139,'Código Licitaciones'!$K$7:$K$50,1,0)</f>
        <v>#N/A</v>
      </c>
      <c r="AD1139" s="94">
        <f t="shared" si="140"/>
        <v>0</v>
      </c>
      <c r="AE1139" s="94" t="e">
        <f>+VLOOKUP(G1139,'Código Licitaciones'!$L$7:$L$50,1,0)</f>
        <v>#N/A</v>
      </c>
      <c r="AF1139" s="90" t="e">
        <f t="shared" si="141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2"/>
        <v>0</v>
      </c>
      <c r="AJ1139" s="94">
        <f t="shared" si="142"/>
        <v>0</v>
      </c>
      <c r="AK1139" s="95" t="e">
        <f>+VLOOKUP(M1139,'Código Barras'!$C$3:$C$1694,1,0)</f>
        <v>#N/A</v>
      </c>
      <c r="AL1139" s="90">
        <f t="shared" si="143"/>
        <v>0</v>
      </c>
      <c r="AM1139" s="90">
        <f t="shared" si="143"/>
        <v>0</v>
      </c>
      <c r="AN1139" s="90">
        <f t="shared" si="143"/>
        <v>0</v>
      </c>
      <c r="AO1139" s="90">
        <f t="shared" si="143"/>
        <v>0</v>
      </c>
      <c r="AP1139" s="90">
        <f t="shared" si="143"/>
        <v>0</v>
      </c>
      <c r="AQ1139" s="90">
        <f t="shared" si="143"/>
        <v>0</v>
      </c>
      <c r="AR1139" s="90" t="e">
        <f>VLOOKUP(C1139&amp;E1139&amp;G1139&amp;I1139&amp;J1139,'Código Licitaciones'!$I$8:$I$4158,1,0)</f>
        <v>#N/A</v>
      </c>
    </row>
    <row r="1140" spans="13:44" ht="18.75" x14ac:dyDescent="0.3">
      <c r="M1140" s="98"/>
      <c r="X1140" s="83">
        <f t="shared" si="137"/>
        <v>9</v>
      </c>
      <c r="Z1140" s="90" t="e">
        <f t="shared" si="138"/>
        <v>#DIV/0!</v>
      </c>
      <c r="AA1140" s="94" t="e">
        <f>+VLOOKUP(C1140,'Código Licitaciones'!$J$7:$J$31,1,0)</f>
        <v>#N/A</v>
      </c>
      <c r="AB1140" s="94">
        <f t="shared" si="139"/>
        <v>0</v>
      </c>
      <c r="AC1140" s="94" t="e">
        <f>+VLOOKUP(E1140,'Código Licitaciones'!$K$7:$K$50,1,0)</f>
        <v>#N/A</v>
      </c>
      <c r="AD1140" s="94">
        <f t="shared" si="140"/>
        <v>0</v>
      </c>
      <c r="AE1140" s="94" t="e">
        <f>+VLOOKUP(G1140,'Código Licitaciones'!$L$7:$L$50,1,0)</f>
        <v>#N/A</v>
      </c>
      <c r="AF1140" s="90" t="e">
        <f t="shared" si="141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2"/>
        <v>0</v>
      </c>
      <c r="AJ1140" s="94">
        <f t="shared" si="142"/>
        <v>0</v>
      </c>
      <c r="AK1140" s="95" t="e">
        <f>+VLOOKUP(M1140,'Código Barras'!$C$3:$C$1694,1,0)</f>
        <v>#N/A</v>
      </c>
      <c r="AL1140" s="90">
        <f t="shared" si="143"/>
        <v>0</v>
      </c>
      <c r="AM1140" s="90">
        <f t="shared" si="143"/>
        <v>0</v>
      </c>
      <c r="AN1140" s="90">
        <f t="shared" si="143"/>
        <v>0</v>
      </c>
      <c r="AO1140" s="90">
        <f t="shared" si="143"/>
        <v>0</v>
      </c>
      <c r="AP1140" s="90">
        <f t="shared" si="143"/>
        <v>0</v>
      </c>
      <c r="AQ1140" s="90">
        <f t="shared" si="143"/>
        <v>0</v>
      </c>
      <c r="AR1140" s="90" t="e">
        <f>VLOOKUP(C1140&amp;E1140&amp;G1140&amp;I1140&amp;J1140,'Código Licitaciones'!$I$8:$I$4158,1,0)</f>
        <v>#N/A</v>
      </c>
    </row>
    <row r="1141" spans="13:44" ht="18.75" x14ac:dyDescent="0.3">
      <c r="M1141" s="98"/>
      <c r="X1141" s="83">
        <f t="shared" si="137"/>
        <v>9</v>
      </c>
      <c r="Z1141" s="90" t="e">
        <f t="shared" si="138"/>
        <v>#DIV/0!</v>
      </c>
      <c r="AA1141" s="94" t="e">
        <f>+VLOOKUP(C1141,'Código Licitaciones'!$J$7:$J$31,1,0)</f>
        <v>#N/A</v>
      </c>
      <c r="AB1141" s="94">
        <f t="shared" si="139"/>
        <v>0</v>
      </c>
      <c r="AC1141" s="94" t="e">
        <f>+VLOOKUP(E1141,'Código Licitaciones'!$K$7:$K$50,1,0)</f>
        <v>#N/A</v>
      </c>
      <c r="AD1141" s="94">
        <f t="shared" si="140"/>
        <v>0</v>
      </c>
      <c r="AE1141" s="94" t="e">
        <f>+VLOOKUP(G1141,'Código Licitaciones'!$L$7:$L$50,1,0)</f>
        <v>#N/A</v>
      </c>
      <c r="AF1141" s="90" t="e">
        <f t="shared" si="141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2"/>
        <v>0</v>
      </c>
      <c r="AJ1141" s="94">
        <f t="shared" si="142"/>
        <v>0</v>
      </c>
      <c r="AK1141" s="95" t="e">
        <f>+VLOOKUP(M1141,'Código Barras'!$C$3:$C$1694,1,0)</f>
        <v>#N/A</v>
      </c>
      <c r="AL1141" s="90">
        <f t="shared" si="143"/>
        <v>0</v>
      </c>
      <c r="AM1141" s="90">
        <f t="shared" si="143"/>
        <v>0</v>
      </c>
      <c r="AN1141" s="90">
        <f t="shared" si="143"/>
        <v>0</v>
      </c>
      <c r="AO1141" s="90">
        <f t="shared" si="143"/>
        <v>0</v>
      </c>
      <c r="AP1141" s="90">
        <f t="shared" si="143"/>
        <v>0</v>
      </c>
      <c r="AQ1141" s="90">
        <f t="shared" si="143"/>
        <v>0</v>
      </c>
      <c r="AR1141" s="90" t="e">
        <f>VLOOKUP(C1141&amp;E1141&amp;G1141&amp;I1141&amp;J1141,'Código Licitaciones'!$I$8:$I$4158,1,0)</f>
        <v>#N/A</v>
      </c>
    </row>
    <row r="1142" spans="13:44" ht="18.75" x14ac:dyDescent="0.3">
      <c r="M1142" s="98"/>
      <c r="X1142" s="83">
        <f t="shared" si="137"/>
        <v>9</v>
      </c>
      <c r="Z1142" s="90" t="e">
        <f t="shared" si="138"/>
        <v>#DIV/0!</v>
      </c>
      <c r="AA1142" s="94" t="e">
        <f>+VLOOKUP(C1142,'Código Licitaciones'!$J$7:$J$31,1,0)</f>
        <v>#N/A</v>
      </c>
      <c r="AB1142" s="94">
        <f t="shared" si="139"/>
        <v>0</v>
      </c>
      <c r="AC1142" s="94" t="e">
        <f>+VLOOKUP(E1142,'Código Licitaciones'!$K$7:$K$50,1,0)</f>
        <v>#N/A</v>
      </c>
      <c r="AD1142" s="94">
        <f t="shared" si="140"/>
        <v>0</v>
      </c>
      <c r="AE1142" s="94" t="e">
        <f>+VLOOKUP(G1142,'Código Licitaciones'!$L$7:$L$50,1,0)</f>
        <v>#N/A</v>
      </c>
      <c r="AF1142" s="90" t="e">
        <f t="shared" si="141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2"/>
        <v>0</v>
      </c>
      <c r="AJ1142" s="94">
        <f t="shared" si="142"/>
        <v>0</v>
      </c>
      <c r="AK1142" s="95" t="e">
        <f>+VLOOKUP(M1142,'Código Barras'!$C$3:$C$1694,1,0)</f>
        <v>#N/A</v>
      </c>
      <c r="AL1142" s="90">
        <f t="shared" si="143"/>
        <v>0</v>
      </c>
      <c r="AM1142" s="90">
        <f t="shared" si="143"/>
        <v>0</v>
      </c>
      <c r="AN1142" s="90">
        <f t="shared" si="143"/>
        <v>0</v>
      </c>
      <c r="AO1142" s="90">
        <f t="shared" si="143"/>
        <v>0</v>
      </c>
      <c r="AP1142" s="90">
        <f t="shared" si="143"/>
        <v>0</v>
      </c>
      <c r="AQ1142" s="90">
        <f t="shared" si="143"/>
        <v>0</v>
      </c>
      <c r="AR1142" s="90" t="e">
        <f>VLOOKUP(C1142&amp;E1142&amp;G1142&amp;I1142&amp;J1142,'Código Licitaciones'!$I$8:$I$4158,1,0)</f>
        <v>#N/A</v>
      </c>
    </row>
    <row r="1143" spans="13:44" ht="18.75" x14ac:dyDescent="0.3">
      <c r="M1143" s="98"/>
      <c r="X1143" s="83">
        <f t="shared" si="137"/>
        <v>9</v>
      </c>
      <c r="Z1143" s="90" t="e">
        <f t="shared" si="138"/>
        <v>#DIV/0!</v>
      </c>
      <c r="AA1143" s="94" t="e">
        <f>+VLOOKUP(C1143,'Código Licitaciones'!$J$7:$J$31,1,0)</f>
        <v>#N/A</v>
      </c>
      <c r="AB1143" s="94">
        <f t="shared" si="139"/>
        <v>0</v>
      </c>
      <c r="AC1143" s="94" t="e">
        <f>+VLOOKUP(E1143,'Código Licitaciones'!$K$7:$K$50,1,0)</f>
        <v>#N/A</v>
      </c>
      <c r="AD1143" s="94">
        <f t="shared" si="140"/>
        <v>0</v>
      </c>
      <c r="AE1143" s="94" t="e">
        <f>+VLOOKUP(G1143,'Código Licitaciones'!$L$7:$L$50,1,0)</f>
        <v>#N/A</v>
      </c>
      <c r="AF1143" s="90" t="e">
        <f t="shared" si="141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2"/>
        <v>0</v>
      </c>
      <c r="AJ1143" s="94">
        <f t="shared" si="142"/>
        <v>0</v>
      </c>
      <c r="AK1143" s="95" t="e">
        <f>+VLOOKUP(M1143,'Código Barras'!$C$3:$C$1694,1,0)</f>
        <v>#N/A</v>
      </c>
      <c r="AL1143" s="90">
        <f t="shared" si="143"/>
        <v>0</v>
      </c>
      <c r="AM1143" s="90">
        <f t="shared" si="143"/>
        <v>0</v>
      </c>
      <c r="AN1143" s="90">
        <f t="shared" si="143"/>
        <v>0</v>
      </c>
      <c r="AO1143" s="90">
        <f t="shared" si="143"/>
        <v>0</v>
      </c>
      <c r="AP1143" s="90">
        <f t="shared" si="143"/>
        <v>0</v>
      </c>
      <c r="AQ1143" s="90">
        <f t="shared" si="143"/>
        <v>0</v>
      </c>
      <c r="AR1143" s="90" t="e">
        <f>VLOOKUP(C1143&amp;E1143&amp;G1143&amp;I1143&amp;J1143,'Código Licitaciones'!$I$8:$I$4158,1,0)</f>
        <v>#N/A</v>
      </c>
    </row>
    <row r="1144" spans="13:44" ht="18.75" x14ac:dyDescent="0.3">
      <c r="M1144" s="98"/>
      <c r="X1144" s="83">
        <f t="shared" si="137"/>
        <v>9</v>
      </c>
      <c r="Z1144" s="90" t="e">
        <f t="shared" si="138"/>
        <v>#DIV/0!</v>
      </c>
      <c r="AA1144" s="94" t="e">
        <f>+VLOOKUP(C1144,'Código Licitaciones'!$J$7:$J$31,1,0)</f>
        <v>#N/A</v>
      </c>
      <c r="AB1144" s="94">
        <f t="shared" si="139"/>
        <v>0</v>
      </c>
      <c r="AC1144" s="94" t="e">
        <f>+VLOOKUP(E1144,'Código Licitaciones'!$K$7:$K$50,1,0)</f>
        <v>#N/A</v>
      </c>
      <c r="AD1144" s="94">
        <f t="shared" si="140"/>
        <v>0</v>
      </c>
      <c r="AE1144" s="94" t="e">
        <f>+VLOOKUP(G1144,'Código Licitaciones'!$L$7:$L$50,1,0)</f>
        <v>#N/A</v>
      </c>
      <c r="AF1144" s="90" t="e">
        <f t="shared" si="141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2"/>
        <v>0</v>
      </c>
      <c r="AJ1144" s="94">
        <f t="shared" si="142"/>
        <v>0</v>
      </c>
      <c r="AK1144" s="95" t="e">
        <f>+VLOOKUP(M1144,'Código Barras'!$C$3:$C$1694,1,0)</f>
        <v>#N/A</v>
      </c>
      <c r="AL1144" s="90">
        <f t="shared" si="143"/>
        <v>0</v>
      </c>
      <c r="AM1144" s="90">
        <f t="shared" si="143"/>
        <v>0</v>
      </c>
      <c r="AN1144" s="90">
        <f t="shared" si="143"/>
        <v>0</v>
      </c>
      <c r="AO1144" s="90">
        <f t="shared" si="143"/>
        <v>0</v>
      </c>
      <c r="AP1144" s="90">
        <f t="shared" si="143"/>
        <v>0</v>
      </c>
      <c r="AQ1144" s="90">
        <f t="shared" si="143"/>
        <v>0</v>
      </c>
      <c r="AR1144" s="90" t="e">
        <f>VLOOKUP(C1144&amp;E1144&amp;G1144&amp;I1144&amp;J1144,'Código Licitaciones'!$I$8:$I$4158,1,0)</f>
        <v>#N/A</v>
      </c>
    </row>
    <row r="1145" spans="13:44" ht="18.75" x14ac:dyDescent="0.3">
      <c r="M1145" s="98"/>
      <c r="X1145" s="83">
        <f t="shared" si="137"/>
        <v>9</v>
      </c>
      <c r="Z1145" s="90" t="e">
        <f t="shared" si="138"/>
        <v>#DIV/0!</v>
      </c>
      <c r="AA1145" s="94" t="e">
        <f>+VLOOKUP(C1145,'Código Licitaciones'!$J$7:$J$31,1,0)</f>
        <v>#N/A</v>
      </c>
      <c r="AB1145" s="94">
        <f t="shared" si="139"/>
        <v>0</v>
      </c>
      <c r="AC1145" s="94" t="e">
        <f>+VLOOKUP(E1145,'Código Licitaciones'!$K$7:$K$50,1,0)</f>
        <v>#N/A</v>
      </c>
      <c r="AD1145" s="94">
        <f t="shared" si="140"/>
        <v>0</v>
      </c>
      <c r="AE1145" s="94" t="e">
        <f>+VLOOKUP(G1145,'Código Licitaciones'!$L$7:$L$50,1,0)</f>
        <v>#N/A</v>
      </c>
      <c r="AF1145" s="90" t="e">
        <f t="shared" si="141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2"/>
        <v>0</v>
      </c>
      <c r="AJ1145" s="94">
        <f t="shared" si="142"/>
        <v>0</v>
      </c>
      <c r="AK1145" s="95" t="e">
        <f>+VLOOKUP(M1145,'Código Barras'!$C$3:$C$1694,1,0)</f>
        <v>#N/A</v>
      </c>
      <c r="AL1145" s="90">
        <f t="shared" si="143"/>
        <v>0</v>
      </c>
      <c r="AM1145" s="90">
        <f t="shared" si="143"/>
        <v>0</v>
      </c>
      <c r="AN1145" s="90">
        <f t="shared" si="143"/>
        <v>0</v>
      </c>
      <c r="AO1145" s="90">
        <f t="shared" si="143"/>
        <v>0</v>
      </c>
      <c r="AP1145" s="90">
        <f t="shared" si="143"/>
        <v>0</v>
      </c>
      <c r="AQ1145" s="90">
        <f t="shared" si="143"/>
        <v>0</v>
      </c>
      <c r="AR1145" s="90" t="e">
        <f>VLOOKUP(C1145&amp;E1145&amp;G1145&amp;I1145&amp;J1145,'Código Licitaciones'!$I$8:$I$4158,1,0)</f>
        <v>#N/A</v>
      </c>
    </row>
    <row r="1146" spans="13:44" ht="18.75" x14ac:dyDescent="0.3">
      <c r="M1146" s="98"/>
      <c r="X1146" s="83">
        <f t="shared" si="137"/>
        <v>9</v>
      </c>
      <c r="Z1146" s="90" t="e">
        <f t="shared" si="138"/>
        <v>#DIV/0!</v>
      </c>
      <c r="AA1146" s="94" t="e">
        <f>+VLOOKUP(C1146,'Código Licitaciones'!$J$7:$J$31,1,0)</f>
        <v>#N/A</v>
      </c>
      <c r="AB1146" s="94">
        <f t="shared" si="139"/>
        <v>0</v>
      </c>
      <c r="AC1146" s="94" t="e">
        <f>+VLOOKUP(E1146,'Código Licitaciones'!$K$7:$K$50,1,0)</f>
        <v>#N/A</v>
      </c>
      <c r="AD1146" s="94">
        <f t="shared" si="140"/>
        <v>0</v>
      </c>
      <c r="AE1146" s="94" t="e">
        <f>+VLOOKUP(G1146,'Código Licitaciones'!$L$7:$L$50,1,0)</f>
        <v>#N/A</v>
      </c>
      <c r="AF1146" s="90" t="e">
        <f t="shared" si="141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2"/>
        <v>0</v>
      </c>
      <c r="AJ1146" s="94">
        <f t="shared" si="142"/>
        <v>0</v>
      </c>
      <c r="AK1146" s="95" t="e">
        <f>+VLOOKUP(M1146,'Código Barras'!$C$3:$C$1694,1,0)</f>
        <v>#N/A</v>
      </c>
      <c r="AL1146" s="90">
        <f t="shared" si="143"/>
        <v>0</v>
      </c>
      <c r="AM1146" s="90">
        <f t="shared" si="143"/>
        <v>0</v>
      </c>
      <c r="AN1146" s="90">
        <f t="shared" si="143"/>
        <v>0</v>
      </c>
      <c r="AO1146" s="90">
        <f t="shared" si="143"/>
        <v>0</v>
      </c>
      <c r="AP1146" s="90">
        <f t="shared" si="143"/>
        <v>0</v>
      </c>
      <c r="AQ1146" s="90">
        <f t="shared" si="143"/>
        <v>0</v>
      </c>
      <c r="AR1146" s="90" t="e">
        <f>VLOOKUP(C1146&amp;E1146&amp;G1146&amp;I1146&amp;J1146,'Código Licitaciones'!$I$8:$I$4158,1,0)</f>
        <v>#N/A</v>
      </c>
    </row>
    <row r="1147" spans="13:44" ht="18.75" x14ac:dyDescent="0.3">
      <c r="M1147" s="98"/>
      <c r="X1147" s="83">
        <f t="shared" si="137"/>
        <v>9</v>
      </c>
      <c r="Z1147" s="90" t="e">
        <f t="shared" si="138"/>
        <v>#DIV/0!</v>
      </c>
      <c r="AA1147" s="94" t="e">
        <f>+VLOOKUP(C1147,'Código Licitaciones'!$J$7:$J$31,1,0)</f>
        <v>#N/A</v>
      </c>
      <c r="AB1147" s="94">
        <f t="shared" si="139"/>
        <v>0</v>
      </c>
      <c r="AC1147" s="94" t="e">
        <f>+VLOOKUP(E1147,'Código Licitaciones'!$K$7:$K$50,1,0)</f>
        <v>#N/A</v>
      </c>
      <c r="AD1147" s="94">
        <f t="shared" si="140"/>
        <v>0</v>
      </c>
      <c r="AE1147" s="94" t="e">
        <f>+VLOOKUP(G1147,'Código Licitaciones'!$L$7:$L$50,1,0)</f>
        <v>#N/A</v>
      </c>
      <c r="AF1147" s="90" t="e">
        <f t="shared" si="141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2"/>
        <v>0</v>
      </c>
      <c r="AJ1147" s="94">
        <f t="shared" si="142"/>
        <v>0</v>
      </c>
      <c r="AK1147" s="95" t="e">
        <f>+VLOOKUP(M1147,'Código Barras'!$C$3:$C$1694,1,0)</f>
        <v>#N/A</v>
      </c>
      <c r="AL1147" s="90">
        <f t="shared" si="143"/>
        <v>0</v>
      </c>
      <c r="AM1147" s="90">
        <f t="shared" si="143"/>
        <v>0</v>
      </c>
      <c r="AN1147" s="90">
        <f t="shared" si="143"/>
        <v>0</v>
      </c>
      <c r="AO1147" s="90">
        <f t="shared" si="143"/>
        <v>0</v>
      </c>
      <c r="AP1147" s="90">
        <f t="shared" si="143"/>
        <v>0</v>
      </c>
      <c r="AQ1147" s="90">
        <f t="shared" si="143"/>
        <v>0</v>
      </c>
      <c r="AR1147" s="90" t="e">
        <f>VLOOKUP(C1147&amp;E1147&amp;G1147&amp;I1147&amp;J1147,'Código Licitaciones'!$I$8:$I$4158,1,0)</f>
        <v>#N/A</v>
      </c>
    </row>
    <row r="1148" spans="13:44" ht="18.75" x14ac:dyDescent="0.3">
      <c r="M1148" s="98"/>
      <c r="X1148" s="83">
        <f t="shared" si="137"/>
        <v>9</v>
      </c>
      <c r="Z1148" s="90" t="e">
        <f t="shared" si="138"/>
        <v>#DIV/0!</v>
      </c>
      <c r="AA1148" s="94" t="e">
        <f>+VLOOKUP(C1148,'Código Licitaciones'!$J$7:$J$31,1,0)</f>
        <v>#N/A</v>
      </c>
      <c r="AB1148" s="94">
        <f t="shared" si="139"/>
        <v>0</v>
      </c>
      <c r="AC1148" s="94" t="e">
        <f>+VLOOKUP(E1148,'Código Licitaciones'!$K$7:$K$50,1,0)</f>
        <v>#N/A</v>
      </c>
      <c r="AD1148" s="94">
        <f t="shared" si="140"/>
        <v>0</v>
      </c>
      <c r="AE1148" s="94" t="e">
        <f>+VLOOKUP(G1148,'Código Licitaciones'!$L$7:$L$50,1,0)</f>
        <v>#N/A</v>
      </c>
      <c r="AF1148" s="90" t="e">
        <f t="shared" si="141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2"/>
        <v>0</v>
      </c>
      <c r="AJ1148" s="94">
        <f t="shared" si="142"/>
        <v>0</v>
      </c>
      <c r="AK1148" s="95" t="e">
        <f>+VLOOKUP(M1148,'Código Barras'!$C$3:$C$1694,1,0)</f>
        <v>#N/A</v>
      </c>
      <c r="AL1148" s="90">
        <f t="shared" si="143"/>
        <v>0</v>
      </c>
      <c r="AM1148" s="90">
        <f t="shared" si="143"/>
        <v>0</v>
      </c>
      <c r="AN1148" s="90">
        <f t="shared" si="143"/>
        <v>0</v>
      </c>
      <c r="AO1148" s="90">
        <f t="shared" si="143"/>
        <v>0</v>
      </c>
      <c r="AP1148" s="90">
        <f t="shared" si="143"/>
        <v>0</v>
      </c>
      <c r="AQ1148" s="90">
        <f t="shared" si="143"/>
        <v>0</v>
      </c>
      <c r="AR1148" s="90" t="e">
        <f>VLOOKUP(C1148&amp;E1148&amp;G1148&amp;I1148&amp;J1148,'Código Licitaciones'!$I$8:$I$4158,1,0)</f>
        <v>#N/A</v>
      </c>
    </row>
    <row r="1149" spans="13:44" ht="18.75" x14ac:dyDescent="0.3">
      <c r="M1149" s="98"/>
      <c r="X1149" s="83">
        <f t="shared" si="137"/>
        <v>9</v>
      </c>
      <c r="Z1149" s="90" t="e">
        <f t="shared" si="138"/>
        <v>#DIV/0!</v>
      </c>
      <c r="AA1149" s="94" t="e">
        <f>+VLOOKUP(C1149,'Código Licitaciones'!$J$7:$J$31,1,0)</f>
        <v>#N/A</v>
      </c>
      <c r="AB1149" s="94">
        <f t="shared" si="139"/>
        <v>0</v>
      </c>
      <c r="AC1149" s="94" t="e">
        <f>+VLOOKUP(E1149,'Código Licitaciones'!$K$7:$K$50,1,0)</f>
        <v>#N/A</v>
      </c>
      <c r="AD1149" s="94">
        <f t="shared" si="140"/>
        <v>0</v>
      </c>
      <c r="AE1149" s="94" t="e">
        <f>+VLOOKUP(G1149,'Código Licitaciones'!$L$7:$L$50,1,0)</f>
        <v>#N/A</v>
      </c>
      <c r="AF1149" s="90" t="e">
        <f t="shared" si="141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2"/>
        <v>0</v>
      </c>
      <c r="AJ1149" s="94">
        <f t="shared" si="142"/>
        <v>0</v>
      </c>
      <c r="AK1149" s="95" t="e">
        <f>+VLOOKUP(M1149,'Código Barras'!$C$3:$C$1694,1,0)</f>
        <v>#N/A</v>
      </c>
      <c r="AL1149" s="90">
        <f t="shared" si="143"/>
        <v>0</v>
      </c>
      <c r="AM1149" s="90">
        <f t="shared" si="143"/>
        <v>0</v>
      </c>
      <c r="AN1149" s="90">
        <f t="shared" si="143"/>
        <v>0</v>
      </c>
      <c r="AO1149" s="90">
        <f t="shared" si="143"/>
        <v>0</v>
      </c>
      <c r="AP1149" s="90">
        <f t="shared" si="143"/>
        <v>0</v>
      </c>
      <c r="AQ1149" s="90">
        <f t="shared" si="143"/>
        <v>0</v>
      </c>
      <c r="AR1149" s="90" t="e">
        <f>VLOOKUP(C1149&amp;E1149&amp;G1149&amp;I1149&amp;J1149,'Código Licitaciones'!$I$8:$I$4158,1,0)</f>
        <v>#N/A</v>
      </c>
    </row>
    <row r="1150" spans="13:44" ht="18.75" x14ac:dyDescent="0.3">
      <c r="M1150" s="98"/>
      <c r="X1150" s="83">
        <f t="shared" si="137"/>
        <v>9</v>
      </c>
      <c r="Z1150" s="90" t="e">
        <f t="shared" si="138"/>
        <v>#DIV/0!</v>
      </c>
      <c r="AA1150" s="94" t="e">
        <f>+VLOOKUP(C1150,'Código Licitaciones'!$J$7:$J$31,1,0)</f>
        <v>#N/A</v>
      </c>
      <c r="AB1150" s="94">
        <f t="shared" si="139"/>
        <v>0</v>
      </c>
      <c r="AC1150" s="94" t="e">
        <f>+VLOOKUP(E1150,'Código Licitaciones'!$K$7:$K$50,1,0)</f>
        <v>#N/A</v>
      </c>
      <c r="AD1150" s="94">
        <f t="shared" si="140"/>
        <v>0</v>
      </c>
      <c r="AE1150" s="94" t="e">
        <f>+VLOOKUP(G1150,'Código Licitaciones'!$L$7:$L$50,1,0)</f>
        <v>#N/A</v>
      </c>
      <c r="AF1150" s="90" t="e">
        <f t="shared" si="141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2"/>
        <v>0</v>
      </c>
      <c r="AJ1150" s="94">
        <f t="shared" si="142"/>
        <v>0</v>
      </c>
      <c r="AK1150" s="95" t="e">
        <f>+VLOOKUP(M1150,'Código Barras'!$C$3:$C$1694,1,0)</f>
        <v>#N/A</v>
      </c>
      <c r="AL1150" s="90">
        <f t="shared" si="143"/>
        <v>0</v>
      </c>
      <c r="AM1150" s="90">
        <f t="shared" si="143"/>
        <v>0</v>
      </c>
      <c r="AN1150" s="90">
        <f t="shared" si="143"/>
        <v>0</v>
      </c>
      <c r="AO1150" s="90">
        <f t="shared" si="143"/>
        <v>0</v>
      </c>
      <c r="AP1150" s="90">
        <f t="shared" si="143"/>
        <v>0</v>
      </c>
      <c r="AQ1150" s="90">
        <f t="shared" si="143"/>
        <v>0</v>
      </c>
      <c r="AR1150" s="90" t="e">
        <f>VLOOKUP(C1150&amp;E1150&amp;G1150&amp;I1150&amp;J1150,'Código Licitaciones'!$I$8:$I$4158,1,0)</f>
        <v>#N/A</v>
      </c>
    </row>
    <row r="1151" spans="13:44" ht="18.75" x14ac:dyDescent="0.3">
      <c r="M1151" s="98"/>
      <c r="X1151" s="83">
        <f t="shared" si="137"/>
        <v>9</v>
      </c>
      <c r="Z1151" s="90" t="e">
        <f t="shared" si="138"/>
        <v>#DIV/0!</v>
      </c>
      <c r="AA1151" s="94" t="e">
        <f>+VLOOKUP(C1151,'Código Licitaciones'!$J$7:$J$31,1,0)</f>
        <v>#N/A</v>
      </c>
      <c r="AB1151" s="94">
        <f t="shared" si="139"/>
        <v>0</v>
      </c>
      <c r="AC1151" s="94" t="e">
        <f>+VLOOKUP(E1151,'Código Licitaciones'!$K$7:$K$50,1,0)</f>
        <v>#N/A</v>
      </c>
      <c r="AD1151" s="94">
        <f t="shared" si="140"/>
        <v>0</v>
      </c>
      <c r="AE1151" s="94" t="e">
        <f>+VLOOKUP(G1151,'Código Licitaciones'!$L$7:$L$50,1,0)</f>
        <v>#N/A</v>
      </c>
      <c r="AF1151" s="90" t="e">
        <f t="shared" si="141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2"/>
        <v>0</v>
      </c>
      <c r="AJ1151" s="94">
        <f t="shared" si="142"/>
        <v>0</v>
      </c>
      <c r="AK1151" s="95" t="e">
        <f>+VLOOKUP(M1151,'Código Barras'!$C$3:$C$1694,1,0)</f>
        <v>#N/A</v>
      </c>
      <c r="AL1151" s="90">
        <f t="shared" si="143"/>
        <v>0</v>
      </c>
      <c r="AM1151" s="90">
        <f t="shared" si="143"/>
        <v>0</v>
      </c>
      <c r="AN1151" s="90">
        <f t="shared" si="143"/>
        <v>0</v>
      </c>
      <c r="AO1151" s="90">
        <f t="shared" si="143"/>
        <v>0</v>
      </c>
      <c r="AP1151" s="90">
        <f t="shared" si="143"/>
        <v>0</v>
      </c>
      <c r="AQ1151" s="90">
        <f t="shared" si="143"/>
        <v>0</v>
      </c>
      <c r="AR1151" s="90" t="e">
        <f>VLOOKUP(C1151&amp;E1151&amp;G1151&amp;I1151&amp;J1151,'Código Licitaciones'!$I$8:$I$4158,1,0)</f>
        <v>#N/A</v>
      </c>
    </row>
    <row r="1152" spans="13:44" ht="18.75" x14ac:dyDescent="0.3">
      <c r="M1152" s="98"/>
      <c r="X1152" s="83">
        <f t="shared" si="137"/>
        <v>9</v>
      </c>
      <c r="Z1152" s="90" t="e">
        <f t="shared" si="138"/>
        <v>#DIV/0!</v>
      </c>
      <c r="AA1152" s="94" t="e">
        <f>+VLOOKUP(C1152,'Código Licitaciones'!$J$7:$J$31,1,0)</f>
        <v>#N/A</v>
      </c>
      <c r="AB1152" s="94">
        <f t="shared" si="139"/>
        <v>0</v>
      </c>
      <c r="AC1152" s="94" t="e">
        <f>+VLOOKUP(E1152,'Código Licitaciones'!$K$7:$K$50,1,0)</f>
        <v>#N/A</v>
      </c>
      <c r="AD1152" s="94">
        <f t="shared" si="140"/>
        <v>0</v>
      </c>
      <c r="AE1152" s="94" t="e">
        <f>+VLOOKUP(G1152,'Código Licitaciones'!$L$7:$L$50,1,0)</f>
        <v>#N/A</v>
      </c>
      <c r="AF1152" s="90" t="e">
        <f t="shared" si="141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2"/>
        <v>0</v>
      </c>
      <c r="AJ1152" s="94">
        <f t="shared" si="142"/>
        <v>0</v>
      </c>
      <c r="AK1152" s="95" t="e">
        <f>+VLOOKUP(M1152,'Código Barras'!$C$3:$C$1694,1,0)</f>
        <v>#N/A</v>
      </c>
      <c r="AL1152" s="90">
        <f t="shared" si="143"/>
        <v>0</v>
      </c>
      <c r="AM1152" s="90">
        <f t="shared" si="143"/>
        <v>0</v>
      </c>
      <c r="AN1152" s="90">
        <f t="shared" si="143"/>
        <v>0</v>
      </c>
      <c r="AO1152" s="90">
        <f t="shared" si="143"/>
        <v>0</v>
      </c>
      <c r="AP1152" s="90">
        <f t="shared" si="143"/>
        <v>0</v>
      </c>
      <c r="AQ1152" s="90">
        <f t="shared" si="143"/>
        <v>0</v>
      </c>
      <c r="AR1152" s="90" t="e">
        <f>VLOOKUP(C1152&amp;E1152&amp;G1152&amp;I1152&amp;J1152,'Código Licitaciones'!$I$8:$I$4158,1,0)</f>
        <v>#N/A</v>
      </c>
    </row>
    <row r="1153" spans="13:44" ht="18.75" x14ac:dyDescent="0.3">
      <c r="M1153" s="98"/>
      <c r="X1153" s="83">
        <f t="shared" si="137"/>
        <v>9</v>
      </c>
      <c r="Z1153" s="90" t="e">
        <f t="shared" si="138"/>
        <v>#DIV/0!</v>
      </c>
      <c r="AA1153" s="94" t="e">
        <f>+VLOOKUP(C1153,'Código Licitaciones'!$J$7:$J$31,1,0)</f>
        <v>#N/A</v>
      </c>
      <c r="AB1153" s="94">
        <f t="shared" si="139"/>
        <v>0</v>
      </c>
      <c r="AC1153" s="94" t="e">
        <f>+VLOOKUP(E1153,'Código Licitaciones'!$K$7:$K$50,1,0)</f>
        <v>#N/A</v>
      </c>
      <c r="AD1153" s="94">
        <f t="shared" si="140"/>
        <v>0</v>
      </c>
      <c r="AE1153" s="94" t="e">
        <f>+VLOOKUP(G1153,'Código Licitaciones'!$L$7:$L$50,1,0)</f>
        <v>#N/A</v>
      </c>
      <c r="AF1153" s="90" t="e">
        <f t="shared" si="141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2"/>
        <v>0</v>
      </c>
      <c r="AJ1153" s="94">
        <f t="shared" si="142"/>
        <v>0</v>
      </c>
      <c r="AK1153" s="95" t="e">
        <f>+VLOOKUP(M1153,'Código Barras'!$C$3:$C$1694,1,0)</f>
        <v>#N/A</v>
      </c>
      <c r="AL1153" s="90">
        <f t="shared" si="143"/>
        <v>0</v>
      </c>
      <c r="AM1153" s="90">
        <f t="shared" si="143"/>
        <v>0</v>
      </c>
      <c r="AN1153" s="90">
        <f t="shared" si="143"/>
        <v>0</v>
      </c>
      <c r="AO1153" s="90">
        <f t="shared" si="143"/>
        <v>0</v>
      </c>
      <c r="AP1153" s="90">
        <f t="shared" si="143"/>
        <v>0</v>
      </c>
      <c r="AQ1153" s="90">
        <f t="shared" si="143"/>
        <v>0</v>
      </c>
      <c r="AR1153" s="90" t="e">
        <f>VLOOKUP(C1153&amp;E1153&amp;G1153&amp;I1153&amp;J1153,'Código Licitaciones'!$I$8:$I$4158,1,0)</f>
        <v>#N/A</v>
      </c>
    </row>
    <row r="1154" spans="13:44" ht="18.75" x14ac:dyDescent="0.3">
      <c r="M1154" s="98"/>
      <c r="X1154" s="83">
        <f t="shared" si="137"/>
        <v>9</v>
      </c>
      <c r="Z1154" s="90" t="e">
        <f t="shared" si="138"/>
        <v>#DIV/0!</v>
      </c>
      <c r="AA1154" s="94" t="e">
        <f>+VLOOKUP(C1154,'Código Licitaciones'!$J$7:$J$31,1,0)</f>
        <v>#N/A</v>
      </c>
      <c r="AB1154" s="94">
        <f t="shared" si="139"/>
        <v>0</v>
      </c>
      <c r="AC1154" s="94" t="e">
        <f>+VLOOKUP(E1154,'Código Licitaciones'!$K$7:$K$50,1,0)</f>
        <v>#N/A</v>
      </c>
      <c r="AD1154" s="94">
        <f t="shared" si="140"/>
        <v>0</v>
      </c>
      <c r="AE1154" s="94" t="e">
        <f>+VLOOKUP(G1154,'Código Licitaciones'!$L$7:$L$50,1,0)</f>
        <v>#N/A</v>
      </c>
      <c r="AF1154" s="90" t="e">
        <f t="shared" si="141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2"/>
        <v>0</v>
      </c>
      <c r="AJ1154" s="94">
        <f t="shared" si="142"/>
        <v>0</v>
      </c>
      <c r="AK1154" s="95" t="e">
        <f>+VLOOKUP(M1154,'Código Barras'!$C$3:$C$1694,1,0)</f>
        <v>#N/A</v>
      </c>
      <c r="AL1154" s="90">
        <f t="shared" si="143"/>
        <v>0</v>
      </c>
      <c r="AM1154" s="90">
        <f t="shared" si="143"/>
        <v>0</v>
      </c>
      <c r="AN1154" s="90">
        <f t="shared" si="143"/>
        <v>0</v>
      </c>
      <c r="AO1154" s="90">
        <f t="shared" si="143"/>
        <v>0</v>
      </c>
      <c r="AP1154" s="90">
        <f t="shared" si="143"/>
        <v>0</v>
      </c>
      <c r="AQ1154" s="90">
        <f t="shared" si="143"/>
        <v>0</v>
      </c>
      <c r="AR1154" s="90" t="e">
        <f>VLOOKUP(C1154&amp;E1154&amp;G1154&amp;I1154&amp;J1154,'Código Licitaciones'!$I$8:$I$4158,1,0)</f>
        <v>#N/A</v>
      </c>
    </row>
    <row r="1155" spans="13:44" ht="18.75" x14ac:dyDescent="0.3">
      <c r="M1155" s="98"/>
      <c r="X1155" s="83">
        <f t="shared" si="137"/>
        <v>9</v>
      </c>
      <c r="Z1155" s="90" t="e">
        <f t="shared" si="138"/>
        <v>#DIV/0!</v>
      </c>
      <c r="AA1155" s="94" t="e">
        <f>+VLOOKUP(C1155,'Código Licitaciones'!$J$7:$J$31,1,0)</f>
        <v>#N/A</v>
      </c>
      <c r="AB1155" s="94">
        <f t="shared" si="139"/>
        <v>0</v>
      </c>
      <c r="AC1155" s="94" t="e">
        <f>+VLOOKUP(E1155,'Código Licitaciones'!$K$7:$K$50,1,0)</f>
        <v>#N/A</v>
      </c>
      <c r="AD1155" s="94">
        <f t="shared" si="140"/>
        <v>0</v>
      </c>
      <c r="AE1155" s="94" t="e">
        <f>+VLOOKUP(G1155,'Código Licitaciones'!$L$7:$L$50,1,0)</f>
        <v>#N/A</v>
      </c>
      <c r="AF1155" s="90" t="e">
        <f t="shared" si="141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2"/>
        <v>0</v>
      </c>
      <c r="AJ1155" s="94">
        <f t="shared" si="142"/>
        <v>0</v>
      </c>
      <c r="AK1155" s="95" t="e">
        <f>+VLOOKUP(M1155,'Código Barras'!$C$3:$C$1694,1,0)</f>
        <v>#N/A</v>
      </c>
      <c r="AL1155" s="90">
        <f t="shared" si="143"/>
        <v>0</v>
      </c>
      <c r="AM1155" s="90">
        <f t="shared" si="143"/>
        <v>0</v>
      </c>
      <c r="AN1155" s="90">
        <f t="shared" si="143"/>
        <v>0</v>
      </c>
      <c r="AO1155" s="90">
        <f t="shared" si="143"/>
        <v>0</v>
      </c>
      <c r="AP1155" s="90">
        <f t="shared" si="143"/>
        <v>0</v>
      </c>
      <c r="AQ1155" s="90">
        <f t="shared" si="143"/>
        <v>0</v>
      </c>
      <c r="AR1155" s="90" t="e">
        <f>VLOOKUP(C1155&amp;E1155&amp;G1155&amp;I1155&amp;J1155,'Código Licitaciones'!$I$8:$I$4158,1,0)</f>
        <v>#N/A</v>
      </c>
    </row>
    <row r="1156" spans="13:44" ht="18.75" x14ac:dyDescent="0.3">
      <c r="M1156" s="98"/>
      <c r="X1156" s="83">
        <f t="shared" si="137"/>
        <v>9</v>
      </c>
      <c r="Z1156" s="90" t="e">
        <f t="shared" si="138"/>
        <v>#DIV/0!</v>
      </c>
      <c r="AA1156" s="94" t="e">
        <f>+VLOOKUP(C1156,'Código Licitaciones'!$J$7:$J$31,1,0)</f>
        <v>#N/A</v>
      </c>
      <c r="AB1156" s="94">
        <f t="shared" si="139"/>
        <v>0</v>
      </c>
      <c r="AC1156" s="94" t="e">
        <f>+VLOOKUP(E1156,'Código Licitaciones'!$K$7:$K$50,1,0)</f>
        <v>#N/A</v>
      </c>
      <c r="AD1156" s="94">
        <f t="shared" si="140"/>
        <v>0</v>
      </c>
      <c r="AE1156" s="94" t="e">
        <f>+VLOOKUP(G1156,'Código Licitaciones'!$L$7:$L$50,1,0)</f>
        <v>#N/A</v>
      </c>
      <c r="AF1156" s="90" t="e">
        <f t="shared" si="141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2"/>
        <v>0</v>
      </c>
      <c r="AJ1156" s="94">
        <f t="shared" si="142"/>
        <v>0</v>
      </c>
      <c r="AK1156" s="95" t="e">
        <f>+VLOOKUP(M1156,'Código Barras'!$C$3:$C$1694,1,0)</f>
        <v>#N/A</v>
      </c>
      <c r="AL1156" s="90">
        <f t="shared" si="143"/>
        <v>0</v>
      </c>
      <c r="AM1156" s="90">
        <f t="shared" si="143"/>
        <v>0</v>
      </c>
      <c r="AN1156" s="90">
        <f t="shared" si="143"/>
        <v>0</v>
      </c>
      <c r="AO1156" s="90">
        <f t="shared" si="143"/>
        <v>0</v>
      </c>
      <c r="AP1156" s="90">
        <f t="shared" si="143"/>
        <v>0</v>
      </c>
      <c r="AQ1156" s="90">
        <f t="shared" si="143"/>
        <v>0</v>
      </c>
      <c r="AR1156" s="90" t="e">
        <f>VLOOKUP(C1156&amp;E1156&amp;G1156&amp;I1156&amp;J1156,'Código Licitaciones'!$I$8:$I$4158,1,0)</f>
        <v>#N/A</v>
      </c>
    </row>
    <row r="1157" spans="13:44" ht="18.75" x14ac:dyDescent="0.3">
      <c r="M1157" s="98"/>
      <c r="X1157" s="83">
        <f t="shared" si="137"/>
        <v>9</v>
      </c>
      <c r="Z1157" s="90" t="e">
        <f t="shared" si="138"/>
        <v>#DIV/0!</v>
      </c>
      <c r="AA1157" s="94" t="e">
        <f>+VLOOKUP(C1157,'Código Licitaciones'!$J$7:$J$31,1,0)</f>
        <v>#N/A</v>
      </c>
      <c r="AB1157" s="94">
        <f t="shared" si="139"/>
        <v>0</v>
      </c>
      <c r="AC1157" s="94" t="e">
        <f>+VLOOKUP(E1157,'Código Licitaciones'!$K$7:$K$50,1,0)</f>
        <v>#N/A</v>
      </c>
      <c r="AD1157" s="94">
        <f t="shared" si="140"/>
        <v>0</v>
      </c>
      <c r="AE1157" s="94" t="e">
        <f>+VLOOKUP(G1157,'Código Licitaciones'!$L$7:$L$50,1,0)</f>
        <v>#N/A</v>
      </c>
      <c r="AF1157" s="90" t="e">
        <f t="shared" si="141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2"/>
        <v>0</v>
      </c>
      <c r="AJ1157" s="94">
        <f t="shared" si="142"/>
        <v>0</v>
      </c>
      <c r="AK1157" s="95" t="e">
        <f>+VLOOKUP(M1157,'Código Barras'!$C$3:$C$1694,1,0)</f>
        <v>#N/A</v>
      </c>
      <c r="AL1157" s="90">
        <f t="shared" si="143"/>
        <v>0</v>
      </c>
      <c r="AM1157" s="90">
        <f t="shared" si="143"/>
        <v>0</v>
      </c>
      <c r="AN1157" s="90">
        <f t="shared" si="143"/>
        <v>0</v>
      </c>
      <c r="AO1157" s="90">
        <f t="shared" si="143"/>
        <v>0</v>
      </c>
      <c r="AP1157" s="90">
        <f t="shared" si="143"/>
        <v>0</v>
      </c>
      <c r="AQ1157" s="90">
        <f t="shared" si="143"/>
        <v>0</v>
      </c>
      <c r="AR1157" s="90" t="e">
        <f>VLOOKUP(C1157&amp;E1157&amp;G1157&amp;I1157&amp;J1157,'Código Licitaciones'!$I$8:$I$4158,1,0)</f>
        <v>#N/A</v>
      </c>
    </row>
    <row r="1158" spans="13:44" ht="18.75" x14ac:dyDescent="0.3">
      <c r="M1158" s="98"/>
      <c r="X1158" s="83">
        <f t="shared" si="137"/>
        <v>9</v>
      </c>
      <c r="Z1158" s="90" t="e">
        <f t="shared" si="138"/>
        <v>#DIV/0!</v>
      </c>
      <c r="AA1158" s="94" t="e">
        <f>+VLOOKUP(C1158,'Código Licitaciones'!$J$7:$J$31,1,0)</f>
        <v>#N/A</v>
      </c>
      <c r="AB1158" s="94">
        <f t="shared" si="139"/>
        <v>0</v>
      </c>
      <c r="AC1158" s="94" t="e">
        <f>+VLOOKUP(E1158,'Código Licitaciones'!$K$7:$K$50,1,0)</f>
        <v>#N/A</v>
      </c>
      <c r="AD1158" s="94">
        <f t="shared" si="140"/>
        <v>0</v>
      </c>
      <c r="AE1158" s="94" t="e">
        <f>+VLOOKUP(G1158,'Código Licitaciones'!$L$7:$L$50,1,0)</f>
        <v>#N/A</v>
      </c>
      <c r="AF1158" s="90" t="e">
        <f t="shared" si="141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2"/>
        <v>0</v>
      </c>
      <c r="AJ1158" s="94">
        <f t="shared" si="142"/>
        <v>0</v>
      </c>
      <c r="AK1158" s="95" t="e">
        <f>+VLOOKUP(M1158,'Código Barras'!$C$3:$C$1694,1,0)</f>
        <v>#N/A</v>
      </c>
      <c r="AL1158" s="90">
        <f t="shared" si="143"/>
        <v>0</v>
      </c>
      <c r="AM1158" s="90">
        <f t="shared" si="143"/>
        <v>0</v>
      </c>
      <c r="AN1158" s="90">
        <f t="shared" si="143"/>
        <v>0</v>
      </c>
      <c r="AO1158" s="90">
        <f t="shared" si="143"/>
        <v>0</v>
      </c>
      <c r="AP1158" s="90">
        <f t="shared" si="143"/>
        <v>0</v>
      </c>
      <c r="AQ1158" s="90">
        <f t="shared" si="143"/>
        <v>0</v>
      </c>
      <c r="AR1158" s="90" t="e">
        <f>VLOOKUP(C1158&amp;E1158&amp;G1158&amp;I1158&amp;J1158,'Código Licitaciones'!$I$8:$I$4158,1,0)</f>
        <v>#N/A</v>
      </c>
    </row>
    <row r="1159" spans="13:44" ht="18.75" x14ac:dyDescent="0.3">
      <c r="M1159" s="98"/>
      <c r="X1159" s="83">
        <f t="shared" si="137"/>
        <v>9</v>
      </c>
      <c r="Z1159" s="90" t="e">
        <f t="shared" si="138"/>
        <v>#DIV/0!</v>
      </c>
      <c r="AA1159" s="94" t="e">
        <f>+VLOOKUP(C1159,'Código Licitaciones'!$J$7:$J$31,1,0)</f>
        <v>#N/A</v>
      </c>
      <c r="AB1159" s="94">
        <f t="shared" si="139"/>
        <v>0</v>
      </c>
      <c r="AC1159" s="94" t="e">
        <f>+VLOOKUP(E1159,'Código Licitaciones'!$K$7:$K$50,1,0)</f>
        <v>#N/A</v>
      </c>
      <c r="AD1159" s="94">
        <f t="shared" si="140"/>
        <v>0</v>
      </c>
      <c r="AE1159" s="94" t="e">
        <f>+VLOOKUP(G1159,'Código Licitaciones'!$L$7:$L$50,1,0)</f>
        <v>#N/A</v>
      </c>
      <c r="AF1159" s="90" t="e">
        <f t="shared" si="141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2"/>
        <v>0</v>
      </c>
      <c r="AJ1159" s="94">
        <f t="shared" si="142"/>
        <v>0</v>
      </c>
      <c r="AK1159" s="95" t="e">
        <f>+VLOOKUP(M1159,'Código Barras'!$C$3:$C$1694,1,0)</f>
        <v>#N/A</v>
      </c>
      <c r="AL1159" s="90">
        <f t="shared" si="143"/>
        <v>0</v>
      </c>
      <c r="AM1159" s="90">
        <f t="shared" si="143"/>
        <v>0</v>
      </c>
      <c r="AN1159" s="90">
        <f t="shared" si="143"/>
        <v>0</v>
      </c>
      <c r="AO1159" s="90">
        <f t="shared" si="143"/>
        <v>0</v>
      </c>
      <c r="AP1159" s="90">
        <f t="shared" si="143"/>
        <v>0</v>
      </c>
      <c r="AQ1159" s="90">
        <f t="shared" si="143"/>
        <v>0</v>
      </c>
      <c r="AR1159" s="90" t="e">
        <f>VLOOKUP(C1159&amp;E1159&amp;G1159&amp;I1159&amp;J1159,'Código Licitaciones'!$I$8:$I$4158,1,0)</f>
        <v>#N/A</v>
      </c>
    </row>
    <row r="1160" spans="13:44" ht="18.75" x14ac:dyDescent="0.3">
      <c r="M1160" s="98"/>
      <c r="X1160" s="83">
        <f t="shared" si="137"/>
        <v>9</v>
      </c>
      <c r="Z1160" s="90" t="e">
        <f t="shared" si="138"/>
        <v>#DIV/0!</v>
      </c>
      <c r="AA1160" s="94" t="e">
        <f>+VLOOKUP(C1160,'Código Licitaciones'!$J$7:$J$31,1,0)</f>
        <v>#N/A</v>
      </c>
      <c r="AB1160" s="94">
        <f t="shared" si="139"/>
        <v>0</v>
      </c>
      <c r="AC1160" s="94" t="e">
        <f>+VLOOKUP(E1160,'Código Licitaciones'!$K$7:$K$50,1,0)</f>
        <v>#N/A</v>
      </c>
      <c r="AD1160" s="94">
        <f t="shared" si="140"/>
        <v>0</v>
      </c>
      <c r="AE1160" s="94" t="e">
        <f>+VLOOKUP(G1160,'Código Licitaciones'!$L$7:$L$50,1,0)</f>
        <v>#N/A</v>
      </c>
      <c r="AF1160" s="90" t="e">
        <f t="shared" si="141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2"/>
        <v>0</v>
      </c>
      <c r="AJ1160" s="94">
        <f t="shared" si="142"/>
        <v>0</v>
      </c>
      <c r="AK1160" s="95" t="e">
        <f>+VLOOKUP(M1160,'Código Barras'!$C$3:$C$1694,1,0)</f>
        <v>#N/A</v>
      </c>
      <c r="AL1160" s="90">
        <f t="shared" si="143"/>
        <v>0</v>
      </c>
      <c r="AM1160" s="90">
        <f t="shared" si="143"/>
        <v>0</v>
      </c>
      <c r="AN1160" s="90">
        <f t="shared" si="143"/>
        <v>0</v>
      </c>
      <c r="AO1160" s="90">
        <f t="shared" si="143"/>
        <v>0</v>
      </c>
      <c r="AP1160" s="90">
        <f t="shared" si="143"/>
        <v>0</v>
      </c>
      <c r="AQ1160" s="90">
        <f t="shared" si="143"/>
        <v>0</v>
      </c>
      <c r="AR1160" s="90" t="e">
        <f>VLOOKUP(C1160&amp;E1160&amp;G1160&amp;I1160&amp;J1160,'Código Licitaciones'!$I$8:$I$4158,1,0)</f>
        <v>#N/A</v>
      </c>
    </row>
    <row r="1161" spans="13:44" ht="18.75" x14ac:dyDescent="0.3">
      <c r="M1161" s="98"/>
      <c r="X1161" s="83">
        <f t="shared" si="137"/>
        <v>9</v>
      </c>
      <c r="Z1161" s="90" t="e">
        <f t="shared" si="138"/>
        <v>#DIV/0!</v>
      </c>
      <c r="AA1161" s="94" t="e">
        <f>+VLOOKUP(C1161,'Código Licitaciones'!$J$7:$J$31,1,0)</f>
        <v>#N/A</v>
      </c>
      <c r="AB1161" s="94">
        <f t="shared" si="139"/>
        <v>0</v>
      </c>
      <c r="AC1161" s="94" t="e">
        <f>+VLOOKUP(E1161,'Código Licitaciones'!$K$7:$K$50,1,0)</f>
        <v>#N/A</v>
      </c>
      <c r="AD1161" s="94">
        <f t="shared" si="140"/>
        <v>0</v>
      </c>
      <c r="AE1161" s="94" t="e">
        <f>+VLOOKUP(G1161,'Código Licitaciones'!$L$7:$L$50,1,0)</f>
        <v>#N/A</v>
      </c>
      <c r="AF1161" s="90" t="e">
        <f t="shared" si="141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2"/>
        <v>0</v>
      </c>
      <c r="AJ1161" s="94">
        <f t="shared" si="142"/>
        <v>0</v>
      </c>
      <c r="AK1161" s="95" t="e">
        <f>+VLOOKUP(M1161,'Código Barras'!$C$3:$C$1694,1,0)</f>
        <v>#N/A</v>
      </c>
      <c r="AL1161" s="90">
        <f t="shared" si="143"/>
        <v>0</v>
      </c>
      <c r="AM1161" s="90">
        <f t="shared" si="143"/>
        <v>0</v>
      </c>
      <c r="AN1161" s="90">
        <f t="shared" si="143"/>
        <v>0</v>
      </c>
      <c r="AO1161" s="90">
        <f t="shared" si="143"/>
        <v>0</v>
      </c>
      <c r="AP1161" s="90">
        <f t="shared" si="143"/>
        <v>0</v>
      </c>
      <c r="AQ1161" s="90">
        <f t="shared" si="143"/>
        <v>0</v>
      </c>
      <c r="AR1161" s="90" t="e">
        <f>VLOOKUP(C1161&amp;E1161&amp;G1161&amp;I1161&amp;J1161,'Código Licitaciones'!$I$8:$I$4158,1,0)</f>
        <v>#N/A</v>
      </c>
    </row>
    <row r="1162" spans="13:44" ht="18.75" x14ac:dyDescent="0.3">
      <c r="M1162" s="98"/>
      <c r="X1162" s="83">
        <f t="shared" ref="X1162:X1225" si="144">SUMPRODUCT(--(ISERROR(Z1162:BN1162)))</f>
        <v>9</v>
      </c>
      <c r="Z1162" s="90" t="e">
        <f t="shared" ref="Z1162:Z1225" si="145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6">+D1162</f>
        <v>0</v>
      </c>
      <c r="AC1162" s="94" t="e">
        <f>+VLOOKUP(E1162,'Código Licitaciones'!$K$7:$K$50,1,0)</f>
        <v>#N/A</v>
      </c>
      <c r="AD1162" s="94">
        <f t="shared" ref="AD1162:AD1225" si="147">+F1162</f>
        <v>0</v>
      </c>
      <c r="AE1162" s="94" t="e">
        <f>+VLOOKUP(G1162,'Código Licitaciones'!$L$7:$L$50,1,0)</f>
        <v>#N/A</v>
      </c>
      <c r="AF1162" s="90" t="e">
        <f t="shared" ref="AF1162:AF1225" si="148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2"/>
        <v>0</v>
      </c>
      <c r="AJ1162" s="94">
        <f t="shared" si="142"/>
        <v>0</v>
      </c>
      <c r="AK1162" s="95" t="e">
        <f>+VLOOKUP(M1162,'Código Barras'!$C$3:$C$1694,1,0)</f>
        <v>#N/A</v>
      </c>
      <c r="AL1162" s="90">
        <f t="shared" si="143"/>
        <v>0</v>
      </c>
      <c r="AM1162" s="90">
        <f t="shared" si="143"/>
        <v>0</v>
      </c>
      <c r="AN1162" s="90">
        <f t="shared" si="143"/>
        <v>0</v>
      </c>
      <c r="AO1162" s="90">
        <f t="shared" si="143"/>
        <v>0</v>
      </c>
      <c r="AP1162" s="90">
        <f t="shared" si="143"/>
        <v>0</v>
      </c>
      <c r="AQ1162" s="90">
        <f t="shared" si="143"/>
        <v>0</v>
      </c>
      <c r="AR1162" s="90" t="e">
        <f>VLOOKUP(C1162&amp;E1162&amp;G1162&amp;I1162&amp;J1162,'Código Licitaciones'!$I$8:$I$4158,1,0)</f>
        <v>#N/A</v>
      </c>
    </row>
    <row r="1163" spans="13:44" ht="18.75" x14ac:dyDescent="0.3">
      <c r="M1163" s="98"/>
      <c r="X1163" s="83">
        <f t="shared" si="144"/>
        <v>9</v>
      </c>
      <c r="Z1163" s="90" t="e">
        <f t="shared" si="145"/>
        <v>#DIV/0!</v>
      </c>
      <c r="AA1163" s="94" t="e">
        <f>+VLOOKUP(C1163,'Código Licitaciones'!$J$7:$J$31,1,0)</f>
        <v>#N/A</v>
      </c>
      <c r="AB1163" s="94">
        <f t="shared" si="146"/>
        <v>0</v>
      </c>
      <c r="AC1163" s="94" t="e">
        <f>+VLOOKUP(E1163,'Código Licitaciones'!$K$7:$K$50,1,0)</f>
        <v>#N/A</v>
      </c>
      <c r="AD1163" s="94">
        <f t="shared" si="147"/>
        <v>0</v>
      </c>
      <c r="AE1163" s="94" t="e">
        <f>+VLOOKUP(G1163,'Código Licitaciones'!$L$7:$L$50,1,0)</f>
        <v>#N/A</v>
      </c>
      <c r="AF1163" s="90" t="e">
        <f t="shared" si="148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2"/>
        <v>0</v>
      </c>
      <c r="AJ1163" s="94">
        <f t="shared" si="142"/>
        <v>0</v>
      </c>
      <c r="AK1163" s="95" t="e">
        <f>+VLOOKUP(M1163,'Código Barras'!$C$3:$C$1694,1,0)</f>
        <v>#N/A</v>
      </c>
      <c r="AL1163" s="90">
        <f t="shared" si="143"/>
        <v>0</v>
      </c>
      <c r="AM1163" s="90">
        <f t="shared" si="143"/>
        <v>0</v>
      </c>
      <c r="AN1163" s="90">
        <f t="shared" si="143"/>
        <v>0</v>
      </c>
      <c r="AO1163" s="90">
        <f t="shared" si="143"/>
        <v>0</v>
      </c>
      <c r="AP1163" s="90">
        <f t="shared" si="143"/>
        <v>0</v>
      </c>
      <c r="AQ1163" s="90">
        <f t="shared" si="143"/>
        <v>0</v>
      </c>
      <c r="AR1163" s="90" t="e">
        <f>VLOOKUP(C1163&amp;E1163&amp;G1163&amp;I1163&amp;J1163,'Código Licitaciones'!$I$8:$I$4158,1,0)</f>
        <v>#N/A</v>
      </c>
    </row>
    <row r="1164" spans="13:44" ht="18.75" x14ac:dyDescent="0.3">
      <c r="M1164" s="98"/>
      <c r="X1164" s="83">
        <f t="shared" si="144"/>
        <v>9</v>
      </c>
      <c r="Z1164" s="90" t="e">
        <f t="shared" si="145"/>
        <v>#DIV/0!</v>
      </c>
      <c r="AA1164" s="94" t="e">
        <f>+VLOOKUP(C1164,'Código Licitaciones'!$J$7:$J$31,1,0)</f>
        <v>#N/A</v>
      </c>
      <c r="AB1164" s="94">
        <f t="shared" si="146"/>
        <v>0</v>
      </c>
      <c r="AC1164" s="94" t="e">
        <f>+VLOOKUP(E1164,'Código Licitaciones'!$K$7:$K$50,1,0)</f>
        <v>#N/A</v>
      </c>
      <c r="AD1164" s="94">
        <f t="shared" si="147"/>
        <v>0</v>
      </c>
      <c r="AE1164" s="94" t="e">
        <f>+VLOOKUP(G1164,'Código Licitaciones'!$L$7:$L$50,1,0)</f>
        <v>#N/A</v>
      </c>
      <c r="AF1164" s="90" t="e">
        <f t="shared" si="148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2"/>
        <v>0</v>
      </c>
      <c r="AJ1164" s="94">
        <f t="shared" si="142"/>
        <v>0</v>
      </c>
      <c r="AK1164" s="95" t="e">
        <f>+VLOOKUP(M1164,'Código Barras'!$C$3:$C$1694,1,0)</f>
        <v>#N/A</v>
      </c>
      <c r="AL1164" s="90">
        <f t="shared" si="143"/>
        <v>0</v>
      </c>
      <c r="AM1164" s="90">
        <f t="shared" si="143"/>
        <v>0</v>
      </c>
      <c r="AN1164" s="90">
        <f t="shared" si="143"/>
        <v>0</v>
      </c>
      <c r="AO1164" s="90">
        <f t="shared" si="143"/>
        <v>0</v>
      </c>
      <c r="AP1164" s="90">
        <f t="shared" si="143"/>
        <v>0</v>
      </c>
      <c r="AQ1164" s="90">
        <f t="shared" si="143"/>
        <v>0</v>
      </c>
      <c r="AR1164" s="90" t="e">
        <f>VLOOKUP(C1164&amp;E1164&amp;G1164&amp;I1164&amp;J1164,'Código Licitaciones'!$I$8:$I$4158,1,0)</f>
        <v>#N/A</v>
      </c>
    </row>
    <row r="1165" spans="13:44" ht="18.75" x14ac:dyDescent="0.3">
      <c r="M1165" s="98"/>
      <c r="X1165" s="83">
        <f t="shared" si="144"/>
        <v>9</v>
      </c>
      <c r="Z1165" s="90" t="e">
        <f t="shared" si="145"/>
        <v>#DIV/0!</v>
      </c>
      <c r="AA1165" s="94" t="e">
        <f>+VLOOKUP(C1165,'Código Licitaciones'!$J$7:$J$31,1,0)</f>
        <v>#N/A</v>
      </c>
      <c r="AB1165" s="94">
        <f t="shared" si="146"/>
        <v>0</v>
      </c>
      <c r="AC1165" s="94" t="e">
        <f>+VLOOKUP(E1165,'Código Licitaciones'!$K$7:$K$50,1,0)</f>
        <v>#N/A</v>
      </c>
      <c r="AD1165" s="94">
        <f t="shared" si="147"/>
        <v>0</v>
      </c>
      <c r="AE1165" s="94" t="e">
        <f>+VLOOKUP(G1165,'Código Licitaciones'!$L$7:$L$50,1,0)</f>
        <v>#N/A</v>
      </c>
      <c r="AF1165" s="90" t="e">
        <f t="shared" si="148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2"/>
        <v>0</v>
      </c>
      <c r="AJ1165" s="94">
        <f t="shared" si="142"/>
        <v>0</v>
      </c>
      <c r="AK1165" s="95" t="e">
        <f>+VLOOKUP(M1165,'Código Barras'!$C$3:$C$1694,1,0)</f>
        <v>#N/A</v>
      </c>
      <c r="AL1165" s="90">
        <f t="shared" si="143"/>
        <v>0</v>
      </c>
      <c r="AM1165" s="90">
        <f t="shared" si="143"/>
        <v>0</v>
      </c>
      <c r="AN1165" s="90">
        <f t="shared" si="143"/>
        <v>0</v>
      </c>
      <c r="AO1165" s="90">
        <f t="shared" si="143"/>
        <v>0</v>
      </c>
      <c r="AP1165" s="90">
        <f t="shared" si="143"/>
        <v>0</v>
      </c>
      <c r="AQ1165" s="90">
        <f t="shared" si="143"/>
        <v>0</v>
      </c>
      <c r="AR1165" s="90" t="e">
        <f>VLOOKUP(C1165&amp;E1165&amp;G1165&amp;I1165&amp;J1165,'Código Licitaciones'!$I$8:$I$4158,1,0)</f>
        <v>#N/A</v>
      </c>
    </row>
    <row r="1166" spans="13:44" ht="18.75" x14ac:dyDescent="0.3">
      <c r="M1166" s="98"/>
      <c r="X1166" s="83">
        <f t="shared" si="144"/>
        <v>9</v>
      </c>
      <c r="Z1166" s="90" t="e">
        <f t="shared" si="145"/>
        <v>#DIV/0!</v>
      </c>
      <c r="AA1166" s="94" t="e">
        <f>+VLOOKUP(C1166,'Código Licitaciones'!$J$7:$J$31,1,0)</f>
        <v>#N/A</v>
      </c>
      <c r="AB1166" s="94">
        <f t="shared" si="146"/>
        <v>0</v>
      </c>
      <c r="AC1166" s="94" t="e">
        <f>+VLOOKUP(E1166,'Código Licitaciones'!$K$7:$K$50,1,0)</f>
        <v>#N/A</v>
      </c>
      <c r="AD1166" s="94">
        <f t="shared" si="147"/>
        <v>0</v>
      </c>
      <c r="AE1166" s="94" t="e">
        <f>+VLOOKUP(G1166,'Código Licitaciones'!$L$7:$L$50,1,0)</f>
        <v>#N/A</v>
      </c>
      <c r="AF1166" s="90" t="e">
        <f t="shared" si="148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2"/>
        <v>0</v>
      </c>
      <c r="AJ1166" s="94">
        <f t="shared" si="142"/>
        <v>0</v>
      </c>
      <c r="AK1166" s="95" t="e">
        <f>+VLOOKUP(M1166,'Código Barras'!$C$3:$C$1694,1,0)</f>
        <v>#N/A</v>
      </c>
      <c r="AL1166" s="90">
        <f t="shared" si="143"/>
        <v>0</v>
      </c>
      <c r="AM1166" s="90">
        <f t="shared" si="143"/>
        <v>0</v>
      </c>
      <c r="AN1166" s="90">
        <f t="shared" si="143"/>
        <v>0</v>
      </c>
      <c r="AO1166" s="90">
        <f t="shared" si="143"/>
        <v>0</v>
      </c>
      <c r="AP1166" s="90">
        <f t="shared" si="143"/>
        <v>0</v>
      </c>
      <c r="AQ1166" s="90">
        <f t="shared" si="143"/>
        <v>0</v>
      </c>
      <c r="AR1166" s="90" t="e">
        <f>VLOOKUP(C1166&amp;E1166&amp;G1166&amp;I1166&amp;J1166,'Código Licitaciones'!$I$8:$I$4158,1,0)</f>
        <v>#N/A</v>
      </c>
    </row>
    <row r="1167" spans="13:44" ht="18.75" x14ac:dyDescent="0.3">
      <c r="M1167" s="98"/>
      <c r="X1167" s="83">
        <f t="shared" si="144"/>
        <v>9</v>
      </c>
      <c r="Z1167" s="90" t="e">
        <f t="shared" si="145"/>
        <v>#DIV/0!</v>
      </c>
      <c r="AA1167" s="94" t="e">
        <f>+VLOOKUP(C1167,'Código Licitaciones'!$J$7:$J$31,1,0)</f>
        <v>#N/A</v>
      </c>
      <c r="AB1167" s="94">
        <f t="shared" si="146"/>
        <v>0</v>
      </c>
      <c r="AC1167" s="94" t="e">
        <f>+VLOOKUP(E1167,'Código Licitaciones'!$K$7:$K$50,1,0)</f>
        <v>#N/A</v>
      </c>
      <c r="AD1167" s="94">
        <f t="shared" si="147"/>
        <v>0</v>
      </c>
      <c r="AE1167" s="94" t="e">
        <f>+VLOOKUP(G1167,'Código Licitaciones'!$L$7:$L$50,1,0)</f>
        <v>#N/A</v>
      </c>
      <c r="AF1167" s="90" t="e">
        <f t="shared" si="148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2"/>
        <v>0</v>
      </c>
      <c r="AJ1167" s="94">
        <f t="shared" si="142"/>
        <v>0</v>
      </c>
      <c r="AK1167" s="95" t="e">
        <f>+VLOOKUP(M1167,'Código Barras'!$C$3:$C$1694,1,0)</f>
        <v>#N/A</v>
      </c>
      <c r="AL1167" s="90">
        <f t="shared" si="143"/>
        <v>0</v>
      </c>
      <c r="AM1167" s="90">
        <f t="shared" si="143"/>
        <v>0</v>
      </c>
      <c r="AN1167" s="90">
        <f t="shared" si="143"/>
        <v>0</v>
      </c>
      <c r="AO1167" s="90">
        <f t="shared" si="143"/>
        <v>0</v>
      </c>
      <c r="AP1167" s="90">
        <f t="shared" si="143"/>
        <v>0</v>
      </c>
      <c r="AQ1167" s="90">
        <f t="shared" si="143"/>
        <v>0</v>
      </c>
      <c r="AR1167" s="90" t="e">
        <f>VLOOKUP(C1167&amp;E1167&amp;G1167&amp;I1167&amp;J1167,'Código Licitaciones'!$I$8:$I$4158,1,0)</f>
        <v>#N/A</v>
      </c>
    </row>
    <row r="1168" spans="13:44" ht="18.75" x14ac:dyDescent="0.3">
      <c r="M1168" s="98"/>
      <c r="X1168" s="83">
        <f t="shared" si="144"/>
        <v>9</v>
      </c>
      <c r="Z1168" s="90" t="e">
        <f t="shared" si="145"/>
        <v>#DIV/0!</v>
      </c>
      <c r="AA1168" s="94" t="e">
        <f>+VLOOKUP(C1168,'Código Licitaciones'!$J$7:$J$31,1,0)</f>
        <v>#N/A</v>
      </c>
      <c r="AB1168" s="94">
        <f t="shared" si="146"/>
        <v>0</v>
      </c>
      <c r="AC1168" s="94" t="e">
        <f>+VLOOKUP(E1168,'Código Licitaciones'!$K$7:$K$50,1,0)</f>
        <v>#N/A</v>
      </c>
      <c r="AD1168" s="94">
        <f t="shared" si="147"/>
        <v>0</v>
      </c>
      <c r="AE1168" s="94" t="e">
        <f>+VLOOKUP(G1168,'Código Licitaciones'!$L$7:$L$50,1,0)</f>
        <v>#N/A</v>
      </c>
      <c r="AF1168" s="90" t="e">
        <f t="shared" si="148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2"/>
        <v>0</v>
      </c>
      <c r="AJ1168" s="94">
        <f t="shared" si="142"/>
        <v>0</v>
      </c>
      <c r="AK1168" s="95" t="e">
        <f>+VLOOKUP(M1168,'Código Barras'!$C$3:$C$1694,1,0)</f>
        <v>#N/A</v>
      </c>
      <c r="AL1168" s="90">
        <f t="shared" si="143"/>
        <v>0</v>
      </c>
      <c r="AM1168" s="90">
        <f t="shared" si="143"/>
        <v>0</v>
      </c>
      <c r="AN1168" s="90">
        <f t="shared" si="143"/>
        <v>0</v>
      </c>
      <c r="AO1168" s="90">
        <f t="shared" si="143"/>
        <v>0</v>
      </c>
      <c r="AP1168" s="90">
        <f t="shared" si="143"/>
        <v>0</v>
      </c>
      <c r="AQ1168" s="90">
        <f t="shared" si="143"/>
        <v>0</v>
      </c>
      <c r="AR1168" s="90" t="e">
        <f>VLOOKUP(C1168&amp;E1168&amp;G1168&amp;I1168&amp;J1168,'Código Licitaciones'!$I$8:$I$4158,1,0)</f>
        <v>#N/A</v>
      </c>
    </row>
    <row r="1169" spans="13:44" ht="18.75" x14ac:dyDescent="0.3">
      <c r="M1169" s="98"/>
      <c r="X1169" s="83">
        <f t="shared" si="144"/>
        <v>9</v>
      </c>
      <c r="Z1169" s="90" t="e">
        <f t="shared" si="145"/>
        <v>#DIV/0!</v>
      </c>
      <c r="AA1169" s="94" t="e">
        <f>+VLOOKUP(C1169,'Código Licitaciones'!$J$7:$J$31,1,0)</f>
        <v>#N/A</v>
      </c>
      <c r="AB1169" s="94">
        <f t="shared" si="146"/>
        <v>0</v>
      </c>
      <c r="AC1169" s="94" t="e">
        <f>+VLOOKUP(E1169,'Código Licitaciones'!$K$7:$K$50,1,0)</f>
        <v>#N/A</v>
      </c>
      <c r="AD1169" s="94">
        <f t="shared" si="147"/>
        <v>0</v>
      </c>
      <c r="AE1169" s="94" t="e">
        <f>+VLOOKUP(G1169,'Código Licitaciones'!$L$7:$L$50,1,0)</f>
        <v>#N/A</v>
      </c>
      <c r="AF1169" s="90" t="e">
        <f t="shared" si="148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2"/>
        <v>0</v>
      </c>
      <c r="AJ1169" s="94">
        <f t="shared" si="142"/>
        <v>0</v>
      </c>
      <c r="AK1169" s="95" t="e">
        <f>+VLOOKUP(M1169,'Código Barras'!$C$3:$C$1694,1,0)</f>
        <v>#N/A</v>
      </c>
      <c r="AL1169" s="90">
        <f t="shared" si="143"/>
        <v>0</v>
      </c>
      <c r="AM1169" s="90">
        <f t="shared" si="143"/>
        <v>0</v>
      </c>
      <c r="AN1169" s="90">
        <f t="shared" si="143"/>
        <v>0</v>
      </c>
      <c r="AO1169" s="90">
        <f t="shared" si="143"/>
        <v>0</v>
      </c>
      <c r="AP1169" s="90">
        <f t="shared" si="143"/>
        <v>0</v>
      </c>
      <c r="AQ1169" s="90">
        <f t="shared" si="143"/>
        <v>0</v>
      </c>
      <c r="AR1169" s="90" t="e">
        <f>VLOOKUP(C1169&amp;E1169&amp;G1169&amp;I1169&amp;J1169,'Código Licitaciones'!$I$8:$I$4158,1,0)</f>
        <v>#N/A</v>
      </c>
    </row>
    <row r="1170" spans="13:44" ht="18.75" x14ac:dyDescent="0.3">
      <c r="M1170" s="98"/>
      <c r="X1170" s="83">
        <f t="shared" si="144"/>
        <v>9</v>
      </c>
      <c r="Z1170" s="90" t="e">
        <f t="shared" si="145"/>
        <v>#DIV/0!</v>
      </c>
      <c r="AA1170" s="94" t="e">
        <f>+VLOOKUP(C1170,'Código Licitaciones'!$J$7:$J$31,1,0)</f>
        <v>#N/A</v>
      </c>
      <c r="AB1170" s="94">
        <f t="shared" si="146"/>
        <v>0</v>
      </c>
      <c r="AC1170" s="94" t="e">
        <f>+VLOOKUP(E1170,'Código Licitaciones'!$K$7:$K$50,1,0)</f>
        <v>#N/A</v>
      </c>
      <c r="AD1170" s="94">
        <f t="shared" si="147"/>
        <v>0</v>
      </c>
      <c r="AE1170" s="94" t="e">
        <f>+VLOOKUP(G1170,'Código Licitaciones'!$L$7:$L$50,1,0)</f>
        <v>#N/A</v>
      </c>
      <c r="AF1170" s="90" t="e">
        <f t="shared" si="148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2"/>
        <v>0</v>
      </c>
      <c r="AJ1170" s="94">
        <f t="shared" si="142"/>
        <v>0</v>
      </c>
      <c r="AK1170" s="95" t="e">
        <f>+VLOOKUP(M1170,'Código Barras'!$C$3:$C$1694,1,0)</f>
        <v>#N/A</v>
      </c>
      <c r="AL1170" s="90">
        <f t="shared" si="143"/>
        <v>0</v>
      </c>
      <c r="AM1170" s="90">
        <f t="shared" si="143"/>
        <v>0</v>
      </c>
      <c r="AN1170" s="90">
        <f t="shared" si="143"/>
        <v>0</v>
      </c>
      <c r="AO1170" s="90">
        <f t="shared" si="143"/>
        <v>0</v>
      </c>
      <c r="AP1170" s="90">
        <f t="shared" si="143"/>
        <v>0</v>
      </c>
      <c r="AQ1170" s="90">
        <f t="shared" si="143"/>
        <v>0</v>
      </c>
      <c r="AR1170" s="90" t="e">
        <f>VLOOKUP(C1170&amp;E1170&amp;G1170&amp;I1170&amp;J1170,'Código Licitaciones'!$I$8:$I$4158,1,0)</f>
        <v>#N/A</v>
      </c>
    </row>
    <row r="1171" spans="13:44" ht="18.75" x14ac:dyDescent="0.3">
      <c r="M1171" s="98"/>
      <c r="X1171" s="83">
        <f t="shared" si="144"/>
        <v>9</v>
      </c>
      <c r="Z1171" s="90" t="e">
        <f t="shared" si="145"/>
        <v>#DIV/0!</v>
      </c>
      <c r="AA1171" s="94" t="e">
        <f>+VLOOKUP(C1171,'Código Licitaciones'!$J$7:$J$31,1,0)</f>
        <v>#N/A</v>
      </c>
      <c r="AB1171" s="94">
        <f t="shared" si="146"/>
        <v>0</v>
      </c>
      <c r="AC1171" s="94" t="e">
        <f>+VLOOKUP(E1171,'Código Licitaciones'!$K$7:$K$50,1,0)</f>
        <v>#N/A</v>
      </c>
      <c r="AD1171" s="94">
        <f t="shared" si="147"/>
        <v>0</v>
      </c>
      <c r="AE1171" s="94" t="e">
        <f>+VLOOKUP(G1171,'Código Licitaciones'!$L$7:$L$50,1,0)</f>
        <v>#N/A</v>
      </c>
      <c r="AF1171" s="90" t="e">
        <f t="shared" si="148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2"/>
        <v>0</v>
      </c>
      <c r="AJ1171" s="94">
        <f t="shared" si="142"/>
        <v>0</v>
      </c>
      <c r="AK1171" s="95" t="e">
        <f>+VLOOKUP(M1171,'Código Barras'!$C$3:$C$1694,1,0)</f>
        <v>#N/A</v>
      </c>
      <c r="AL1171" s="90">
        <f t="shared" si="143"/>
        <v>0</v>
      </c>
      <c r="AM1171" s="90">
        <f t="shared" si="143"/>
        <v>0</v>
      </c>
      <c r="AN1171" s="90">
        <f t="shared" si="143"/>
        <v>0</v>
      </c>
      <c r="AO1171" s="90">
        <f t="shared" si="143"/>
        <v>0</v>
      </c>
      <c r="AP1171" s="90">
        <f t="shared" si="143"/>
        <v>0</v>
      </c>
      <c r="AQ1171" s="90">
        <f t="shared" si="143"/>
        <v>0</v>
      </c>
      <c r="AR1171" s="90" t="e">
        <f>VLOOKUP(C1171&amp;E1171&amp;G1171&amp;I1171&amp;J1171,'Código Licitaciones'!$I$8:$I$4158,1,0)</f>
        <v>#N/A</v>
      </c>
    </row>
    <row r="1172" spans="13:44" ht="18.75" x14ac:dyDescent="0.3">
      <c r="M1172" s="98"/>
      <c r="X1172" s="83">
        <f t="shared" si="144"/>
        <v>9</v>
      </c>
      <c r="Z1172" s="90" t="e">
        <f t="shared" si="145"/>
        <v>#DIV/0!</v>
      </c>
      <c r="AA1172" s="94" t="e">
        <f>+VLOOKUP(C1172,'Código Licitaciones'!$J$7:$J$31,1,0)</f>
        <v>#N/A</v>
      </c>
      <c r="AB1172" s="94">
        <f t="shared" si="146"/>
        <v>0</v>
      </c>
      <c r="AC1172" s="94" t="e">
        <f>+VLOOKUP(E1172,'Código Licitaciones'!$K$7:$K$50,1,0)</f>
        <v>#N/A</v>
      </c>
      <c r="AD1172" s="94">
        <f t="shared" si="147"/>
        <v>0</v>
      </c>
      <c r="AE1172" s="94" t="e">
        <f>+VLOOKUP(G1172,'Código Licitaciones'!$L$7:$L$50,1,0)</f>
        <v>#N/A</v>
      </c>
      <c r="AF1172" s="90" t="e">
        <f t="shared" si="148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2"/>
        <v>0</v>
      </c>
      <c r="AJ1172" s="94">
        <f t="shared" si="142"/>
        <v>0</v>
      </c>
      <c r="AK1172" s="95" t="e">
        <f>+VLOOKUP(M1172,'Código Barras'!$C$3:$C$1694,1,0)</f>
        <v>#N/A</v>
      </c>
      <c r="AL1172" s="90">
        <f t="shared" si="143"/>
        <v>0</v>
      </c>
      <c r="AM1172" s="90">
        <f t="shared" si="143"/>
        <v>0</v>
      </c>
      <c r="AN1172" s="90">
        <f t="shared" si="143"/>
        <v>0</v>
      </c>
      <c r="AO1172" s="90">
        <f t="shared" si="143"/>
        <v>0</v>
      </c>
      <c r="AP1172" s="90">
        <f t="shared" si="143"/>
        <v>0</v>
      </c>
      <c r="AQ1172" s="90">
        <f t="shared" si="143"/>
        <v>0</v>
      </c>
      <c r="AR1172" s="90" t="e">
        <f>VLOOKUP(C1172&amp;E1172&amp;G1172&amp;I1172&amp;J1172,'Código Licitaciones'!$I$8:$I$4158,1,0)</f>
        <v>#N/A</v>
      </c>
    </row>
    <row r="1173" spans="13:44" ht="18.75" x14ac:dyDescent="0.3">
      <c r="M1173" s="98"/>
      <c r="X1173" s="83">
        <f t="shared" si="144"/>
        <v>9</v>
      </c>
      <c r="Z1173" s="90" t="e">
        <f t="shared" si="145"/>
        <v>#DIV/0!</v>
      </c>
      <c r="AA1173" s="94" t="e">
        <f>+VLOOKUP(C1173,'Código Licitaciones'!$J$7:$J$31,1,0)</f>
        <v>#N/A</v>
      </c>
      <c r="AB1173" s="94">
        <f t="shared" si="146"/>
        <v>0</v>
      </c>
      <c r="AC1173" s="94" t="e">
        <f>+VLOOKUP(E1173,'Código Licitaciones'!$K$7:$K$50,1,0)</f>
        <v>#N/A</v>
      </c>
      <c r="AD1173" s="94">
        <f t="shared" si="147"/>
        <v>0</v>
      </c>
      <c r="AE1173" s="94" t="e">
        <f>+VLOOKUP(G1173,'Código Licitaciones'!$L$7:$L$50,1,0)</f>
        <v>#N/A</v>
      </c>
      <c r="AF1173" s="90" t="e">
        <f t="shared" si="148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2"/>
        <v>0</v>
      </c>
      <c r="AJ1173" s="94">
        <f t="shared" si="142"/>
        <v>0</v>
      </c>
      <c r="AK1173" s="95" t="e">
        <f>+VLOOKUP(M1173,'Código Barras'!$C$3:$C$1694,1,0)</f>
        <v>#N/A</v>
      </c>
      <c r="AL1173" s="90">
        <f t="shared" si="143"/>
        <v>0</v>
      </c>
      <c r="AM1173" s="90">
        <f t="shared" si="143"/>
        <v>0</v>
      </c>
      <c r="AN1173" s="90">
        <f t="shared" si="143"/>
        <v>0</v>
      </c>
      <c r="AO1173" s="90">
        <f t="shared" si="143"/>
        <v>0</v>
      </c>
      <c r="AP1173" s="90">
        <f t="shared" si="143"/>
        <v>0</v>
      </c>
      <c r="AQ1173" s="90">
        <f t="shared" si="143"/>
        <v>0</v>
      </c>
      <c r="AR1173" s="90" t="e">
        <f>VLOOKUP(C1173&amp;E1173&amp;G1173&amp;I1173&amp;J1173,'Código Licitaciones'!$I$8:$I$4158,1,0)</f>
        <v>#N/A</v>
      </c>
    </row>
    <row r="1174" spans="13:44" ht="18.75" x14ac:dyDescent="0.3">
      <c r="M1174" s="98"/>
      <c r="X1174" s="83">
        <f t="shared" si="144"/>
        <v>9</v>
      </c>
      <c r="Z1174" s="90" t="e">
        <f t="shared" si="145"/>
        <v>#DIV/0!</v>
      </c>
      <c r="AA1174" s="94" t="e">
        <f>+VLOOKUP(C1174,'Código Licitaciones'!$J$7:$J$31,1,0)</f>
        <v>#N/A</v>
      </c>
      <c r="AB1174" s="94">
        <f t="shared" si="146"/>
        <v>0</v>
      </c>
      <c r="AC1174" s="94" t="e">
        <f>+VLOOKUP(E1174,'Código Licitaciones'!$K$7:$K$50,1,0)</f>
        <v>#N/A</v>
      </c>
      <c r="AD1174" s="94">
        <f t="shared" si="147"/>
        <v>0</v>
      </c>
      <c r="AE1174" s="94" t="e">
        <f>+VLOOKUP(G1174,'Código Licitaciones'!$L$7:$L$50,1,0)</f>
        <v>#N/A</v>
      </c>
      <c r="AF1174" s="90" t="e">
        <f t="shared" si="148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2"/>
        <v>0</v>
      </c>
      <c r="AJ1174" s="94">
        <f t="shared" si="142"/>
        <v>0</v>
      </c>
      <c r="AK1174" s="95" t="e">
        <f>+VLOOKUP(M1174,'Código Barras'!$C$3:$C$1694,1,0)</f>
        <v>#N/A</v>
      </c>
      <c r="AL1174" s="90">
        <f t="shared" si="143"/>
        <v>0</v>
      </c>
      <c r="AM1174" s="90">
        <f t="shared" si="143"/>
        <v>0</v>
      </c>
      <c r="AN1174" s="90">
        <f t="shared" si="143"/>
        <v>0</v>
      </c>
      <c r="AO1174" s="90">
        <f t="shared" si="143"/>
        <v>0</v>
      </c>
      <c r="AP1174" s="90">
        <f t="shared" si="143"/>
        <v>0</v>
      </c>
      <c r="AQ1174" s="90">
        <f t="shared" si="143"/>
        <v>0</v>
      </c>
      <c r="AR1174" s="90" t="e">
        <f>VLOOKUP(C1174&amp;E1174&amp;G1174&amp;I1174&amp;J1174,'Código Licitaciones'!$I$8:$I$4158,1,0)</f>
        <v>#N/A</v>
      </c>
    </row>
    <row r="1175" spans="13:44" ht="18.75" x14ac:dyDescent="0.3">
      <c r="M1175" s="98"/>
      <c r="X1175" s="83">
        <f t="shared" si="144"/>
        <v>9</v>
      </c>
      <c r="Z1175" s="90" t="e">
        <f t="shared" si="145"/>
        <v>#DIV/0!</v>
      </c>
      <c r="AA1175" s="94" t="e">
        <f>+VLOOKUP(C1175,'Código Licitaciones'!$J$7:$J$31,1,0)</f>
        <v>#N/A</v>
      </c>
      <c r="AB1175" s="94">
        <f t="shared" si="146"/>
        <v>0</v>
      </c>
      <c r="AC1175" s="94" t="e">
        <f>+VLOOKUP(E1175,'Código Licitaciones'!$K$7:$K$50,1,0)</f>
        <v>#N/A</v>
      </c>
      <c r="AD1175" s="94">
        <f t="shared" si="147"/>
        <v>0</v>
      </c>
      <c r="AE1175" s="94" t="e">
        <f>+VLOOKUP(G1175,'Código Licitaciones'!$L$7:$L$50,1,0)</f>
        <v>#N/A</v>
      </c>
      <c r="AF1175" s="90" t="e">
        <f t="shared" si="148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2"/>
        <v>0</v>
      </c>
      <c r="AJ1175" s="94">
        <f t="shared" si="142"/>
        <v>0</v>
      </c>
      <c r="AK1175" s="95" t="e">
        <f>+VLOOKUP(M1175,'Código Barras'!$C$3:$C$1694,1,0)</f>
        <v>#N/A</v>
      </c>
      <c r="AL1175" s="90">
        <f t="shared" si="143"/>
        <v>0</v>
      </c>
      <c r="AM1175" s="90">
        <f t="shared" si="143"/>
        <v>0</v>
      </c>
      <c r="AN1175" s="90">
        <f t="shared" si="143"/>
        <v>0</v>
      </c>
      <c r="AO1175" s="90">
        <f t="shared" si="143"/>
        <v>0</v>
      </c>
      <c r="AP1175" s="90">
        <f t="shared" si="143"/>
        <v>0</v>
      </c>
      <c r="AQ1175" s="90">
        <f t="shared" si="143"/>
        <v>0</v>
      </c>
      <c r="AR1175" s="90" t="e">
        <f>VLOOKUP(C1175&amp;E1175&amp;G1175&amp;I1175&amp;J1175,'Código Licitaciones'!$I$8:$I$4158,1,0)</f>
        <v>#N/A</v>
      </c>
    </row>
    <row r="1176" spans="13:44" ht="18.75" x14ac:dyDescent="0.3">
      <c r="M1176" s="98"/>
      <c r="X1176" s="83">
        <f t="shared" si="144"/>
        <v>9</v>
      </c>
      <c r="Z1176" s="90" t="e">
        <f t="shared" si="145"/>
        <v>#DIV/0!</v>
      </c>
      <c r="AA1176" s="94" t="e">
        <f>+VLOOKUP(C1176,'Código Licitaciones'!$J$7:$J$31,1,0)</f>
        <v>#N/A</v>
      </c>
      <c r="AB1176" s="94">
        <f t="shared" si="146"/>
        <v>0</v>
      </c>
      <c r="AC1176" s="94" t="e">
        <f>+VLOOKUP(E1176,'Código Licitaciones'!$K$7:$K$50,1,0)</f>
        <v>#N/A</v>
      </c>
      <c r="AD1176" s="94">
        <f t="shared" si="147"/>
        <v>0</v>
      </c>
      <c r="AE1176" s="94" t="e">
        <f>+VLOOKUP(G1176,'Código Licitaciones'!$L$7:$L$50,1,0)</f>
        <v>#N/A</v>
      </c>
      <c r="AF1176" s="90" t="e">
        <f t="shared" si="148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2"/>
        <v>0</v>
      </c>
      <c r="AJ1176" s="94">
        <f t="shared" si="142"/>
        <v>0</v>
      </c>
      <c r="AK1176" s="95" t="e">
        <f>+VLOOKUP(M1176,'Código Barras'!$C$3:$C$1694,1,0)</f>
        <v>#N/A</v>
      </c>
      <c r="AL1176" s="90">
        <f t="shared" si="143"/>
        <v>0</v>
      </c>
      <c r="AM1176" s="90">
        <f t="shared" si="143"/>
        <v>0</v>
      </c>
      <c r="AN1176" s="90">
        <f t="shared" si="143"/>
        <v>0</v>
      </c>
      <c r="AO1176" s="90">
        <f t="shared" si="143"/>
        <v>0</v>
      </c>
      <c r="AP1176" s="90">
        <f t="shared" si="143"/>
        <v>0</v>
      </c>
      <c r="AQ1176" s="90">
        <f t="shared" si="143"/>
        <v>0</v>
      </c>
      <c r="AR1176" s="90" t="e">
        <f>VLOOKUP(C1176&amp;E1176&amp;G1176&amp;I1176&amp;J1176,'Código Licitaciones'!$I$8:$I$4158,1,0)</f>
        <v>#N/A</v>
      </c>
    </row>
    <row r="1177" spans="13:44" ht="18.75" x14ac:dyDescent="0.3">
      <c r="M1177" s="98"/>
      <c r="X1177" s="83">
        <f t="shared" si="144"/>
        <v>9</v>
      </c>
      <c r="Z1177" s="90" t="e">
        <f t="shared" si="145"/>
        <v>#DIV/0!</v>
      </c>
      <c r="AA1177" s="94" t="e">
        <f>+VLOOKUP(C1177,'Código Licitaciones'!$J$7:$J$31,1,0)</f>
        <v>#N/A</v>
      </c>
      <c r="AB1177" s="94">
        <f t="shared" si="146"/>
        <v>0</v>
      </c>
      <c r="AC1177" s="94" t="e">
        <f>+VLOOKUP(E1177,'Código Licitaciones'!$K$7:$K$50,1,0)</f>
        <v>#N/A</v>
      </c>
      <c r="AD1177" s="94">
        <f t="shared" si="147"/>
        <v>0</v>
      </c>
      <c r="AE1177" s="94" t="e">
        <f>+VLOOKUP(G1177,'Código Licitaciones'!$L$7:$L$50,1,0)</f>
        <v>#N/A</v>
      </c>
      <c r="AF1177" s="90" t="e">
        <f t="shared" si="148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2"/>
        <v>0</v>
      </c>
      <c r="AJ1177" s="94">
        <f t="shared" si="142"/>
        <v>0</v>
      </c>
      <c r="AK1177" s="95" t="e">
        <f>+VLOOKUP(M1177,'Código Barras'!$C$3:$C$1694,1,0)</f>
        <v>#N/A</v>
      </c>
      <c r="AL1177" s="90">
        <f t="shared" si="143"/>
        <v>0</v>
      </c>
      <c r="AM1177" s="90">
        <f t="shared" si="143"/>
        <v>0</v>
      </c>
      <c r="AN1177" s="90">
        <f t="shared" si="143"/>
        <v>0</v>
      </c>
      <c r="AO1177" s="90">
        <f t="shared" ref="AO1177:AQ1192" si="149">IF(OR(ISNUMBER(Q1177),Q1177=0),Q1177,1/0)</f>
        <v>0</v>
      </c>
      <c r="AP1177" s="90">
        <f t="shared" si="149"/>
        <v>0</v>
      </c>
      <c r="AQ1177" s="90">
        <f t="shared" si="149"/>
        <v>0</v>
      </c>
      <c r="AR1177" s="90" t="e">
        <f>VLOOKUP(C1177&amp;E1177&amp;G1177&amp;I1177&amp;J1177,'Código Licitaciones'!$I$8:$I$4158,1,0)</f>
        <v>#N/A</v>
      </c>
    </row>
    <row r="1178" spans="13:44" ht="18.75" x14ac:dyDescent="0.3">
      <c r="M1178" s="98"/>
      <c r="X1178" s="83">
        <f t="shared" si="144"/>
        <v>9</v>
      </c>
      <c r="Z1178" s="90" t="e">
        <f t="shared" si="145"/>
        <v>#DIV/0!</v>
      </c>
      <c r="AA1178" s="94" t="e">
        <f>+VLOOKUP(C1178,'Código Licitaciones'!$J$7:$J$31,1,0)</f>
        <v>#N/A</v>
      </c>
      <c r="AB1178" s="94">
        <f t="shared" si="146"/>
        <v>0</v>
      </c>
      <c r="AC1178" s="94" t="e">
        <f>+VLOOKUP(E1178,'Código Licitaciones'!$K$7:$K$50,1,0)</f>
        <v>#N/A</v>
      </c>
      <c r="AD1178" s="94">
        <f t="shared" si="147"/>
        <v>0</v>
      </c>
      <c r="AE1178" s="94" t="e">
        <f>+VLOOKUP(G1178,'Código Licitaciones'!$L$7:$L$50,1,0)</f>
        <v>#N/A</v>
      </c>
      <c r="AF1178" s="90" t="e">
        <f t="shared" si="148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2"/>
        <v>0</v>
      </c>
      <c r="AJ1178" s="94">
        <f t="shared" si="142"/>
        <v>0</v>
      </c>
      <c r="AK1178" s="95" t="e">
        <f>+VLOOKUP(M1178,'Código Barras'!$C$3:$C$1694,1,0)</f>
        <v>#N/A</v>
      </c>
      <c r="AL1178" s="90">
        <f t="shared" ref="AL1178:AQ1193" si="150">IF(OR(ISNUMBER(N1178),N1178=0),N1178,1/0)</f>
        <v>0</v>
      </c>
      <c r="AM1178" s="90">
        <f t="shared" si="150"/>
        <v>0</v>
      </c>
      <c r="AN1178" s="90">
        <f t="shared" si="150"/>
        <v>0</v>
      </c>
      <c r="AO1178" s="90">
        <f t="shared" si="149"/>
        <v>0</v>
      </c>
      <c r="AP1178" s="90">
        <f t="shared" si="149"/>
        <v>0</v>
      </c>
      <c r="AQ1178" s="90">
        <f t="shared" si="149"/>
        <v>0</v>
      </c>
      <c r="AR1178" s="90" t="e">
        <f>VLOOKUP(C1178&amp;E1178&amp;G1178&amp;I1178&amp;J1178,'Código Licitaciones'!$I$8:$I$4158,1,0)</f>
        <v>#N/A</v>
      </c>
    </row>
    <row r="1179" spans="13:44" ht="18.75" x14ac:dyDescent="0.3">
      <c r="M1179" s="98"/>
      <c r="X1179" s="83">
        <f t="shared" si="144"/>
        <v>9</v>
      </c>
      <c r="Z1179" s="90" t="e">
        <f t="shared" si="145"/>
        <v>#DIV/0!</v>
      </c>
      <c r="AA1179" s="94" t="e">
        <f>+VLOOKUP(C1179,'Código Licitaciones'!$J$7:$J$31,1,0)</f>
        <v>#N/A</v>
      </c>
      <c r="AB1179" s="94">
        <f t="shared" si="146"/>
        <v>0</v>
      </c>
      <c r="AC1179" s="94" t="e">
        <f>+VLOOKUP(E1179,'Código Licitaciones'!$K$7:$K$50,1,0)</f>
        <v>#N/A</v>
      </c>
      <c r="AD1179" s="94">
        <f t="shared" si="147"/>
        <v>0</v>
      </c>
      <c r="AE1179" s="94" t="e">
        <f>+VLOOKUP(G1179,'Código Licitaciones'!$L$7:$L$50,1,0)</f>
        <v>#N/A</v>
      </c>
      <c r="AF1179" s="90" t="e">
        <f t="shared" si="148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2"/>
        <v>0</v>
      </c>
      <c r="AJ1179" s="94">
        <f t="shared" si="142"/>
        <v>0</v>
      </c>
      <c r="AK1179" s="95" t="e">
        <f>+VLOOKUP(M1179,'Código Barras'!$C$3:$C$1694,1,0)</f>
        <v>#N/A</v>
      </c>
      <c r="AL1179" s="90">
        <f t="shared" si="150"/>
        <v>0</v>
      </c>
      <c r="AM1179" s="90">
        <f t="shared" si="150"/>
        <v>0</v>
      </c>
      <c r="AN1179" s="90">
        <f t="shared" si="150"/>
        <v>0</v>
      </c>
      <c r="AO1179" s="90">
        <f t="shared" si="149"/>
        <v>0</v>
      </c>
      <c r="AP1179" s="90">
        <f t="shared" si="149"/>
        <v>0</v>
      </c>
      <c r="AQ1179" s="90">
        <f t="shared" si="149"/>
        <v>0</v>
      </c>
      <c r="AR1179" s="90" t="e">
        <f>VLOOKUP(C1179&amp;E1179&amp;G1179&amp;I1179&amp;J1179,'Código Licitaciones'!$I$8:$I$4158,1,0)</f>
        <v>#N/A</v>
      </c>
    </row>
    <row r="1180" spans="13:44" ht="18.75" x14ac:dyDescent="0.3">
      <c r="M1180" s="98"/>
      <c r="X1180" s="83">
        <f t="shared" si="144"/>
        <v>9</v>
      </c>
      <c r="Z1180" s="90" t="e">
        <f t="shared" si="145"/>
        <v>#DIV/0!</v>
      </c>
      <c r="AA1180" s="94" t="e">
        <f>+VLOOKUP(C1180,'Código Licitaciones'!$J$7:$J$31,1,0)</f>
        <v>#N/A</v>
      </c>
      <c r="AB1180" s="94">
        <f t="shared" si="146"/>
        <v>0</v>
      </c>
      <c r="AC1180" s="94" t="e">
        <f>+VLOOKUP(E1180,'Código Licitaciones'!$K$7:$K$50,1,0)</f>
        <v>#N/A</v>
      </c>
      <c r="AD1180" s="94">
        <f t="shared" si="147"/>
        <v>0</v>
      </c>
      <c r="AE1180" s="94" t="e">
        <f>+VLOOKUP(G1180,'Código Licitaciones'!$L$7:$L$50,1,0)</f>
        <v>#N/A</v>
      </c>
      <c r="AF1180" s="90" t="e">
        <f t="shared" si="148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2"/>
        <v>0</v>
      </c>
      <c r="AJ1180" s="94">
        <f t="shared" si="142"/>
        <v>0</v>
      </c>
      <c r="AK1180" s="95" t="e">
        <f>+VLOOKUP(M1180,'Código Barras'!$C$3:$C$1694,1,0)</f>
        <v>#N/A</v>
      </c>
      <c r="AL1180" s="90">
        <f t="shared" si="150"/>
        <v>0</v>
      </c>
      <c r="AM1180" s="90">
        <f t="shared" si="150"/>
        <v>0</v>
      </c>
      <c r="AN1180" s="90">
        <f t="shared" si="150"/>
        <v>0</v>
      </c>
      <c r="AO1180" s="90">
        <f t="shared" si="149"/>
        <v>0</v>
      </c>
      <c r="AP1180" s="90">
        <f t="shared" si="149"/>
        <v>0</v>
      </c>
      <c r="AQ1180" s="90">
        <f t="shared" si="149"/>
        <v>0</v>
      </c>
      <c r="AR1180" s="90" t="e">
        <f>VLOOKUP(C1180&amp;E1180&amp;G1180&amp;I1180&amp;J1180,'Código Licitaciones'!$I$8:$I$4158,1,0)</f>
        <v>#N/A</v>
      </c>
    </row>
    <row r="1181" spans="13:44" ht="18.75" x14ac:dyDescent="0.3">
      <c r="M1181" s="98"/>
      <c r="X1181" s="83">
        <f t="shared" si="144"/>
        <v>9</v>
      </c>
      <c r="Z1181" s="90" t="e">
        <f t="shared" si="145"/>
        <v>#DIV/0!</v>
      </c>
      <c r="AA1181" s="94" t="e">
        <f>+VLOOKUP(C1181,'Código Licitaciones'!$J$7:$J$31,1,0)</f>
        <v>#N/A</v>
      </c>
      <c r="AB1181" s="94">
        <f t="shared" si="146"/>
        <v>0</v>
      </c>
      <c r="AC1181" s="94" t="e">
        <f>+VLOOKUP(E1181,'Código Licitaciones'!$K$7:$K$50,1,0)</f>
        <v>#N/A</v>
      </c>
      <c r="AD1181" s="94">
        <f t="shared" si="147"/>
        <v>0</v>
      </c>
      <c r="AE1181" s="94" t="e">
        <f>+VLOOKUP(G1181,'Código Licitaciones'!$L$7:$L$50,1,0)</f>
        <v>#N/A</v>
      </c>
      <c r="AF1181" s="90" t="e">
        <f t="shared" si="148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2"/>
        <v>0</v>
      </c>
      <c r="AJ1181" s="94">
        <f t="shared" si="142"/>
        <v>0</v>
      </c>
      <c r="AK1181" s="95" t="e">
        <f>+VLOOKUP(M1181,'Código Barras'!$C$3:$C$1694,1,0)</f>
        <v>#N/A</v>
      </c>
      <c r="AL1181" s="90">
        <f t="shared" si="150"/>
        <v>0</v>
      </c>
      <c r="AM1181" s="90">
        <f t="shared" si="150"/>
        <v>0</v>
      </c>
      <c r="AN1181" s="90">
        <f t="shared" si="150"/>
        <v>0</v>
      </c>
      <c r="AO1181" s="90">
        <f t="shared" si="149"/>
        <v>0</v>
      </c>
      <c r="AP1181" s="90">
        <f t="shared" si="149"/>
        <v>0</v>
      </c>
      <c r="AQ1181" s="90">
        <f t="shared" si="149"/>
        <v>0</v>
      </c>
      <c r="AR1181" s="90" t="e">
        <f>VLOOKUP(C1181&amp;E1181&amp;G1181&amp;I1181&amp;J1181,'Código Licitaciones'!$I$8:$I$4158,1,0)</f>
        <v>#N/A</v>
      </c>
    </row>
    <row r="1182" spans="13:44" ht="18.75" x14ac:dyDescent="0.3">
      <c r="M1182" s="98"/>
      <c r="X1182" s="83">
        <f t="shared" si="144"/>
        <v>9</v>
      </c>
      <c r="Z1182" s="90" t="e">
        <f t="shared" si="145"/>
        <v>#DIV/0!</v>
      </c>
      <c r="AA1182" s="94" t="e">
        <f>+VLOOKUP(C1182,'Código Licitaciones'!$J$7:$J$31,1,0)</f>
        <v>#N/A</v>
      </c>
      <c r="AB1182" s="94">
        <f t="shared" si="146"/>
        <v>0</v>
      </c>
      <c r="AC1182" s="94" t="e">
        <f>+VLOOKUP(E1182,'Código Licitaciones'!$K$7:$K$50,1,0)</f>
        <v>#N/A</v>
      </c>
      <c r="AD1182" s="94">
        <f t="shared" si="147"/>
        <v>0</v>
      </c>
      <c r="AE1182" s="94" t="e">
        <f>+VLOOKUP(G1182,'Código Licitaciones'!$L$7:$L$50,1,0)</f>
        <v>#N/A</v>
      </c>
      <c r="AF1182" s="90" t="e">
        <f t="shared" si="148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2"/>
        <v>0</v>
      </c>
      <c r="AJ1182" s="94">
        <f t="shared" si="142"/>
        <v>0</v>
      </c>
      <c r="AK1182" s="95" t="e">
        <f>+VLOOKUP(M1182,'Código Barras'!$C$3:$C$1694,1,0)</f>
        <v>#N/A</v>
      </c>
      <c r="AL1182" s="90">
        <f t="shared" si="150"/>
        <v>0</v>
      </c>
      <c r="AM1182" s="90">
        <f t="shared" si="150"/>
        <v>0</v>
      </c>
      <c r="AN1182" s="90">
        <f t="shared" si="150"/>
        <v>0</v>
      </c>
      <c r="AO1182" s="90">
        <f t="shared" si="149"/>
        <v>0</v>
      </c>
      <c r="AP1182" s="90">
        <f t="shared" si="149"/>
        <v>0</v>
      </c>
      <c r="AQ1182" s="90">
        <f t="shared" si="149"/>
        <v>0</v>
      </c>
      <c r="AR1182" s="90" t="e">
        <f>VLOOKUP(C1182&amp;E1182&amp;G1182&amp;I1182&amp;J1182,'Código Licitaciones'!$I$8:$I$4158,1,0)</f>
        <v>#N/A</v>
      </c>
    </row>
    <row r="1183" spans="13:44" ht="18.75" x14ac:dyDescent="0.3">
      <c r="M1183" s="98"/>
      <c r="X1183" s="83">
        <f t="shared" si="144"/>
        <v>9</v>
      </c>
      <c r="Z1183" s="90" t="e">
        <f t="shared" si="145"/>
        <v>#DIV/0!</v>
      </c>
      <c r="AA1183" s="94" t="e">
        <f>+VLOOKUP(C1183,'Código Licitaciones'!$J$7:$J$31,1,0)</f>
        <v>#N/A</v>
      </c>
      <c r="AB1183" s="94">
        <f t="shared" si="146"/>
        <v>0</v>
      </c>
      <c r="AC1183" s="94" t="e">
        <f>+VLOOKUP(E1183,'Código Licitaciones'!$K$7:$K$50,1,0)</f>
        <v>#N/A</v>
      </c>
      <c r="AD1183" s="94">
        <f t="shared" si="147"/>
        <v>0</v>
      </c>
      <c r="AE1183" s="94" t="e">
        <f>+VLOOKUP(G1183,'Código Licitaciones'!$L$7:$L$50,1,0)</f>
        <v>#N/A</v>
      </c>
      <c r="AF1183" s="90" t="e">
        <f t="shared" si="148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2"/>
        <v>0</v>
      </c>
      <c r="AJ1183" s="94">
        <f t="shared" si="142"/>
        <v>0</v>
      </c>
      <c r="AK1183" s="95" t="e">
        <f>+VLOOKUP(M1183,'Código Barras'!$C$3:$C$1694,1,0)</f>
        <v>#N/A</v>
      </c>
      <c r="AL1183" s="90">
        <f t="shared" si="150"/>
        <v>0</v>
      </c>
      <c r="AM1183" s="90">
        <f t="shared" si="150"/>
        <v>0</v>
      </c>
      <c r="AN1183" s="90">
        <f t="shared" si="150"/>
        <v>0</v>
      </c>
      <c r="AO1183" s="90">
        <f t="shared" si="149"/>
        <v>0</v>
      </c>
      <c r="AP1183" s="90">
        <f t="shared" si="149"/>
        <v>0</v>
      </c>
      <c r="AQ1183" s="90">
        <f t="shared" si="149"/>
        <v>0</v>
      </c>
      <c r="AR1183" s="90" t="e">
        <f>VLOOKUP(C1183&amp;E1183&amp;G1183&amp;I1183&amp;J1183,'Código Licitaciones'!$I$8:$I$4158,1,0)</f>
        <v>#N/A</v>
      </c>
    </row>
    <row r="1184" spans="13:44" ht="18.75" x14ac:dyDescent="0.3">
      <c r="M1184" s="98"/>
      <c r="X1184" s="83">
        <f t="shared" si="144"/>
        <v>9</v>
      </c>
      <c r="Z1184" s="90" t="e">
        <f t="shared" si="145"/>
        <v>#DIV/0!</v>
      </c>
      <c r="AA1184" s="94" t="e">
        <f>+VLOOKUP(C1184,'Código Licitaciones'!$J$7:$J$31,1,0)</f>
        <v>#N/A</v>
      </c>
      <c r="AB1184" s="94">
        <f t="shared" si="146"/>
        <v>0</v>
      </c>
      <c r="AC1184" s="94" t="e">
        <f>+VLOOKUP(E1184,'Código Licitaciones'!$K$7:$K$50,1,0)</f>
        <v>#N/A</v>
      </c>
      <c r="AD1184" s="94">
        <f t="shared" si="147"/>
        <v>0</v>
      </c>
      <c r="AE1184" s="94" t="e">
        <f>+VLOOKUP(G1184,'Código Licitaciones'!$L$7:$L$50,1,0)</f>
        <v>#N/A</v>
      </c>
      <c r="AF1184" s="90" t="e">
        <f t="shared" si="148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2"/>
        <v>0</v>
      </c>
      <c r="AJ1184" s="94">
        <f t="shared" si="142"/>
        <v>0</v>
      </c>
      <c r="AK1184" s="95" t="e">
        <f>+VLOOKUP(M1184,'Código Barras'!$C$3:$C$1694,1,0)</f>
        <v>#N/A</v>
      </c>
      <c r="AL1184" s="90">
        <f t="shared" si="150"/>
        <v>0</v>
      </c>
      <c r="AM1184" s="90">
        <f t="shared" si="150"/>
        <v>0</v>
      </c>
      <c r="AN1184" s="90">
        <f t="shared" si="150"/>
        <v>0</v>
      </c>
      <c r="AO1184" s="90">
        <f t="shared" si="149"/>
        <v>0</v>
      </c>
      <c r="AP1184" s="90">
        <f t="shared" si="149"/>
        <v>0</v>
      </c>
      <c r="AQ1184" s="90">
        <f t="shared" si="149"/>
        <v>0</v>
      </c>
      <c r="AR1184" s="90" t="e">
        <f>VLOOKUP(C1184&amp;E1184&amp;G1184&amp;I1184&amp;J1184,'Código Licitaciones'!$I$8:$I$4158,1,0)</f>
        <v>#N/A</v>
      </c>
    </row>
    <row r="1185" spans="13:44" ht="18.75" x14ac:dyDescent="0.3">
      <c r="M1185" s="98"/>
      <c r="X1185" s="83">
        <f t="shared" si="144"/>
        <v>9</v>
      </c>
      <c r="Z1185" s="90" t="e">
        <f t="shared" si="145"/>
        <v>#DIV/0!</v>
      </c>
      <c r="AA1185" s="94" t="e">
        <f>+VLOOKUP(C1185,'Código Licitaciones'!$J$7:$J$31,1,0)</f>
        <v>#N/A</v>
      </c>
      <c r="AB1185" s="94">
        <f t="shared" si="146"/>
        <v>0</v>
      </c>
      <c r="AC1185" s="94" t="e">
        <f>+VLOOKUP(E1185,'Código Licitaciones'!$K$7:$K$50,1,0)</f>
        <v>#N/A</v>
      </c>
      <c r="AD1185" s="94">
        <f t="shared" si="147"/>
        <v>0</v>
      </c>
      <c r="AE1185" s="94" t="e">
        <f>+VLOOKUP(G1185,'Código Licitaciones'!$L$7:$L$50,1,0)</f>
        <v>#N/A</v>
      </c>
      <c r="AF1185" s="90" t="e">
        <f t="shared" si="148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1">+K1185</f>
        <v>0</v>
      </c>
      <c r="AJ1185" s="94">
        <f t="shared" si="151"/>
        <v>0</v>
      </c>
      <c r="AK1185" s="95" t="e">
        <f>+VLOOKUP(M1185,'Código Barras'!$C$3:$C$1694,1,0)</f>
        <v>#N/A</v>
      </c>
      <c r="AL1185" s="90">
        <f t="shared" si="150"/>
        <v>0</v>
      </c>
      <c r="AM1185" s="90">
        <f t="shared" si="150"/>
        <v>0</v>
      </c>
      <c r="AN1185" s="90">
        <f t="shared" si="150"/>
        <v>0</v>
      </c>
      <c r="AO1185" s="90">
        <f t="shared" si="149"/>
        <v>0</v>
      </c>
      <c r="AP1185" s="90">
        <f t="shared" si="149"/>
        <v>0</v>
      </c>
      <c r="AQ1185" s="90">
        <f t="shared" si="149"/>
        <v>0</v>
      </c>
      <c r="AR1185" s="90" t="e">
        <f>VLOOKUP(C1185&amp;E1185&amp;G1185&amp;I1185&amp;J1185,'Código Licitaciones'!$I$8:$I$4158,1,0)</f>
        <v>#N/A</v>
      </c>
    </row>
    <row r="1186" spans="13:44" ht="18.75" x14ac:dyDescent="0.3">
      <c r="M1186" s="98"/>
      <c r="X1186" s="83">
        <f t="shared" si="144"/>
        <v>9</v>
      </c>
      <c r="Z1186" s="90" t="e">
        <f t="shared" si="145"/>
        <v>#DIV/0!</v>
      </c>
      <c r="AA1186" s="94" t="e">
        <f>+VLOOKUP(C1186,'Código Licitaciones'!$J$7:$J$31,1,0)</f>
        <v>#N/A</v>
      </c>
      <c r="AB1186" s="94">
        <f t="shared" si="146"/>
        <v>0</v>
      </c>
      <c r="AC1186" s="94" t="e">
        <f>+VLOOKUP(E1186,'Código Licitaciones'!$K$7:$K$50,1,0)</f>
        <v>#N/A</v>
      </c>
      <c r="AD1186" s="94">
        <f t="shared" si="147"/>
        <v>0</v>
      </c>
      <c r="AE1186" s="94" t="e">
        <f>+VLOOKUP(G1186,'Código Licitaciones'!$L$7:$L$50,1,0)</f>
        <v>#N/A</v>
      </c>
      <c r="AF1186" s="90" t="e">
        <f t="shared" si="148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1"/>
        <v>0</v>
      </c>
      <c r="AJ1186" s="94">
        <f t="shared" si="151"/>
        <v>0</v>
      </c>
      <c r="AK1186" s="95" t="e">
        <f>+VLOOKUP(M1186,'Código Barras'!$C$3:$C$1694,1,0)</f>
        <v>#N/A</v>
      </c>
      <c r="AL1186" s="90">
        <f t="shared" si="150"/>
        <v>0</v>
      </c>
      <c r="AM1186" s="90">
        <f t="shared" si="150"/>
        <v>0</v>
      </c>
      <c r="AN1186" s="90">
        <f t="shared" si="150"/>
        <v>0</v>
      </c>
      <c r="AO1186" s="90">
        <f t="shared" si="149"/>
        <v>0</v>
      </c>
      <c r="AP1186" s="90">
        <f t="shared" si="149"/>
        <v>0</v>
      </c>
      <c r="AQ1186" s="90">
        <f t="shared" si="149"/>
        <v>0</v>
      </c>
      <c r="AR1186" s="90" t="e">
        <f>VLOOKUP(C1186&amp;E1186&amp;G1186&amp;I1186&amp;J1186,'Código Licitaciones'!$I$8:$I$4158,1,0)</f>
        <v>#N/A</v>
      </c>
    </row>
    <row r="1187" spans="13:44" ht="18.75" x14ac:dyDescent="0.3">
      <c r="M1187" s="98"/>
      <c r="X1187" s="83">
        <f t="shared" si="144"/>
        <v>9</v>
      </c>
      <c r="Z1187" s="90" t="e">
        <f t="shared" si="145"/>
        <v>#DIV/0!</v>
      </c>
      <c r="AA1187" s="94" t="e">
        <f>+VLOOKUP(C1187,'Código Licitaciones'!$J$7:$J$31,1,0)</f>
        <v>#N/A</v>
      </c>
      <c r="AB1187" s="94">
        <f t="shared" si="146"/>
        <v>0</v>
      </c>
      <c r="AC1187" s="94" t="e">
        <f>+VLOOKUP(E1187,'Código Licitaciones'!$K$7:$K$50,1,0)</f>
        <v>#N/A</v>
      </c>
      <c r="AD1187" s="94">
        <f t="shared" si="147"/>
        <v>0</v>
      </c>
      <c r="AE1187" s="94" t="e">
        <f>+VLOOKUP(G1187,'Código Licitaciones'!$L$7:$L$50,1,0)</f>
        <v>#N/A</v>
      </c>
      <c r="AF1187" s="90" t="e">
        <f t="shared" si="148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1"/>
        <v>0</v>
      </c>
      <c r="AJ1187" s="94">
        <f t="shared" si="151"/>
        <v>0</v>
      </c>
      <c r="AK1187" s="95" t="e">
        <f>+VLOOKUP(M1187,'Código Barras'!$C$3:$C$1694,1,0)</f>
        <v>#N/A</v>
      </c>
      <c r="AL1187" s="90">
        <f t="shared" si="150"/>
        <v>0</v>
      </c>
      <c r="AM1187" s="90">
        <f t="shared" si="150"/>
        <v>0</v>
      </c>
      <c r="AN1187" s="90">
        <f t="shared" si="150"/>
        <v>0</v>
      </c>
      <c r="AO1187" s="90">
        <f t="shared" si="149"/>
        <v>0</v>
      </c>
      <c r="AP1187" s="90">
        <f t="shared" si="149"/>
        <v>0</v>
      </c>
      <c r="AQ1187" s="90">
        <f t="shared" si="149"/>
        <v>0</v>
      </c>
      <c r="AR1187" s="90" t="e">
        <f>VLOOKUP(C1187&amp;E1187&amp;G1187&amp;I1187&amp;J1187,'Código Licitaciones'!$I$8:$I$4158,1,0)</f>
        <v>#N/A</v>
      </c>
    </row>
    <row r="1188" spans="13:44" ht="18.75" x14ac:dyDescent="0.3">
      <c r="M1188" s="98"/>
      <c r="X1188" s="83">
        <f t="shared" si="144"/>
        <v>9</v>
      </c>
      <c r="Z1188" s="90" t="e">
        <f t="shared" si="145"/>
        <v>#DIV/0!</v>
      </c>
      <c r="AA1188" s="94" t="e">
        <f>+VLOOKUP(C1188,'Código Licitaciones'!$J$7:$J$31,1,0)</f>
        <v>#N/A</v>
      </c>
      <c r="AB1188" s="94">
        <f t="shared" si="146"/>
        <v>0</v>
      </c>
      <c r="AC1188" s="94" t="e">
        <f>+VLOOKUP(E1188,'Código Licitaciones'!$K$7:$K$50,1,0)</f>
        <v>#N/A</v>
      </c>
      <c r="AD1188" s="94">
        <f t="shared" si="147"/>
        <v>0</v>
      </c>
      <c r="AE1188" s="94" t="e">
        <f>+VLOOKUP(G1188,'Código Licitaciones'!$L$7:$L$50,1,0)</f>
        <v>#N/A</v>
      </c>
      <c r="AF1188" s="90" t="e">
        <f t="shared" si="148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1"/>
        <v>0</v>
      </c>
      <c r="AJ1188" s="94">
        <f t="shared" si="151"/>
        <v>0</v>
      </c>
      <c r="AK1188" s="95" t="e">
        <f>+VLOOKUP(M1188,'Código Barras'!$C$3:$C$1694,1,0)</f>
        <v>#N/A</v>
      </c>
      <c r="AL1188" s="90">
        <f t="shared" si="150"/>
        <v>0</v>
      </c>
      <c r="AM1188" s="90">
        <f t="shared" si="150"/>
        <v>0</v>
      </c>
      <c r="AN1188" s="90">
        <f t="shared" si="150"/>
        <v>0</v>
      </c>
      <c r="AO1188" s="90">
        <f t="shared" si="149"/>
        <v>0</v>
      </c>
      <c r="AP1188" s="90">
        <f t="shared" si="149"/>
        <v>0</v>
      </c>
      <c r="AQ1188" s="90">
        <f t="shared" si="149"/>
        <v>0</v>
      </c>
      <c r="AR1188" s="90" t="e">
        <f>VLOOKUP(C1188&amp;E1188&amp;G1188&amp;I1188&amp;J1188,'Código Licitaciones'!$I$8:$I$4158,1,0)</f>
        <v>#N/A</v>
      </c>
    </row>
    <row r="1189" spans="13:44" ht="18.75" x14ac:dyDescent="0.3">
      <c r="M1189" s="98"/>
      <c r="X1189" s="83">
        <f t="shared" si="144"/>
        <v>9</v>
      </c>
      <c r="Z1189" s="90" t="e">
        <f t="shared" si="145"/>
        <v>#DIV/0!</v>
      </c>
      <c r="AA1189" s="94" t="e">
        <f>+VLOOKUP(C1189,'Código Licitaciones'!$J$7:$J$31,1,0)</f>
        <v>#N/A</v>
      </c>
      <c r="AB1189" s="94">
        <f t="shared" si="146"/>
        <v>0</v>
      </c>
      <c r="AC1189" s="94" t="e">
        <f>+VLOOKUP(E1189,'Código Licitaciones'!$K$7:$K$50,1,0)</f>
        <v>#N/A</v>
      </c>
      <c r="AD1189" s="94">
        <f t="shared" si="147"/>
        <v>0</v>
      </c>
      <c r="AE1189" s="94" t="e">
        <f>+VLOOKUP(G1189,'Código Licitaciones'!$L$7:$L$50,1,0)</f>
        <v>#N/A</v>
      </c>
      <c r="AF1189" s="90" t="e">
        <f t="shared" si="148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1"/>
        <v>0</v>
      </c>
      <c r="AJ1189" s="94">
        <f t="shared" si="151"/>
        <v>0</v>
      </c>
      <c r="AK1189" s="95" t="e">
        <f>+VLOOKUP(M1189,'Código Barras'!$C$3:$C$1694,1,0)</f>
        <v>#N/A</v>
      </c>
      <c r="AL1189" s="90">
        <f t="shared" si="150"/>
        <v>0</v>
      </c>
      <c r="AM1189" s="90">
        <f t="shared" si="150"/>
        <v>0</v>
      </c>
      <c r="AN1189" s="90">
        <f t="shared" si="150"/>
        <v>0</v>
      </c>
      <c r="AO1189" s="90">
        <f t="shared" si="149"/>
        <v>0</v>
      </c>
      <c r="AP1189" s="90">
        <f t="shared" si="149"/>
        <v>0</v>
      </c>
      <c r="AQ1189" s="90">
        <f t="shared" si="149"/>
        <v>0</v>
      </c>
      <c r="AR1189" s="90" t="e">
        <f>VLOOKUP(C1189&amp;E1189&amp;G1189&amp;I1189&amp;J1189,'Código Licitaciones'!$I$8:$I$4158,1,0)</f>
        <v>#N/A</v>
      </c>
    </row>
    <row r="1190" spans="13:44" ht="18.75" x14ac:dyDescent="0.3">
      <c r="M1190" s="98"/>
      <c r="X1190" s="83">
        <f t="shared" si="144"/>
        <v>9</v>
      </c>
      <c r="Z1190" s="90" t="e">
        <f t="shared" si="145"/>
        <v>#DIV/0!</v>
      </c>
      <c r="AA1190" s="94" t="e">
        <f>+VLOOKUP(C1190,'Código Licitaciones'!$J$7:$J$31,1,0)</f>
        <v>#N/A</v>
      </c>
      <c r="AB1190" s="94">
        <f t="shared" si="146"/>
        <v>0</v>
      </c>
      <c r="AC1190" s="94" t="e">
        <f>+VLOOKUP(E1190,'Código Licitaciones'!$K$7:$K$50,1,0)</f>
        <v>#N/A</v>
      </c>
      <c r="AD1190" s="94">
        <f t="shared" si="147"/>
        <v>0</v>
      </c>
      <c r="AE1190" s="94" t="e">
        <f>+VLOOKUP(G1190,'Código Licitaciones'!$L$7:$L$50,1,0)</f>
        <v>#N/A</v>
      </c>
      <c r="AF1190" s="90" t="e">
        <f t="shared" si="148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1"/>
        <v>0</v>
      </c>
      <c r="AJ1190" s="94">
        <f t="shared" si="151"/>
        <v>0</v>
      </c>
      <c r="AK1190" s="95" t="e">
        <f>+VLOOKUP(M1190,'Código Barras'!$C$3:$C$1694,1,0)</f>
        <v>#N/A</v>
      </c>
      <c r="AL1190" s="90">
        <f t="shared" si="150"/>
        <v>0</v>
      </c>
      <c r="AM1190" s="90">
        <f t="shared" si="150"/>
        <v>0</v>
      </c>
      <c r="AN1190" s="90">
        <f t="shared" si="150"/>
        <v>0</v>
      </c>
      <c r="AO1190" s="90">
        <f t="shared" si="149"/>
        <v>0</v>
      </c>
      <c r="AP1190" s="90">
        <f t="shared" si="149"/>
        <v>0</v>
      </c>
      <c r="AQ1190" s="90">
        <f t="shared" si="149"/>
        <v>0</v>
      </c>
      <c r="AR1190" s="90" t="e">
        <f>VLOOKUP(C1190&amp;E1190&amp;G1190&amp;I1190&amp;J1190,'Código Licitaciones'!$I$8:$I$4158,1,0)</f>
        <v>#N/A</v>
      </c>
    </row>
    <row r="1191" spans="13:44" ht="18.75" x14ac:dyDescent="0.3">
      <c r="M1191" s="98"/>
      <c r="X1191" s="83">
        <f t="shared" si="144"/>
        <v>9</v>
      </c>
      <c r="Z1191" s="90" t="e">
        <f t="shared" si="145"/>
        <v>#DIV/0!</v>
      </c>
      <c r="AA1191" s="94" t="e">
        <f>+VLOOKUP(C1191,'Código Licitaciones'!$J$7:$J$31,1,0)</f>
        <v>#N/A</v>
      </c>
      <c r="AB1191" s="94">
        <f t="shared" si="146"/>
        <v>0</v>
      </c>
      <c r="AC1191" s="94" t="e">
        <f>+VLOOKUP(E1191,'Código Licitaciones'!$K$7:$K$50,1,0)</f>
        <v>#N/A</v>
      </c>
      <c r="AD1191" s="94">
        <f t="shared" si="147"/>
        <v>0</v>
      </c>
      <c r="AE1191" s="94" t="e">
        <f>+VLOOKUP(G1191,'Código Licitaciones'!$L$7:$L$50,1,0)</f>
        <v>#N/A</v>
      </c>
      <c r="AF1191" s="90" t="e">
        <f t="shared" si="148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1"/>
        <v>0</v>
      </c>
      <c r="AJ1191" s="94">
        <f t="shared" si="151"/>
        <v>0</v>
      </c>
      <c r="AK1191" s="95" t="e">
        <f>+VLOOKUP(M1191,'Código Barras'!$C$3:$C$1694,1,0)</f>
        <v>#N/A</v>
      </c>
      <c r="AL1191" s="90">
        <f t="shared" si="150"/>
        <v>0</v>
      </c>
      <c r="AM1191" s="90">
        <f t="shared" si="150"/>
        <v>0</v>
      </c>
      <c r="AN1191" s="90">
        <f t="shared" si="150"/>
        <v>0</v>
      </c>
      <c r="AO1191" s="90">
        <f t="shared" si="149"/>
        <v>0</v>
      </c>
      <c r="AP1191" s="90">
        <f t="shared" si="149"/>
        <v>0</v>
      </c>
      <c r="AQ1191" s="90">
        <f t="shared" si="149"/>
        <v>0</v>
      </c>
      <c r="AR1191" s="90" t="e">
        <f>VLOOKUP(C1191&amp;E1191&amp;G1191&amp;I1191&amp;J1191,'Código Licitaciones'!$I$8:$I$4158,1,0)</f>
        <v>#N/A</v>
      </c>
    </row>
    <row r="1192" spans="13:44" ht="18.75" x14ac:dyDescent="0.3">
      <c r="M1192" s="98"/>
      <c r="X1192" s="83">
        <f t="shared" si="144"/>
        <v>9</v>
      </c>
      <c r="Z1192" s="90" t="e">
        <f t="shared" si="145"/>
        <v>#DIV/0!</v>
      </c>
      <c r="AA1192" s="94" t="e">
        <f>+VLOOKUP(C1192,'Código Licitaciones'!$J$7:$J$31,1,0)</f>
        <v>#N/A</v>
      </c>
      <c r="AB1192" s="94">
        <f t="shared" si="146"/>
        <v>0</v>
      </c>
      <c r="AC1192" s="94" t="e">
        <f>+VLOOKUP(E1192,'Código Licitaciones'!$K$7:$K$50,1,0)</f>
        <v>#N/A</v>
      </c>
      <c r="AD1192" s="94">
        <f t="shared" si="147"/>
        <v>0</v>
      </c>
      <c r="AE1192" s="94" t="e">
        <f>+VLOOKUP(G1192,'Código Licitaciones'!$L$7:$L$50,1,0)</f>
        <v>#N/A</v>
      </c>
      <c r="AF1192" s="90" t="e">
        <f t="shared" si="148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1"/>
        <v>0</v>
      </c>
      <c r="AJ1192" s="94">
        <f t="shared" si="151"/>
        <v>0</v>
      </c>
      <c r="AK1192" s="95" t="e">
        <f>+VLOOKUP(M1192,'Código Barras'!$C$3:$C$1694,1,0)</f>
        <v>#N/A</v>
      </c>
      <c r="AL1192" s="90">
        <f t="shared" si="150"/>
        <v>0</v>
      </c>
      <c r="AM1192" s="90">
        <f t="shared" si="150"/>
        <v>0</v>
      </c>
      <c r="AN1192" s="90">
        <f t="shared" si="150"/>
        <v>0</v>
      </c>
      <c r="AO1192" s="90">
        <f t="shared" si="149"/>
        <v>0</v>
      </c>
      <c r="AP1192" s="90">
        <f t="shared" si="149"/>
        <v>0</v>
      </c>
      <c r="AQ1192" s="90">
        <f t="shared" si="149"/>
        <v>0</v>
      </c>
      <c r="AR1192" s="90" t="e">
        <f>VLOOKUP(C1192&amp;E1192&amp;G1192&amp;I1192&amp;J1192,'Código Licitaciones'!$I$8:$I$4158,1,0)</f>
        <v>#N/A</v>
      </c>
    </row>
    <row r="1193" spans="13:44" ht="18.75" x14ac:dyDescent="0.3">
      <c r="M1193" s="98"/>
      <c r="X1193" s="83">
        <f t="shared" si="144"/>
        <v>9</v>
      </c>
      <c r="Z1193" s="90" t="e">
        <f t="shared" si="145"/>
        <v>#DIV/0!</v>
      </c>
      <c r="AA1193" s="94" t="e">
        <f>+VLOOKUP(C1193,'Código Licitaciones'!$J$7:$J$31,1,0)</f>
        <v>#N/A</v>
      </c>
      <c r="AB1193" s="94">
        <f t="shared" si="146"/>
        <v>0</v>
      </c>
      <c r="AC1193" s="94" t="e">
        <f>+VLOOKUP(E1193,'Código Licitaciones'!$K$7:$K$50,1,0)</f>
        <v>#N/A</v>
      </c>
      <c r="AD1193" s="94">
        <f t="shared" si="147"/>
        <v>0</v>
      </c>
      <c r="AE1193" s="94" t="e">
        <f>+VLOOKUP(G1193,'Código Licitaciones'!$L$7:$L$50,1,0)</f>
        <v>#N/A</v>
      </c>
      <c r="AF1193" s="90" t="e">
        <f t="shared" si="148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1"/>
        <v>0</v>
      </c>
      <c r="AJ1193" s="94">
        <f t="shared" si="151"/>
        <v>0</v>
      </c>
      <c r="AK1193" s="95" t="e">
        <f>+VLOOKUP(M1193,'Código Barras'!$C$3:$C$1694,1,0)</f>
        <v>#N/A</v>
      </c>
      <c r="AL1193" s="90">
        <f t="shared" si="150"/>
        <v>0</v>
      </c>
      <c r="AM1193" s="90">
        <f t="shared" si="150"/>
        <v>0</v>
      </c>
      <c r="AN1193" s="90">
        <f t="shared" si="150"/>
        <v>0</v>
      </c>
      <c r="AO1193" s="90">
        <f t="shared" si="150"/>
        <v>0</v>
      </c>
      <c r="AP1193" s="90">
        <f t="shared" si="150"/>
        <v>0</v>
      </c>
      <c r="AQ1193" s="90">
        <f t="shared" si="150"/>
        <v>0</v>
      </c>
      <c r="AR1193" s="90" t="e">
        <f>VLOOKUP(C1193&amp;E1193&amp;G1193&amp;I1193&amp;J1193,'Código Licitaciones'!$I$8:$I$4158,1,0)</f>
        <v>#N/A</v>
      </c>
    </row>
    <row r="1194" spans="13:44" ht="18.75" x14ac:dyDescent="0.3">
      <c r="M1194" s="98"/>
      <c r="X1194" s="83">
        <f t="shared" si="144"/>
        <v>9</v>
      </c>
      <c r="Z1194" s="90" t="e">
        <f t="shared" si="145"/>
        <v>#DIV/0!</v>
      </c>
      <c r="AA1194" s="94" t="e">
        <f>+VLOOKUP(C1194,'Código Licitaciones'!$J$7:$J$31,1,0)</f>
        <v>#N/A</v>
      </c>
      <c r="AB1194" s="94">
        <f t="shared" si="146"/>
        <v>0</v>
      </c>
      <c r="AC1194" s="94" t="e">
        <f>+VLOOKUP(E1194,'Código Licitaciones'!$K$7:$K$50,1,0)</f>
        <v>#N/A</v>
      </c>
      <c r="AD1194" s="94">
        <f t="shared" si="147"/>
        <v>0</v>
      </c>
      <c r="AE1194" s="94" t="e">
        <f>+VLOOKUP(G1194,'Código Licitaciones'!$L$7:$L$50,1,0)</f>
        <v>#N/A</v>
      </c>
      <c r="AF1194" s="90" t="e">
        <f t="shared" si="148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1"/>
        <v>0</v>
      </c>
      <c r="AJ1194" s="94">
        <f t="shared" si="151"/>
        <v>0</v>
      </c>
      <c r="AK1194" s="95" t="e">
        <f>+VLOOKUP(M1194,'Código Barras'!$C$3:$C$1694,1,0)</f>
        <v>#N/A</v>
      </c>
      <c r="AL1194" s="90">
        <f t="shared" ref="AL1194:AQ1236" si="152">IF(OR(ISNUMBER(N1194),N1194=0),N1194,1/0)</f>
        <v>0</v>
      </c>
      <c r="AM1194" s="90">
        <f t="shared" si="152"/>
        <v>0</v>
      </c>
      <c r="AN1194" s="90">
        <f t="shared" si="152"/>
        <v>0</v>
      </c>
      <c r="AO1194" s="90">
        <f t="shared" si="152"/>
        <v>0</v>
      </c>
      <c r="AP1194" s="90">
        <f t="shared" si="152"/>
        <v>0</v>
      </c>
      <c r="AQ1194" s="90">
        <f t="shared" si="152"/>
        <v>0</v>
      </c>
      <c r="AR1194" s="90" t="e">
        <f>VLOOKUP(C1194&amp;E1194&amp;G1194&amp;I1194&amp;J1194,'Código Licitaciones'!$I$8:$I$4158,1,0)</f>
        <v>#N/A</v>
      </c>
    </row>
    <row r="1195" spans="13:44" ht="18.75" x14ac:dyDescent="0.3">
      <c r="M1195" s="98"/>
      <c r="X1195" s="83">
        <f t="shared" si="144"/>
        <v>9</v>
      </c>
      <c r="Z1195" s="90" t="e">
        <f t="shared" si="145"/>
        <v>#DIV/0!</v>
      </c>
      <c r="AA1195" s="94" t="e">
        <f>+VLOOKUP(C1195,'Código Licitaciones'!$J$7:$J$31,1,0)</f>
        <v>#N/A</v>
      </c>
      <c r="AB1195" s="94">
        <f t="shared" si="146"/>
        <v>0</v>
      </c>
      <c r="AC1195" s="94" t="e">
        <f>+VLOOKUP(E1195,'Código Licitaciones'!$K$7:$K$50,1,0)</f>
        <v>#N/A</v>
      </c>
      <c r="AD1195" s="94">
        <f t="shared" si="147"/>
        <v>0</v>
      </c>
      <c r="AE1195" s="94" t="e">
        <f>+VLOOKUP(G1195,'Código Licitaciones'!$L$7:$L$50,1,0)</f>
        <v>#N/A</v>
      </c>
      <c r="AF1195" s="90" t="e">
        <f t="shared" si="148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1"/>
        <v>0</v>
      </c>
      <c r="AJ1195" s="94">
        <f t="shared" si="151"/>
        <v>0</v>
      </c>
      <c r="AK1195" s="95" t="e">
        <f>+VLOOKUP(M1195,'Código Barras'!$C$3:$C$1694,1,0)</f>
        <v>#N/A</v>
      </c>
      <c r="AL1195" s="90">
        <f t="shared" si="152"/>
        <v>0</v>
      </c>
      <c r="AM1195" s="90">
        <f t="shared" si="152"/>
        <v>0</v>
      </c>
      <c r="AN1195" s="90">
        <f t="shared" si="152"/>
        <v>0</v>
      </c>
      <c r="AO1195" s="90">
        <f t="shared" si="152"/>
        <v>0</v>
      </c>
      <c r="AP1195" s="90">
        <f t="shared" si="152"/>
        <v>0</v>
      </c>
      <c r="AQ1195" s="90">
        <f t="shared" si="152"/>
        <v>0</v>
      </c>
      <c r="AR1195" s="90" t="e">
        <f>VLOOKUP(C1195&amp;E1195&amp;G1195&amp;I1195&amp;J1195,'Código Licitaciones'!$I$8:$I$4158,1,0)</f>
        <v>#N/A</v>
      </c>
    </row>
    <row r="1196" spans="13:44" ht="18.75" x14ac:dyDescent="0.3">
      <c r="M1196" s="98"/>
      <c r="X1196" s="83">
        <f t="shared" si="144"/>
        <v>9</v>
      </c>
      <c r="Z1196" s="90" t="e">
        <f t="shared" si="145"/>
        <v>#DIV/0!</v>
      </c>
      <c r="AA1196" s="94" t="e">
        <f>+VLOOKUP(C1196,'Código Licitaciones'!$J$7:$J$31,1,0)</f>
        <v>#N/A</v>
      </c>
      <c r="AB1196" s="94">
        <f t="shared" si="146"/>
        <v>0</v>
      </c>
      <c r="AC1196" s="94" t="e">
        <f>+VLOOKUP(E1196,'Código Licitaciones'!$K$7:$K$50,1,0)</f>
        <v>#N/A</v>
      </c>
      <c r="AD1196" s="94">
        <f t="shared" si="147"/>
        <v>0</v>
      </c>
      <c r="AE1196" s="94" t="e">
        <f>+VLOOKUP(G1196,'Código Licitaciones'!$L$7:$L$50,1,0)</f>
        <v>#N/A</v>
      </c>
      <c r="AF1196" s="90" t="e">
        <f t="shared" si="148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1"/>
        <v>0</v>
      </c>
      <c r="AJ1196" s="94">
        <f t="shared" si="151"/>
        <v>0</v>
      </c>
      <c r="AK1196" s="95" t="e">
        <f>+VLOOKUP(M1196,'Código Barras'!$C$3:$C$1694,1,0)</f>
        <v>#N/A</v>
      </c>
      <c r="AL1196" s="90">
        <f t="shared" si="152"/>
        <v>0</v>
      </c>
      <c r="AM1196" s="90">
        <f t="shared" si="152"/>
        <v>0</v>
      </c>
      <c r="AN1196" s="90">
        <f t="shared" si="152"/>
        <v>0</v>
      </c>
      <c r="AO1196" s="90">
        <f t="shared" si="152"/>
        <v>0</v>
      </c>
      <c r="AP1196" s="90">
        <f t="shared" si="152"/>
        <v>0</v>
      </c>
      <c r="AQ1196" s="90">
        <f t="shared" si="152"/>
        <v>0</v>
      </c>
      <c r="AR1196" s="90" t="e">
        <f>VLOOKUP(C1196&amp;E1196&amp;G1196&amp;I1196&amp;J1196,'Código Licitaciones'!$I$8:$I$4158,1,0)</f>
        <v>#N/A</v>
      </c>
    </row>
    <row r="1197" spans="13:44" ht="18.75" x14ac:dyDescent="0.3">
      <c r="M1197" s="98"/>
      <c r="X1197" s="83">
        <f t="shared" si="144"/>
        <v>9</v>
      </c>
      <c r="Z1197" s="90" t="e">
        <f t="shared" si="145"/>
        <v>#DIV/0!</v>
      </c>
      <c r="AA1197" s="94" t="e">
        <f>+VLOOKUP(C1197,'Código Licitaciones'!$J$7:$J$31,1,0)</f>
        <v>#N/A</v>
      </c>
      <c r="AB1197" s="94">
        <f t="shared" si="146"/>
        <v>0</v>
      </c>
      <c r="AC1197" s="94" t="e">
        <f>+VLOOKUP(E1197,'Código Licitaciones'!$K$7:$K$50,1,0)</f>
        <v>#N/A</v>
      </c>
      <c r="AD1197" s="94">
        <f t="shared" si="147"/>
        <v>0</v>
      </c>
      <c r="AE1197" s="94" t="e">
        <f>+VLOOKUP(G1197,'Código Licitaciones'!$L$7:$L$50,1,0)</f>
        <v>#N/A</v>
      </c>
      <c r="AF1197" s="90" t="e">
        <f t="shared" si="148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1"/>
        <v>0</v>
      </c>
      <c r="AJ1197" s="94">
        <f t="shared" si="151"/>
        <v>0</v>
      </c>
      <c r="AK1197" s="95" t="e">
        <f>+VLOOKUP(M1197,'Código Barras'!$C$3:$C$1694,1,0)</f>
        <v>#N/A</v>
      </c>
      <c r="AL1197" s="90">
        <f t="shared" si="152"/>
        <v>0</v>
      </c>
      <c r="AM1197" s="90">
        <f t="shared" si="152"/>
        <v>0</v>
      </c>
      <c r="AN1197" s="90">
        <f t="shared" si="152"/>
        <v>0</v>
      </c>
      <c r="AO1197" s="90">
        <f t="shared" si="152"/>
        <v>0</v>
      </c>
      <c r="AP1197" s="90">
        <f t="shared" si="152"/>
        <v>0</v>
      </c>
      <c r="AQ1197" s="90">
        <f t="shared" si="152"/>
        <v>0</v>
      </c>
      <c r="AR1197" s="90" t="e">
        <f>VLOOKUP(C1197&amp;E1197&amp;G1197&amp;I1197&amp;J1197,'Código Licitaciones'!$I$8:$I$4158,1,0)</f>
        <v>#N/A</v>
      </c>
    </row>
    <row r="1198" spans="13:44" ht="18.75" x14ac:dyDescent="0.3">
      <c r="M1198" s="98"/>
      <c r="X1198" s="83">
        <f t="shared" si="144"/>
        <v>9</v>
      </c>
      <c r="Z1198" s="90" t="e">
        <f t="shared" si="145"/>
        <v>#DIV/0!</v>
      </c>
      <c r="AA1198" s="94" t="e">
        <f>+VLOOKUP(C1198,'Código Licitaciones'!$J$7:$J$31,1,0)</f>
        <v>#N/A</v>
      </c>
      <c r="AB1198" s="94">
        <f t="shared" si="146"/>
        <v>0</v>
      </c>
      <c r="AC1198" s="94" t="e">
        <f>+VLOOKUP(E1198,'Código Licitaciones'!$K$7:$K$50,1,0)</f>
        <v>#N/A</v>
      </c>
      <c r="AD1198" s="94">
        <f t="shared" si="147"/>
        <v>0</v>
      </c>
      <c r="AE1198" s="94" t="e">
        <f>+VLOOKUP(G1198,'Código Licitaciones'!$L$7:$L$50,1,0)</f>
        <v>#N/A</v>
      </c>
      <c r="AF1198" s="90" t="e">
        <f t="shared" si="148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1"/>
        <v>0</v>
      </c>
      <c r="AJ1198" s="94">
        <f t="shared" si="151"/>
        <v>0</v>
      </c>
      <c r="AK1198" s="95" t="e">
        <f>+VLOOKUP(M1198,'Código Barras'!$C$3:$C$1694,1,0)</f>
        <v>#N/A</v>
      </c>
      <c r="AL1198" s="90">
        <f t="shared" si="152"/>
        <v>0</v>
      </c>
      <c r="AM1198" s="90">
        <f t="shared" si="152"/>
        <v>0</v>
      </c>
      <c r="AN1198" s="90">
        <f t="shared" si="152"/>
        <v>0</v>
      </c>
      <c r="AO1198" s="90">
        <f t="shared" si="152"/>
        <v>0</v>
      </c>
      <c r="AP1198" s="90">
        <f t="shared" si="152"/>
        <v>0</v>
      </c>
      <c r="AQ1198" s="90">
        <f t="shared" si="152"/>
        <v>0</v>
      </c>
      <c r="AR1198" s="90" t="e">
        <f>VLOOKUP(C1198&amp;E1198&amp;G1198&amp;I1198&amp;J1198,'Código Licitaciones'!$I$8:$I$4158,1,0)</f>
        <v>#N/A</v>
      </c>
    </row>
    <row r="1199" spans="13:44" ht="18.75" x14ac:dyDescent="0.3">
      <c r="M1199" s="98"/>
      <c r="X1199" s="83">
        <f t="shared" si="144"/>
        <v>9</v>
      </c>
      <c r="Z1199" s="90" t="e">
        <f t="shared" si="145"/>
        <v>#DIV/0!</v>
      </c>
      <c r="AA1199" s="94" t="e">
        <f>+VLOOKUP(C1199,'Código Licitaciones'!$J$7:$J$31,1,0)</f>
        <v>#N/A</v>
      </c>
      <c r="AB1199" s="94">
        <f t="shared" si="146"/>
        <v>0</v>
      </c>
      <c r="AC1199" s="94" t="e">
        <f>+VLOOKUP(E1199,'Código Licitaciones'!$K$7:$K$50,1,0)</f>
        <v>#N/A</v>
      </c>
      <c r="AD1199" s="94">
        <f t="shared" si="147"/>
        <v>0</v>
      </c>
      <c r="AE1199" s="94" t="e">
        <f>+VLOOKUP(G1199,'Código Licitaciones'!$L$7:$L$50,1,0)</f>
        <v>#N/A</v>
      </c>
      <c r="AF1199" s="90" t="e">
        <f t="shared" si="148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1"/>
        <v>0</v>
      </c>
      <c r="AJ1199" s="94">
        <f t="shared" si="151"/>
        <v>0</v>
      </c>
      <c r="AK1199" s="95" t="e">
        <f>+VLOOKUP(M1199,'Código Barras'!$C$3:$C$1694,1,0)</f>
        <v>#N/A</v>
      </c>
      <c r="AL1199" s="90">
        <f t="shared" si="152"/>
        <v>0</v>
      </c>
      <c r="AM1199" s="90">
        <f t="shared" si="152"/>
        <v>0</v>
      </c>
      <c r="AN1199" s="90">
        <f t="shared" si="152"/>
        <v>0</v>
      </c>
      <c r="AO1199" s="90">
        <f t="shared" si="152"/>
        <v>0</v>
      </c>
      <c r="AP1199" s="90">
        <f t="shared" si="152"/>
        <v>0</v>
      </c>
      <c r="AQ1199" s="90">
        <f t="shared" si="152"/>
        <v>0</v>
      </c>
      <c r="AR1199" s="90" t="e">
        <f>VLOOKUP(C1199&amp;E1199&amp;G1199&amp;I1199&amp;J1199,'Código Licitaciones'!$I$8:$I$4158,1,0)</f>
        <v>#N/A</v>
      </c>
    </row>
    <row r="1200" spans="13:44" ht="18.75" x14ac:dyDescent="0.3">
      <c r="M1200" s="98"/>
      <c r="X1200" s="83">
        <f t="shared" si="144"/>
        <v>9</v>
      </c>
      <c r="Z1200" s="90" t="e">
        <f t="shared" si="145"/>
        <v>#DIV/0!</v>
      </c>
      <c r="AA1200" s="94" t="e">
        <f>+VLOOKUP(C1200,'Código Licitaciones'!$J$7:$J$31,1,0)</f>
        <v>#N/A</v>
      </c>
      <c r="AB1200" s="94">
        <f t="shared" si="146"/>
        <v>0</v>
      </c>
      <c r="AC1200" s="94" t="e">
        <f>+VLOOKUP(E1200,'Código Licitaciones'!$K$7:$K$50,1,0)</f>
        <v>#N/A</v>
      </c>
      <c r="AD1200" s="94">
        <f t="shared" si="147"/>
        <v>0</v>
      </c>
      <c r="AE1200" s="94" t="e">
        <f>+VLOOKUP(G1200,'Código Licitaciones'!$L$7:$L$50,1,0)</f>
        <v>#N/A</v>
      </c>
      <c r="AF1200" s="90" t="e">
        <f t="shared" si="148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1"/>
        <v>0</v>
      </c>
      <c r="AJ1200" s="94">
        <f t="shared" si="151"/>
        <v>0</v>
      </c>
      <c r="AK1200" s="95" t="e">
        <f>+VLOOKUP(M1200,'Código Barras'!$C$3:$C$1694,1,0)</f>
        <v>#N/A</v>
      </c>
      <c r="AL1200" s="90">
        <f t="shared" si="152"/>
        <v>0</v>
      </c>
      <c r="AM1200" s="90">
        <f t="shared" si="152"/>
        <v>0</v>
      </c>
      <c r="AN1200" s="90">
        <f t="shared" si="152"/>
        <v>0</v>
      </c>
      <c r="AO1200" s="90">
        <f t="shared" si="152"/>
        <v>0</v>
      </c>
      <c r="AP1200" s="90">
        <f t="shared" si="152"/>
        <v>0</v>
      </c>
      <c r="AQ1200" s="90">
        <f t="shared" si="152"/>
        <v>0</v>
      </c>
      <c r="AR1200" s="90" t="e">
        <f>VLOOKUP(C1200&amp;E1200&amp;G1200&amp;I1200&amp;J1200,'Código Licitaciones'!$I$8:$I$4158,1,0)</f>
        <v>#N/A</v>
      </c>
    </row>
    <row r="1201" spans="13:44" ht="18.75" x14ac:dyDescent="0.3">
      <c r="M1201" s="98"/>
      <c r="X1201" s="83">
        <f t="shared" si="144"/>
        <v>9</v>
      </c>
      <c r="Z1201" s="90" t="e">
        <f t="shared" si="145"/>
        <v>#DIV/0!</v>
      </c>
      <c r="AA1201" s="94" t="e">
        <f>+VLOOKUP(C1201,'Código Licitaciones'!$J$7:$J$31,1,0)</f>
        <v>#N/A</v>
      </c>
      <c r="AB1201" s="94">
        <f t="shared" si="146"/>
        <v>0</v>
      </c>
      <c r="AC1201" s="94" t="e">
        <f>+VLOOKUP(E1201,'Código Licitaciones'!$K$7:$K$50,1,0)</f>
        <v>#N/A</v>
      </c>
      <c r="AD1201" s="94">
        <f t="shared" si="147"/>
        <v>0</v>
      </c>
      <c r="AE1201" s="94" t="e">
        <f>+VLOOKUP(G1201,'Código Licitaciones'!$L$7:$L$50,1,0)</f>
        <v>#N/A</v>
      </c>
      <c r="AF1201" s="90" t="e">
        <f t="shared" si="148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1"/>
        <v>0</v>
      </c>
      <c r="AJ1201" s="94">
        <f t="shared" si="151"/>
        <v>0</v>
      </c>
      <c r="AK1201" s="95" t="e">
        <f>+VLOOKUP(M1201,'Código Barras'!$C$3:$C$1694,1,0)</f>
        <v>#N/A</v>
      </c>
      <c r="AL1201" s="90">
        <f t="shared" si="152"/>
        <v>0</v>
      </c>
      <c r="AM1201" s="90">
        <f t="shared" si="152"/>
        <v>0</v>
      </c>
      <c r="AN1201" s="90">
        <f t="shared" si="152"/>
        <v>0</v>
      </c>
      <c r="AO1201" s="90">
        <f t="shared" si="152"/>
        <v>0</v>
      </c>
      <c r="AP1201" s="90">
        <f t="shared" si="152"/>
        <v>0</v>
      </c>
      <c r="AQ1201" s="90">
        <f t="shared" si="152"/>
        <v>0</v>
      </c>
      <c r="AR1201" s="90" t="e">
        <f>VLOOKUP(C1201&amp;E1201&amp;G1201&amp;I1201&amp;J1201,'Código Licitaciones'!$I$8:$I$4158,1,0)</f>
        <v>#N/A</v>
      </c>
    </row>
    <row r="1202" spans="13:44" ht="18.75" x14ac:dyDescent="0.3">
      <c r="M1202" s="98"/>
      <c r="X1202" s="83">
        <f t="shared" si="144"/>
        <v>9</v>
      </c>
      <c r="Z1202" s="90" t="e">
        <f t="shared" si="145"/>
        <v>#DIV/0!</v>
      </c>
      <c r="AA1202" s="94" t="e">
        <f>+VLOOKUP(C1202,'Código Licitaciones'!$J$7:$J$31,1,0)</f>
        <v>#N/A</v>
      </c>
      <c r="AB1202" s="94">
        <f t="shared" si="146"/>
        <v>0</v>
      </c>
      <c r="AC1202" s="94" t="e">
        <f>+VLOOKUP(E1202,'Código Licitaciones'!$K$7:$K$50,1,0)</f>
        <v>#N/A</v>
      </c>
      <c r="AD1202" s="94">
        <f t="shared" si="147"/>
        <v>0</v>
      </c>
      <c r="AE1202" s="94" t="e">
        <f>+VLOOKUP(G1202,'Código Licitaciones'!$L$7:$L$50,1,0)</f>
        <v>#N/A</v>
      </c>
      <c r="AF1202" s="90" t="e">
        <f t="shared" si="148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1"/>
        <v>0</v>
      </c>
      <c r="AJ1202" s="94">
        <f t="shared" si="151"/>
        <v>0</v>
      </c>
      <c r="AK1202" s="95" t="e">
        <f>+VLOOKUP(M1202,'Código Barras'!$C$3:$C$1694,1,0)</f>
        <v>#N/A</v>
      </c>
      <c r="AL1202" s="90">
        <f t="shared" si="152"/>
        <v>0</v>
      </c>
      <c r="AM1202" s="90">
        <f t="shared" si="152"/>
        <v>0</v>
      </c>
      <c r="AN1202" s="90">
        <f t="shared" si="152"/>
        <v>0</v>
      </c>
      <c r="AO1202" s="90">
        <f t="shared" si="152"/>
        <v>0</v>
      </c>
      <c r="AP1202" s="90">
        <f t="shared" si="152"/>
        <v>0</v>
      </c>
      <c r="AQ1202" s="90">
        <f t="shared" si="152"/>
        <v>0</v>
      </c>
      <c r="AR1202" s="90" t="e">
        <f>VLOOKUP(C1202&amp;E1202&amp;G1202&amp;I1202&amp;J1202,'Código Licitaciones'!$I$8:$I$4158,1,0)</f>
        <v>#N/A</v>
      </c>
    </row>
    <row r="1203" spans="13:44" ht="18.75" x14ac:dyDescent="0.3">
      <c r="M1203" s="98"/>
      <c r="X1203" s="83">
        <f t="shared" si="144"/>
        <v>9</v>
      </c>
      <c r="Z1203" s="90" t="e">
        <f t="shared" si="145"/>
        <v>#DIV/0!</v>
      </c>
      <c r="AA1203" s="94" t="e">
        <f>+VLOOKUP(C1203,'Código Licitaciones'!$J$7:$J$31,1,0)</f>
        <v>#N/A</v>
      </c>
      <c r="AB1203" s="94">
        <f t="shared" si="146"/>
        <v>0</v>
      </c>
      <c r="AC1203" s="94" t="e">
        <f>+VLOOKUP(E1203,'Código Licitaciones'!$K$7:$K$50,1,0)</f>
        <v>#N/A</v>
      </c>
      <c r="AD1203" s="94">
        <f t="shared" si="147"/>
        <v>0</v>
      </c>
      <c r="AE1203" s="94" t="e">
        <f>+VLOOKUP(G1203,'Código Licitaciones'!$L$7:$L$50,1,0)</f>
        <v>#N/A</v>
      </c>
      <c r="AF1203" s="90" t="e">
        <f t="shared" si="148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1"/>
        <v>0</v>
      </c>
      <c r="AJ1203" s="94">
        <f t="shared" si="151"/>
        <v>0</v>
      </c>
      <c r="AK1203" s="95" t="e">
        <f>+VLOOKUP(M1203,'Código Barras'!$C$3:$C$1694,1,0)</f>
        <v>#N/A</v>
      </c>
      <c r="AL1203" s="90">
        <f t="shared" si="152"/>
        <v>0</v>
      </c>
      <c r="AM1203" s="90">
        <f t="shared" si="152"/>
        <v>0</v>
      </c>
      <c r="AN1203" s="90">
        <f t="shared" si="152"/>
        <v>0</v>
      </c>
      <c r="AO1203" s="90">
        <f t="shared" si="152"/>
        <v>0</v>
      </c>
      <c r="AP1203" s="90">
        <f t="shared" si="152"/>
        <v>0</v>
      </c>
      <c r="AQ1203" s="90">
        <f t="shared" si="152"/>
        <v>0</v>
      </c>
      <c r="AR1203" s="90" t="e">
        <f>VLOOKUP(C1203&amp;E1203&amp;G1203&amp;I1203&amp;J1203,'Código Licitaciones'!$I$8:$I$4158,1,0)</f>
        <v>#N/A</v>
      </c>
    </row>
    <row r="1204" spans="13:44" ht="18.75" x14ac:dyDescent="0.3">
      <c r="M1204" s="98"/>
      <c r="X1204" s="83">
        <f t="shared" si="144"/>
        <v>9</v>
      </c>
      <c r="Z1204" s="90" t="e">
        <f t="shared" si="145"/>
        <v>#DIV/0!</v>
      </c>
      <c r="AA1204" s="94" t="e">
        <f>+VLOOKUP(C1204,'Código Licitaciones'!$J$7:$J$31,1,0)</f>
        <v>#N/A</v>
      </c>
      <c r="AB1204" s="94">
        <f t="shared" si="146"/>
        <v>0</v>
      </c>
      <c r="AC1204" s="94" t="e">
        <f>+VLOOKUP(E1204,'Código Licitaciones'!$K$7:$K$50,1,0)</f>
        <v>#N/A</v>
      </c>
      <c r="AD1204" s="94">
        <f t="shared" si="147"/>
        <v>0</v>
      </c>
      <c r="AE1204" s="94" t="e">
        <f>+VLOOKUP(G1204,'Código Licitaciones'!$L$7:$L$50,1,0)</f>
        <v>#N/A</v>
      </c>
      <c r="AF1204" s="90" t="e">
        <f t="shared" si="148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1"/>
        <v>0</v>
      </c>
      <c r="AJ1204" s="94">
        <f t="shared" si="151"/>
        <v>0</v>
      </c>
      <c r="AK1204" s="95" t="e">
        <f>+VLOOKUP(M1204,'Código Barras'!$C$3:$C$1694,1,0)</f>
        <v>#N/A</v>
      </c>
      <c r="AL1204" s="90">
        <f t="shared" si="152"/>
        <v>0</v>
      </c>
      <c r="AM1204" s="90">
        <f t="shared" si="152"/>
        <v>0</v>
      </c>
      <c r="AN1204" s="90">
        <f t="shared" si="152"/>
        <v>0</v>
      </c>
      <c r="AO1204" s="90">
        <f t="shared" si="152"/>
        <v>0</v>
      </c>
      <c r="AP1204" s="90">
        <f t="shared" si="152"/>
        <v>0</v>
      </c>
      <c r="AQ1204" s="90">
        <f t="shared" si="152"/>
        <v>0</v>
      </c>
      <c r="AR1204" s="90" t="e">
        <f>VLOOKUP(C1204&amp;E1204&amp;G1204&amp;I1204&amp;J1204,'Código Licitaciones'!$I$8:$I$4158,1,0)</f>
        <v>#N/A</v>
      </c>
    </row>
    <row r="1205" spans="13:44" ht="18.75" x14ac:dyDescent="0.3">
      <c r="M1205" s="98"/>
      <c r="X1205" s="83">
        <f t="shared" si="144"/>
        <v>9</v>
      </c>
      <c r="Z1205" s="90" t="e">
        <f t="shared" si="145"/>
        <v>#DIV/0!</v>
      </c>
      <c r="AA1205" s="94" t="e">
        <f>+VLOOKUP(C1205,'Código Licitaciones'!$J$7:$J$31,1,0)</f>
        <v>#N/A</v>
      </c>
      <c r="AB1205" s="94">
        <f t="shared" si="146"/>
        <v>0</v>
      </c>
      <c r="AC1205" s="94" t="e">
        <f>+VLOOKUP(E1205,'Código Licitaciones'!$K$7:$K$50,1,0)</f>
        <v>#N/A</v>
      </c>
      <c r="AD1205" s="94">
        <f t="shared" si="147"/>
        <v>0</v>
      </c>
      <c r="AE1205" s="94" t="e">
        <f>+VLOOKUP(G1205,'Código Licitaciones'!$L$7:$L$50,1,0)</f>
        <v>#N/A</v>
      </c>
      <c r="AF1205" s="90" t="e">
        <f t="shared" si="148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1"/>
        <v>0</v>
      </c>
      <c r="AJ1205" s="94">
        <f t="shared" si="151"/>
        <v>0</v>
      </c>
      <c r="AK1205" s="95" t="e">
        <f>+VLOOKUP(M1205,'Código Barras'!$C$3:$C$1694,1,0)</f>
        <v>#N/A</v>
      </c>
      <c r="AL1205" s="90">
        <f t="shared" si="152"/>
        <v>0</v>
      </c>
      <c r="AM1205" s="90">
        <f t="shared" si="152"/>
        <v>0</v>
      </c>
      <c r="AN1205" s="90">
        <f t="shared" si="152"/>
        <v>0</v>
      </c>
      <c r="AO1205" s="90">
        <f t="shared" si="152"/>
        <v>0</v>
      </c>
      <c r="AP1205" s="90">
        <f t="shared" si="152"/>
        <v>0</v>
      </c>
      <c r="AQ1205" s="90">
        <f t="shared" si="152"/>
        <v>0</v>
      </c>
      <c r="AR1205" s="90" t="e">
        <f>VLOOKUP(C1205&amp;E1205&amp;G1205&amp;I1205&amp;J1205,'Código Licitaciones'!$I$8:$I$4158,1,0)</f>
        <v>#N/A</v>
      </c>
    </row>
    <row r="1206" spans="13:44" ht="18.75" x14ac:dyDescent="0.3">
      <c r="M1206" s="98"/>
      <c r="X1206" s="83">
        <f t="shared" si="144"/>
        <v>9</v>
      </c>
      <c r="Z1206" s="90" t="e">
        <f t="shared" si="145"/>
        <v>#DIV/0!</v>
      </c>
      <c r="AA1206" s="94" t="e">
        <f>+VLOOKUP(C1206,'Código Licitaciones'!$J$7:$J$31,1,0)</f>
        <v>#N/A</v>
      </c>
      <c r="AB1206" s="94">
        <f t="shared" si="146"/>
        <v>0</v>
      </c>
      <c r="AC1206" s="94" t="e">
        <f>+VLOOKUP(E1206,'Código Licitaciones'!$K$7:$K$50,1,0)</f>
        <v>#N/A</v>
      </c>
      <c r="AD1206" s="94">
        <f t="shared" si="147"/>
        <v>0</v>
      </c>
      <c r="AE1206" s="94" t="e">
        <f>+VLOOKUP(G1206,'Código Licitaciones'!$L$7:$L$50,1,0)</f>
        <v>#N/A</v>
      </c>
      <c r="AF1206" s="90" t="e">
        <f t="shared" si="148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1"/>
        <v>0</v>
      </c>
      <c r="AJ1206" s="94">
        <f t="shared" si="151"/>
        <v>0</v>
      </c>
      <c r="AK1206" s="95" t="e">
        <f>+VLOOKUP(M1206,'Código Barras'!$C$3:$C$1694,1,0)</f>
        <v>#N/A</v>
      </c>
      <c r="AL1206" s="90">
        <f t="shared" si="152"/>
        <v>0</v>
      </c>
      <c r="AM1206" s="90">
        <f t="shared" si="152"/>
        <v>0</v>
      </c>
      <c r="AN1206" s="90">
        <f t="shared" si="152"/>
        <v>0</v>
      </c>
      <c r="AO1206" s="90">
        <f t="shared" si="152"/>
        <v>0</v>
      </c>
      <c r="AP1206" s="90">
        <f t="shared" si="152"/>
        <v>0</v>
      </c>
      <c r="AQ1206" s="90">
        <f t="shared" si="152"/>
        <v>0</v>
      </c>
      <c r="AR1206" s="90" t="e">
        <f>VLOOKUP(C1206&amp;E1206&amp;G1206&amp;I1206&amp;J1206,'Código Licitaciones'!$I$8:$I$4158,1,0)</f>
        <v>#N/A</v>
      </c>
    </row>
    <row r="1207" spans="13:44" ht="18.75" x14ac:dyDescent="0.3">
      <c r="M1207" s="98"/>
      <c r="X1207" s="83">
        <f t="shared" si="144"/>
        <v>9</v>
      </c>
      <c r="Z1207" s="90" t="e">
        <f t="shared" si="145"/>
        <v>#DIV/0!</v>
      </c>
      <c r="AA1207" s="94" t="e">
        <f>+VLOOKUP(C1207,'Código Licitaciones'!$J$7:$J$31,1,0)</f>
        <v>#N/A</v>
      </c>
      <c r="AB1207" s="94">
        <f t="shared" si="146"/>
        <v>0</v>
      </c>
      <c r="AC1207" s="94" t="e">
        <f>+VLOOKUP(E1207,'Código Licitaciones'!$K$7:$K$50,1,0)</f>
        <v>#N/A</v>
      </c>
      <c r="AD1207" s="94">
        <f t="shared" si="147"/>
        <v>0</v>
      </c>
      <c r="AE1207" s="94" t="e">
        <f>+VLOOKUP(G1207,'Código Licitaciones'!$L$7:$L$50,1,0)</f>
        <v>#N/A</v>
      </c>
      <c r="AF1207" s="90" t="e">
        <f t="shared" si="148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1"/>
        <v>0</v>
      </c>
      <c r="AJ1207" s="94">
        <f t="shared" si="151"/>
        <v>0</v>
      </c>
      <c r="AK1207" s="95" t="e">
        <f>+VLOOKUP(M1207,'Código Barras'!$C$3:$C$1694,1,0)</f>
        <v>#N/A</v>
      </c>
      <c r="AL1207" s="90">
        <f t="shared" si="152"/>
        <v>0</v>
      </c>
      <c r="AM1207" s="90">
        <f t="shared" si="152"/>
        <v>0</v>
      </c>
      <c r="AN1207" s="90">
        <f t="shared" si="152"/>
        <v>0</v>
      </c>
      <c r="AO1207" s="90">
        <f t="shared" si="152"/>
        <v>0</v>
      </c>
      <c r="AP1207" s="90">
        <f t="shared" si="152"/>
        <v>0</v>
      </c>
      <c r="AQ1207" s="90">
        <f t="shared" si="152"/>
        <v>0</v>
      </c>
      <c r="AR1207" s="90" t="e">
        <f>VLOOKUP(C1207&amp;E1207&amp;G1207&amp;I1207&amp;J1207,'Código Licitaciones'!$I$8:$I$4158,1,0)</f>
        <v>#N/A</v>
      </c>
    </row>
    <row r="1208" spans="13:44" ht="18.75" x14ac:dyDescent="0.3">
      <c r="M1208" s="98"/>
      <c r="X1208" s="83">
        <f t="shared" si="144"/>
        <v>9</v>
      </c>
      <c r="Z1208" s="90" t="e">
        <f t="shared" si="145"/>
        <v>#DIV/0!</v>
      </c>
      <c r="AA1208" s="94" t="e">
        <f>+VLOOKUP(C1208,'Código Licitaciones'!$J$7:$J$31,1,0)</f>
        <v>#N/A</v>
      </c>
      <c r="AB1208" s="94">
        <f t="shared" si="146"/>
        <v>0</v>
      </c>
      <c r="AC1208" s="94" t="e">
        <f>+VLOOKUP(E1208,'Código Licitaciones'!$K$7:$K$50,1,0)</f>
        <v>#N/A</v>
      </c>
      <c r="AD1208" s="94">
        <f t="shared" si="147"/>
        <v>0</v>
      </c>
      <c r="AE1208" s="94" t="e">
        <f>+VLOOKUP(G1208,'Código Licitaciones'!$L$7:$L$50,1,0)</f>
        <v>#N/A</v>
      </c>
      <c r="AF1208" s="90" t="e">
        <f t="shared" si="148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1"/>
        <v>0</v>
      </c>
      <c r="AJ1208" s="94">
        <f t="shared" si="151"/>
        <v>0</v>
      </c>
      <c r="AK1208" s="95" t="e">
        <f>+VLOOKUP(M1208,'Código Barras'!$C$3:$C$1694,1,0)</f>
        <v>#N/A</v>
      </c>
      <c r="AL1208" s="90">
        <f t="shared" si="152"/>
        <v>0</v>
      </c>
      <c r="AM1208" s="90">
        <f t="shared" si="152"/>
        <v>0</v>
      </c>
      <c r="AN1208" s="90">
        <f t="shared" si="152"/>
        <v>0</v>
      </c>
      <c r="AO1208" s="90">
        <f t="shared" si="152"/>
        <v>0</v>
      </c>
      <c r="AP1208" s="90">
        <f t="shared" si="152"/>
        <v>0</v>
      </c>
      <c r="AQ1208" s="90">
        <f t="shared" si="152"/>
        <v>0</v>
      </c>
      <c r="AR1208" s="90" t="e">
        <f>VLOOKUP(C1208&amp;E1208&amp;G1208&amp;I1208&amp;J1208,'Código Licitaciones'!$I$8:$I$4158,1,0)</f>
        <v>#N/A</v>
      </c>
    </row>
    <row r="1209" spans="13:44" ht="18.75" x14ac:dyDescent="0.3">
      <c r="M1209" s="98"/>
      <c r="X1209" s="83">
        <f t="shared" si="144"/>
        <v>9</v>
      </c>
      <c r="Z1209" s="90" t="e">
        <f t="shared" si="145"/>
        <v>#DIV/0!</v>
      </c>
      <c r="AA1209" s="94" t="e">
        <f>+VLOOKUP(C1209,'Código Licitaciones'!$J$7:$J$31,1,0)</f>
        <v>#N/A</v>
      </c>
      <c r="AB1209" s="94">
        <f t="shared" si="146"/>
        <v>0</v>
      </c>
      <c r="AC1209" s="94" t="e">
        <f>+VLOOKUP(E1209,'Código Licitaciones'!$K$7:$K$50,1,0)</f>
        <v>#N/A</v>
      </c>
      <c r="AD1209" s="94">
        <f t="shared" si="147"/>
        <v>0</v>
      </c>
      <c r="AE1209" s="94" t="e">
        <f>+VLOOKUP(G1209,'Código Licitaciones'!$L$7:$L$50,1,0)</f>
        <v>#N/A</v>
      </c>
      <c r="AF1209" s="90" t="e">
        <f t="shared" si="148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1"/>
        <v>0</v>
      </c>
      <c r="AJ1209" s="94">
        <f t="shared" si="151"/>
        <v>0</v>
      </c>
      <c r="AK1209" s="95" t="e">
        <f>+VLOOKUP(M1209,'Código Barras'!$C$3:$C$1694,1,0)</f>
        <v>#N/A</v>
      </c>
      <c r="AL1209" s="90">
        <f t="shared" si="152"/>
        <v>0</v>
      </c>
      <c r="AM1209" s="90">
        <f t="shared" si="152"/>
        <v>0</v>
      </c>
      <c r="AN1209" s="90">
        <f t="shared" si="152"/>
        <v>0</v>
      </c>
      <c r="AO1209" s="90">
        <f t="shared" si="152"/>
        <v>0</v>
      </c>
      <c r="AP1209" s="90">
        <f t="shared" si="152"/>
        <v>0</v>
      </c>
      <c r="AQ1209" s="90">
        <f t="shared" si="152"/>
        <v>0</v>
      </c>
      <c r="AR1209" s="90" t="e">
        <f>VLOOKUP(C1209&amp;E1209&amp;G1209&amp;I1209&amp;J1209,'Código Licitaciones'!$I$8:$I$4158,1,0)</f>
        <v>#N/A</v>
      </c>
    </row>
    <row r="1210" spans="13:44" ht="18.75" x14ac:dyDescent="0.3">
      <c r="M1210" s="98"/>
      <c r="X1210" s="83">
        <f t="shared" si="144"/>
        <v>9</v>
      </c>
      <c r="Z1210" s="90" t="e">
        <f t="shared" si="145"/>
        <v>#DIV/0!</v>
      </c>
      <c r="AA1210" s="94" t="e">
        <f>+VLOOKUP(C1210,'Código Licitaciones'!$J$7:$J$31,1,0)</f>
        <v>#N/A</v>
      </c>
      <c r="AB1210" s="94">
        <f t="shared" si="146"/>
        <v>0</v>
      </c>
      <c r="AC1210" s="94" t="e">
        <f>+VLOOKUP(E1210,'Código Licitaciones'!$K$7:$K$50,1,0)</f>
        <v>#N/A</v>
      </c>
      <c r="AD1210" s="94">
        <f t="shared" si="147"/>
        <v>0</v>
      </c>
      <c r="AE1210" s="94" t="e">
        <f>+VLOOKUP(G1210,'Código Licitaciones'!$L$7:$L$50,1,0)</f>
        <v>#N/A</v>
      </c>
      <c r="AF1210" s="90" t="e">
        <f t="shared" si="148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1"/>
        <v>0</v>
      </c>
      <c r="AJ1210" s="94">
        <f t="shared" si="151"/>
        <v>0</v>
      </c>
      <c r="AK1210" s="95" t="e">
        <f>+VLOOKUP(M1210,'Código Barras'!$C$3:$C$1694,1,0)</f>
        <v>#N/A</v>
      </c>
      <c r="AL1210" s="90">
        <f t="shared" si="152"/>
        <v>0</v>
      </c>
      <c r="AM1210" s="90">
        <f t="shared" si="152"/>
        <v>0</v>
      </c>
      <c r="AN1210" s="90">
        <f t="shared" si="152"/>
        <v>0</v>
      </c>
      <c r="AO1210" s="90">
        <f t="shared" si="152"/>
        <v>0</v>
      </c>
      <c r="AP1210" s="90">
        <f t="shared" si="152"/>
        <v>0</v>
      </c>
      <c r="AQ1210" s="90">
        <f t="shared" si="152"/>
        <v>0</v>
      </c>
      <c r="AR1210" s="90" t="e">
        <f>VLOOKUP(C1210&amp;E1210&amp;G1210&amp;I1210&amp;J1210,'Código Licitaciones'!$I$8:$I$4158,1,0)</f>
        <v>#N/A</v>
      </c>
    </row>
    <row r="1211" spans="13:44" ht="18.75" x14ac:dyDescent="0.3">
      <c r="M1211" s="98"/>
      <c r="X1211" s="83">
        <f t="shared" si="144"/>
        <v>9</v>
      </c>
      <c r="Z1211" s="90" t="e">
        <f t="shared" si="145"/>
        <v>#DIV/0!</v>
      </c>
      <c r="AA1211" s="94" t="e">
        <f>+VLOOKUP(C1211,'Código Licitaciones'!$J$7:$J$31,1,0)</f>
        <v>#N/A</v>
      </c>
      <c r="AB1211" s="94">
        <f t="shared" si="146"/>
        <v>0</v>
      </c>
      <c r="AC1211" s="94" t="e">
        <f>+VLOOKUP(E1211,'Código Licitaciones'!$K$7:$K$50,1,0)</f>
        <v>#N/A</v>
      </c>
      <c r="AD1211" s="94">
        <f t="shared" si="147"/>
        <v>0</v>
      </c>
      <c r="AE1211" s="94" t="e">
        <f>+VLOOKUP(G1211,'Código Licitaciones'!$L$7:$L$50,1,0)</f>
        <v>#N/A</v>
      </c>
      <c r="AF1211" s="90" t="e">
        <f t="shared" si="148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1"/>
        <v>0</v>
      </c>
      <c r="AJ1211" s="94">
        <f t="shared" si="151"/>
        <v>0</v>
      </c>
      <c r="AK1211" s="95" t="e">
        <f>+VLOOKUP(M1211,'Código Barras'!$C$3:$C$1694,1,0)</f>
        <v>#N/A</v>
      </c>
      <c r="AL1211" s="90">
        <f t="shared" si="152"/>
        <v>0</v>
      </c>
      <c r="AM1211" s="90">
        <f t="shared" si="152"/>
        <v>0</v>
      </c>
      <c r="AN1211" s="90">
        <f t="shared" si="152"/>
        <v>0</v>
      </c>
      <c r="AO1211" s="90">
        <f t="shared" si="152"/>
        <v>0</v>
      </c>
      <c r="AP1211" s="90">
        <f t="shared" si="152"/>
        <v>0</v>
      </c>
      <c r="AQ1211" s="90">
        <f t="shared" si="152"/>
        <v>0</v>
      </c>
      <c r="AR1211" s="90" t="e">
        <f>VLOOKUP(C1211&amp;E1211&amp;G1211&amp;I1211&amp;J1211,'Código Licitaciones'!$I$8:$I$4158,1,0)</f>
        <v>#N/A</v>
      </c>
    </row>
    <row r="1212" spans="13:44" ht="18.75" x14ac:dyDescent="0.3">
      <c r="M1212" s="98"/>
      <c r="X1212" s="83">
        <f t="shared" si="144"/>
        <v>9</v>
      </c>
      <c r="Z1212" s="90" t="e">
        <f t="shared" si="145"/>
        <v>#DIV/0!</v>
      </c>
      <c r="AA1212" s="94" t="e">
        <f>+VLOOKUP(C1212,'Código Licitaciones'!$J$7:$J$31,1,0)</f>
        <v>#N/A</v>
      </c>
      <c r="AB1212" s="94">
        <f t="shared" si="146"/>
        <v>0</v>
      </c>
      <c r="AC1212" s="94" t="e">
        <f>+VLOOKUP(E1212,'Código Licitaciones'!$K$7:$K$50,1,0)</f>
        <v>#N/A</v>
      </c>
      <c r="AD1212" s="94">
        <f t="shared" si="147"/>
        <v>0</v>
      </c>
      <c r="AE1212" s="94" t="e">
        <f>+VLOOKUP(G1212,'Código Licitaciones'!$L$7:$L$50,1,0)</f>
        <v>#N/A</v>
      </c>
      <c r="AF1212" s="90" t="e">
        <f t="shared" si="148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1"/>
        <v>0</v>
      </c>
      <c r="AJ1212" s="94">
        <f t="shared" si="151"/>
        <v>0</v>
      </c>
      <c r="AK1212" s="95" t="e">
        <f>+VLOOKUP(M1212,'Código Barras'!$C$3:$C$1694,1,0)</f>
        <v>#N/A</v>
      </c>
      <c r="AL1212" s="90">
        <f t="shared" si="152"/>
        <v>0</v>
      </c>
      <c r="AM1212" s="90">
        <f t="shared" si="152"/>
        <v>0</v>
      </c>
      <c r="AN1212" s="90">
        <f t="shared" si="152"/>
        <v>0</v>
      </c>
      <c r="AO1212" s="90">
        <f t="shared" si="152"/>
        <v>0</v>
      </c>
      <c r="AP1212" s="90">
        <f t="shared" si="152"/>
        <v>0</v>
      </c>
      <c r="AQ1212" s="90">
        <f t="shared" si="152"/>
        <v>0</v>
      </c>
      <c r="AR1212" s="90" t="e">
        <f>VLOOKUP(C1212&amp;E1212&amp;G1212&amp;I1212&amp;J1212,'Código Licitaciones'!$I$8:$I$4158,1,0)</f>
        <v>#N/A</v>
      </c>
    </row>
    <row r="1213" spans="13:44" ht="18.75" x14ac:dyDescent="0.3">
      <c r="M1213" s="98"/>
      <c r="X1213" s="83">
        <f t="shared" si="144"/>
        <v>9</v>
      </c>
      <c r="Z1213" s="90" t="e">
        <f t="shared" si="145"/>
        <v>#DIV/0!</v>
      </c>
      <c r="AA1213" s="94" t="e">
        <f>+VLOOKUP(C1213,'Código Licitaciones'!$J$7:$J$31,1,0)</f>
        <v>#N/A</v>
      </c>
      <c r="AB1213" s="94">
        <f t="shared" si="146"/>
        <v>0</v>
      </c>
      <c r="AC1213" s="94" t="e">
        <f>+VLOOKUP(E1213,'Código Licitaciones'!$K$7:$K$50,1,0)</f>
        <v>#N/A</v>
      </c>
      <c r="AD1213" s="94">
        <f t="shared" si="147"/>
        <v>0</v>
      </c>
      <c r="AE1213" s="94" t="e">
        <f>+VLOOKUP(G1213,'Código Licitaciones'!$L$7:$L$50,1,0)</f>
        <v>#N/A</v>
      </c>
      <c r="AF1213" s="90" t="e">
        <f t="shared" si="148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1"/>
        <v>0</v>
      </c>
      <c r="AJ1213" s="94">
        <f t="shared" si="151"/>
        <v>0</v>
      </c>
      <c r="AK1213" s="95" t="e">
        <f>+VLOOKUP(M1213,'Código Barras'!$C$3:$C$1694,1,0)</f>
        <v>#N/A</v>
      </c>
      <c r="AL1213" s="90">
        <f t="shared" si="152"/>
        <v>0</v>
      </c>
      <c r="AM1213" s="90">
        <f t="shared" si="152"/>
        <v>0</v>
      </c>
      <c r="AN1213" s="90">
        <f t="shared" si="152"/>
        <v>0</v>
      </c>
      <c r="AO1213" s="90">
        <f t="shared" si="152"/>
        <v>0</v>
      </c>
      <c r="AP1213" s="90">
        <f t="shared" si="152"/>
        <v>0</v>
      </c>
      <c r="AQ1213" s="90">
        <f t="shared" si="152"/>
        <v>0</v>
      </c>
      <c r="AR1213" s="90" t="e">
        <f>VLOOKUP(C1213&amp;E1213&amp;G1213&amp;I1213&amp;J1213,'Código Licitaciones'!$I$8:$I$4158,1,0)</f>
        <v>#N/A</v>
      </c>
    </row>
    <row r="1214" spans="13:44" ht="18.75" x14ac:dyDescent="0.3">
      <c r="M1214" s="98"/>
      <c r="X1214" s="83">
        <f t="shared" si="144"/>
        <v>9</v>
      </c>
      <c r="Z1214" s="90" t="e">
        <f t="shared" si="145"/>
        <v>#DIV/0!</v>
      </c>
      <c r="AA1214" s="94" t="e">
        <f>+VLOOKUP(C1214,'Código Licitaciones'!$J$7:$J$31,1,0)</f>
        <v>#N/A</v>
      </c>
      <c r="AB1214" s="94">
        <f t="shared" si="146"/>
        <v>0</v>
      </c>
      <c r="AC1214" s="94" t="e">
        <f>+VLOOKUP(E1214,'Código Licitaciones'!$K$7:$K$50,1,0)</f>
        <v>#N/A</v>
      </c>
      <c r="AD1214" s="94">
        <f t="shared" si="147"/>
        <v>0</v>
      </c>
      <c r="AE1214" s="94" t="e">
        <f>+VLOOKUP(G1214,'Código Licitaciones'!$L$7:$L$50,1,0)</f>
        <v>#N/A</v>
      </c>
      <c r="AF1214" s="90" t="e">
        <f t="shared" si="148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1"/>
        <v>0</v>
      </c>
      <c r="AJ1214" s="94">
        <f t="shared" si="151"/>
        <v>0</v>
      </c>
      <c r="AK1214" s="95" t="e">
        <f>+VLOOKUP(M1214,'Código Barras'!$C$3:$C$1694,1,0)</f>
        <v>#N/A</v>
      </c>
      <c r="AL1214" s="90">
        <f t="shared" si="152"/>
        <v>0</v>
      </c>
      <c r="AM1214" s="90">
        <f t="shared" si="152"/>
        <v>0</v>
      </c>
      <c r="AN1214" s="90">
        <f t="shared" si="152"/>
        <v>0</v>
      </c>
      <c r="AO1214" s="90">
        <f t="shared" si="152"/>
        <v>0</v>
      </c>
      <c r="AP1214" s="90">
        <f t="shared" si="152"/>
        <v>0</v>
      </c>
      <c r="AQ1214" s="90">
        <f t="shared" si="152"/>
        <v>0</v>
      </c>
      <c r="AR1214" s="90" t="e">
        <f>VLOOKUP(C1214&amp;E1214&amp;G1214&amp;I1214&amp;J1214,'Código Licitaciones'!$I$8:$I$4158,1,0)</f>
        <v>#N/A</v>
      </c>
    </row>
    <row r="1215" spans="13:44" ht="18.75" x14ac:dyDescent="0.3">
      <c r="M1215" s="98"/>
      <c r="X1215" s="83">
        <f t="shared" si="144"/>
        <v>9</v>
      </c>
      <c r="Z1215" s="90" t="e">
        <f t="shared" si="145"/>
        <v>#DIV/0!</v>
      </c>
      <c r="AA1215" s="94" t="e">
        <f>+VLOOKUP(C1215,'Código Licitaciones'!$J$7:$J$31,1,0)</f>
        <v>#N/A</v>
      </c>
      <c r="AB1215" s="94">
        <f t="shared" si="146"/>
        <v>0</v>
      </c>
      <c r="AC1215" s="94" t="e">
        <f>+VLOOKUP(E1215,'Código Licitaciones'!$K$7:$K$50,1,0)</f>
        <v>#N/A</v>
      </c>
      <c r="AD1215" s="94">
        <f t="shared" si="147"/>
        <v>0</v>
      </c>
      <c r="AE1215" s="94" t="e">
        <f>+VLOOKUP(G1215,'Código Licitaciones'!$L$7:$L$50,1,0)</f>
        <v>#N/A</v>
      </c>
      <c r="AF1215" s="90" t="e">
        <f t="shared" si="148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1"/>
        <v>0</v>
      </c>
      <c r="AJ1215" s="94">
        <f t="shared" si="151"/>
        <v>0</v>
      </c>
      <c r="AK1215" s="95" t="e">
        <f>+VLOOKUP(M1215,'Código Barras'!$C$3:$C$1694,1,0)</f>
        <v>#N/A</v>
      </c>
      <c r="AL1215" s="90">
        <f t="shared" si="152"/>
        <v>0</v>
      </c>
      <c r="AM1215" s="90">
        <f t="shared" si="152"/>
        <v>0</v>
      </c>
      <c r="AN1215" s="90">
        <f t="shared" si="152"/>
        <v>0</v>
      </c>
      <c r="AO1215" s="90">
        <f t="shared" si="152"/>
        <v>0</v>
      </c>
      <c r="AP1215" s="90">
        <f t="shared" si="152"/>
        <v>0</v>
      </c>
      <c r="AQ1215" s="90">
        <f t="shared" si="152"/>
        <v>0</v>
      </c>
      <c r="AR1215" s="90" t="e">
        <f>VLOOKUP(C1215&amp;E1215&amp;G1215&amp;I1215&amp;J1215,'Código Licitaciones'!$I$8:$I$4158,1,0)</f>
        <v>#N/A</v>
      </c>
    </row>
    <row r="1216" spans="13:44" ht="18.75" x14ac:dyDescent="0.3">
      <c r="M1216" s="98"/>
      <c r="X1216" s="83">
        <f t="shared" si="144"/>
        <v>9</v>
      </c>
      <c r="Z1216" s="90" t="e">
        <f t="shared" si="145"/>
        <v>#DIV/0!</v>
      </c>
      <c r="AA1216" s="94" t="e">
        <f>+VLOOKUP(C1216,'Código Licitaciones'!$J$7:$J$31,1,0)</f>
        <v>#N/A</v>
      </c>
      <c r="AB1216" s="94">
        <f t="shared" si="146"/>
        <v>0</v>
      </c>
      <c r="AC1216" s="94" t="e">
        <f>+VLOOKUP(E1216,'Código Licitaciones'!$K$7:$K$50,1,0)</f>
        <v>#N/A</v>
      </c>
      <c r="AD1216" s="94">
        <f t="shared" si="147"/>
        <v>0</v>
      </c>
      <c r="AE1216" s="94" t="e">
        <f>+VLOOKUP(G1216,'Código Licitaciones'!$L$7:$L$50,1,0)</f>
        <v>#N/A</v>
      </c>
      <c r="AF1216" s="90" t="e">
        <f t="shared" si="148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1"/>
        <v>0</v>
      </c>
      <c r="AJ1216" s="94">
        <f t="shared" si="151"/>
        <v>0</v>
      </c>
      <c r="AK1216" s="95" t="e">
        <f>+VLOOKUP(M1216,'Código Barras'!$C$3:$C$1694,1,0)</f>
        <v>#N/A</v>
      </c>
      <c r="AL1216" s="90">
        <f t="shared" si="152"/>
        <v>0</v>
      </c>
      <c r="AM1216" s="90">
        <f t="shared" si="152"/>
        <v>0</v>
      </c>
      <c r="AN1216" s="90">
        <f t="shared" si="152"/>
        <v>0</v>
      </c>
      <c r="AO1216" s="90">
        <f t="shared" si="152"/>
        <v>0</v>
      </c>
      <c r="AP1216" s="90">
        <f t="shared" si="152"/>
        <v>0</v>
      </c>
      <c r="AQ1216" s="90">
        <f t="shared" si="152"/>
        <v>0</v>
      </c>
      <c r="AR1216" s="90" t="e">
        <f>VLOOKUP(C1216&amp;E1216&amp;G1216&amp;I1216&amp;J1216,'Código Licitaciones'!$I$8:$I$4158,1,0)</f>
        <v>#N/A</v>
      </c>
    </row>
    <row r="1217" spans="13:44" ht="18.75" x14ac:dyDescent="0.3">
      <c r="M1217" s="98"/>
      <c r="X1217" s="83">
        <f t="shared" si="144"/>
        <v>9</v>
      </c>
      <c r="Z1217" s="90" t="e">
        <f t="shared" si="145"/>
        <v>#DIV/0!</v>
      </c>
      <c r="AA1217" s="94" t="e">
        <f>+VLOOKUP(C1217,'Código Licitaciones'!$J$7:$J$31,1,0)</f>
        <v>#N/A</v>
      </c>
      <c r="AB1217" s="94">
        <f t="shared" si="146"/>
        <v>0</v>
      </c>
      <c r="AC1217" s="94" t="e">
        <f>+VLOOKUP(E1217,'Código Licitaciones'!$K$7:$K$50,1,0)</f>
        <v>#N/A</v>
      </c>
      <c r="AD1217" s="94">
        <f t="shared" si="147"/>
        <v>0</v>
      </c>
      <c r="AE1217" s="94" t="e">
        <f>+VLOOKUP(G1217,'Código Licitaciones'!$L$7:$L$50,1,0)</f>
        <v>#N/A</v>
      </c>
      <c r="AF1217" s="90" t="e">
        <f t="shared" si="148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1"/>
        <v>0</v>
      </c>
      <c r="AJ1217" s="94">
        <f t="shared" si="151"/>
        <v>0</v>
      </c>
      <c r="AK1217" s="95" t="e">
        <f>+VLOOKUP(M1217,'Código Barras'!$C$3:$C$1694,1,0)</f>
        <v>#N/A</v>
      </c>
      <c r="AL1217" s="90">
        <f t="shared" si="152"/>
        <v>0</v>
      </c>
      <c r="AM1217" s="90">
        <f t="shared" si="152"/>
        <v>0</v>
      </c>
      <c r="AN1217" s="90">
        <f t="shared" si="152"/>
        <v>0</v>
      </c>
      <c r="AO1217" s="90">
        <f t="shared" si="152"/>
        <v>0</v>
      </c>
      <c r="AP1217" s="90">
        <f t="shared" si="152"/>
        <v>0</v>
      </c>
      <c r="AQ1217" s="90">
        <f t="shared" si="152"/>
        <v>0</v>
      </c>
      <c r="AR1217" s="90" t="e">
        <f>VLOOKUP(C1217&amp;E1217&amp;G1217&amp;I1217&amp;J1217,'Código Licitaciones'!$I$8:$I$4158,1,0)</f>
        <v>#N/A</v>
      </c>
    </row>
    <row r="1218" spans="13:44" ht="18.75" x14ac:dyDescent="0.3">
      <c r="M1218" s="98"/>
      <c r="X1218" s="83">
        <f t="shared" si="144"/>
        <v>9</v>
      </c>
      <c r="Z1218" s="90" t="e">
        <f t="shared" si="145"/>
        <v>#DIV/0!</v>
      </c>
      <c r="AA1218" s="94" t="e">
        <f>+VLOOKUP(C1218,'Código Licitaciones'!$J$7:$J$31,1,0)</f>
        <v>#N/A</v>
      </c>
      <c r="AB1218" s="94">
        <f t="shared" si="146"/>
        <v>0</v>
      </c>
      <c r="AC1218" s="94" t="e">
        <f>+VLOOKUP(E1218,'Código Licitaciones'!$K$7:$K$50,1,0)</f>
        <v>#N/A</v>
      </c>
      <c r="AD1218" s="94">
        <f t="shared" si="147"/>
        <v>0</v>
      </c>
      <c r="AE1218" s="94" t="e">
        <f>+VLOOKUP(G1218,'Código Licitaciones'!$L$7:$L$50,1,0)</f>
        <v>#N/A</v>
      </c>
      <c r="AF1218" s="90" t="e">
        <f t="shared" si="148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1"/>
        <v>0</v>
      </c>
      <c r="AJ1218" s="94">
        <f t="shared" si="151"/>
        <v>0</v>
      </c>
      <c r="AK1218" s="95" t="e">
        <f>+VLOOKUP(M1218,'Código Barras'!$C$3:$C$1694,1,0)</f>
        <v>#N/A</v>
      </c>
      <c r="AL1218" s="90">
        <f t="shared" si="152"/>
        <v>0</v>
      </c>
      <c r="AM1218" s="90">
        <f t="shared" si="152"/>
        <v>0</v>
      </c>
      <c r="AN1218" s="90">
        <f t="shared" si="152"/>
        <v>0</v>
      </c>
      <c r="AO1218" s="90">
        <f t="shared" si="152"/>
        <v>0</v>
      </c>
      <c r="AP1218" s="90">
        <f t="shared" si="152"/>
        <v>0</v>
      </c>
      <c r="AQ1218" s="90">
        <f t="shared" si="152"/>
        <v>0</v>
      </c>
      <c r="AR1218" s="90" t="e">
        <f>VLOOKUP(C1218&amp;E1218&amp;G1218&amp;I1218&amp;J1218,'Código Licitaciones'!$I$8:$I$4158,1,0)</f>
        <v>#N/A</v>
      </c>
    </row>
    <row r="1219" spans="13:44" ht="18.75" x14ac:dyDescent="0.3">
      <c r="M1219" s="98"/>
      <c r="X1219" s="83">
        <f t="shared" si="144"/>
        <v>9</v>
      </c>
      <c r="Z1219" s="90" t="e">
        <f t="shared" si="145"/>
        <v>#DIV/0!</v>
      </c>
      <c r="AA1219" s="94" t="e">
        <f>+VLOOKUP(C1219,'Código Licitaciones'!$J$7:$J$31,1,0)</f>
        <v>#N/A</v>
      </c>
      <c r="AB1219" s="94">
        <f t="shared" si="146"/>
        <v>0</v>
      </c>
      <c r="AC1219" s="94" t="e">
        <f>+VLOOKUP(E1219,'Código Licitaciones'!$K$7:$K$50,1,0)</f>
        <v>#N/A</v>
      </c>
      <c r="AD1219" s="94">
        <f t="shared" si="147"/>
        <v>0</v>
      </c>
      <c r="AE1219" s="94" t="e">
        <f>+VLOOKUP(G1219,'Código Licitaciones'!$L$7:$L$50,1,0)</f>
        <v>#N/A</v>
      </c>
      <c r="AF1219" s="90" t="e">
        <f t="shared" si="148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1"/>
        <v>0</v>
      </c>
      <c r="AJ1219" s="94">
        <f t="shared" si="151"/>
        <v>0</v>
      </c>
      <c r="AK1219" s="95" t="e">
        <f>+VLOOKUP(M1219,'Código Barras'!$C$3:$C$1694,1,0)</f>
        <v>#N/A</v>
      </c>
      <c r="AL1219" s="90">
        <f t="shared" si="152"/>
        <v>0</v>
      </c>
      <c r="AM1219" s="90">
        <f t="shared" si="152"/>
        <v>0</v>
      </c>
      <c r="AN1219" s="90">
        <f t="shared" si="152"/>
        <v>0</v>
      </c>
      <c r="AO1219" s="90">
        <f t="shared" si="152"/>
        <v>0</v>
      </c>
      <c r="AP1219" s="90">
        <f t="shared" si="152"/>
        <v>0</v>
      </c>
      <c r="AQ1219" s="90">
        <f t="shared" si="152"/>
        <v>0</v>
      </c>
      <c r="AR1219" s="90" t="e">
        <f>VLOOKUP(C1219&amp;E1219&amp;G1219&amp;I1219&amp;J1219,'Código Licitaciones'!$I$8:$I$4158,1,0)</f>
        <v>#N/A</v>
      </c>
    </row>
    <row r="1220" spans="13:44" ht="18.75" x14ac:dyDescent="0.3">
      <c r="M1220" s="98"/>
      <c r="X1220" s="83">
        <f t="shared" si="144"/>
        <v>9</v>
      </c>
      <c r="Z1220" s="90" t="e">
        <f t="shared" si="145"/>
        <v>#DIV/0!</v>
      </c>
      <c r="AA1220" s="94" t="e">
        <f>+VLOOKUP(C1220,'Código Licitaciones'!$J$7:$J$31,1,0)</f>
        <v>#N/A</v>
      </c>
      <c r="AB1220" s="94">
        <f t="shared" si="146"/>
        <v>0</v>
      </c>
      <c r="AC1220" s="94" t="e">
        <f>+VLOOKUP(E1220,'Código Licitaciones'!$K$7:$K$50,1,0)</f>
        <v>#N/A</v>
      </c>
      <c r="AD1220" s="94">
        <f t="shared" si="147"/>
        <v>0</v>
      </c>
      <c r="AE1220" s="94" t="e">
        <f>+VLOOKUP(G1220,'Código Licitaciones'!$L$7:$L$50,1,0)</f>
        <v>#N/A</v>
      </c>
      <c r="AF1220" s="90" t="e">
        <f t="shared" si="148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1"/>
        <v>0</v>
      </c>
      <c r="AJ1220" s="94">
        <f t="shared" si="151"/>
        <v>0</v>
      </c>
      <c r="AK1220" s="95" t="e">
        <f>+VLOOKUP(M1220,'Código Barras'!$C$3:$C$1694,1,0)</f>
        <v>#N/A</v>
      </c>
      <c r="AL1220" s="90">
        <f t="shared" si="152"/>
        <v>0</v>
      </c>
      <c r="AM1220" s="90">
        <f t="shared" si="152"/>
        <v>0</v>
      </c>
      <c r="AN1220" s="90">
        <f t="shared" si="152"/>
        <v>0</v>
      </c>
      <c r="AO1220" s="90">
        <f t="shared" si="152"/>
        <v>0</v>
      </c>
      <c r="AP1220" s="90">
        <f t="shared" si="152"/>
        <v>0</v>
      </c>
      <c r="AQ1220" s="90">
        <f t="shared" si="152"/>
        <v>0</v>
      </c>
      <c r="AR1220" s="90" t="e">
        <f>VLOOKUP(C1220&amp;E1220&amp;G1220&amp;I1220&amp;J1220,'Código Licitaciones'!$I$8:$I$4158,1,0)</f>
        <v>#N/A</v>
      </c>
    </row>
    <row r="1221" spans="13:44" ht="18.75" x14ac:dyDescent="0.3">
      <c r="M1221" s="98"/>
      <c r="X1221" s="83">
        <f t="shared" si="144"/>
        <v>9</v>
      </c>
      <c r="Z1221" s="90" t="e">
        <f t="shared" si="145"/>
        <v>#DIV/0!</v>
      </c>
      <c r="AA1221" s="94" t="e">
        <f>+VLOOKUP(C1221,'Código Licitaciones'!$J$7:$J$31,1,0)</f>
        <v>#N/A</v>
      </c>
      <c r="AB1221" s="94">
        <f t="shared" si="146"/>
        <v>0</v>
      </c>
      <c r="AC1221" s="94" t="e">
        <f>+VLOOKUP(E1221,'Código Licitaciones'!$K$7:$K$50,1,0)</f>
        <v>#N/A</v>
      </c>
      <c r="AD1221" s="94">
        <f t="shared" si="147"/>
        <v>0</v>
      </c>
      <c r="AE1221" s="94" t="e">
        <f>+VLOOKUP(G1221,'Código Licitaciones'!$L$7:$L$50,1,0)</f>
        <v>#N/A</v>
      </c>
      <c r="AF1221" s="90" t="e">
        <f t="shared" si="148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1"/>
        <v>0</v>
      </c>
      <c r="AJ1221" s="94">
        <f t="shared" si="151"/>
        <v>0</v>
      </c>
      <c r="AK1221" s="95" t="e">
        <f>+VLOOKUP(M1221,'Código Barras'!$C$3:$C$1694,1,0)</f>
        <v>#N/A</v>
      </c>
      <c r="AL1221" s="90">
        <f t="shared" si="152"/>
        <v>0</v>
      </c>
      <c r="AM1221" s="90">
        <f t="shared" si="152"/>
        <v>0</v>
      </c>
      <c r="AN1221" s="90">
        <f t="shared" si="152"/>
        <v>0</v>
      </c>
      <c r="AO1221" s="90">
        <f t="shared" si="152"/>
        <v>0</v>
      </c>
      <c r="AP1221" s="90">
        <f t="shared" si="152"/>
        <v>0</v>
      </c>
      <c r="AQ1221" s="90">
        <f t="shared" si="152"/>
        <v>0</v>
      </c>
      <c r="AR1221" s="90" t="e">
        <f>VLOOKUP(C1221&amp;E1221&amp;G1221&amp;I1221&amp;J1221,'Código Licitaciones'!$I$8:$I$4158,1,0)</f>
        <v>#N/A</v>
      </c>
    </row>
    <row r="1222" spans="13:44" ht="18.75" x14ac:dyDescent="0.3">
      <c r="M1222" s="98"/>
      <c r="X1222" s="83">
        <f t="shared" si="144"/>
        <v>9</v>
      </c>
      <c r="Z1222" s="90" t="e">
        <f t="shared" si="145"/>
        <v>#DIV/0!</v>
      </c>
      <c r="AA1222" s="94" t="e">
        <f>+VLOOKUP(C1222,'Código Licitaciones'!$J$7:$J$31,1,0)</f>
        <v>#N/A</v>
      </c>
      <c r="AB1222" s="94">
        <f t="shared" si="146"/>
        <v>0</v>
      </c>
      <c r="AC1222" s="94" t="e">
        <f>+VLOOKUP(E1222,'Código Licitaciones'!$K$7:$K$50,1,0)</f>
        <v>#N/A</v>
      </c>
      <c r="AD1222" s="94">
        <f t="shared" si="147"/>
        <v>0</v>
      </c>
      <c r="AE1222" s="94" t="e">
        <f>+VLOOKUP(G1222,'Código Licitaciones'!$L$7:$L$50,1,0)</f>
        <v>#N/A</v>
      </c>
      <c r="AF1222" s="90" t="e">
        <f t="shared" si="148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1"/>
        <v>0</v>
      </c>
      <c r="AJ1222" s="94">
        <f t="shared" si="151"/>
        <v>0</v>
      </c>
      <c r="AK1222" s="95" t="e">
        <f>+VLOOKUP(M1222,'Código Barras'!$C$3:$C$1694,1,0)</f>
        <v>#N/A</v>
      </c>
      <c r="AL1222" s="90">
        <f t="shared" si="152"/>
        <v>0</v>
      </c>
      <c r="AM1222" s="90">
        <f t="shared" si="152"/>
        <v>0</v>
      </c>
      <c r="AN1222" s="90">
        <f t="shared" si="152"/>
        <v>0</v>
      </c>
      <c r="AO1222" s="90">
        <f t="shared" si="152"/>
        <v>0</v>
      </c>
      <c r="AP1222" s="90">
        <f t="shared" si="152"/>
        <v>0</v>
      </c>
      <c r="AQ1222" s="90">
        <f t="shared" si="152"/>
        <v>0</v>
      </c>
      <c r="AR1222" s="90" t="e">
        <f>VLOOKUP(C1222&amp;E1222&amp;G1222&amp;I1222&amp;J1222,'Código Licitaciones'!$I$8:$I$4158,1,0)</f>
        <v>#N/A</v>
      </c>
    </row>
    <row r="1223" spans="13:44" ht="18.75" x14ac:dyDescent="0.3">
      <c r="M1223" s="98"/>
      <c r="X1223" s="83">
        <f t="shared" si="144"/>
        <v>9</v>
      </c>
      <c r="Z1223" s="90" t="e">
        <f t="shared" si="145"/>
        <v>#DIV/0!</v>
      </c>
      <c r="AA1223" s="94" t="e">
        <f>+VLOOKUP(C1223,'Código Licitaciones'!$J$7:$J$31,1,0)</f>
        <v>#N/A</v>
      </c>
      <c r="AB1223" s="94">
        <f t="shared" si="146"/>
        <v>0</v>
      </c>
      <c r="AC1223" s="94" t="e">
        <f>+VLOOKUP(E1223,'Código Licitaciones'!$K$7:$K$50,1,0)</f>
        <v>#N/A</v>
      </c>
      <c r="AD1223" s="94">
        <f t="shared" si="147"/>
        <v>0</v>
      </c>
      <c r="AE1223" s="94" t="e">
        <f>+VLOOKUP(G1223,'Código Licitaciones'!$L$7:$L$50,1,0)</f>
        <v>#N/A</v>
      </c>
      <c r="AF1223" s="90" t="e">
        <f t="shared" si="148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1"/>
        <v>0</v>
      </c>
      <c r="AJ1223" s="94">
        <f t="shared" si="151"/>
        <v>0</v>
      </c>
      <c r="AK1223" s="95" t="e">
        <f>+VLOOKUP(M1223,'Código Barras'!$C$3:$C$1694,1,0)</f>
        <v>#N/A</v>
      </c>
      <c r="AL1223" s="90">
        <f t="shared" si="152"/>
        <v>0</v>
      </c>
      <c r="AM1223" s="90">
        <f t="shared" si="152"/>
        <v>0</v>
      </c>
      <c r="AN1223" s="90">
        <f t="shared" si="152"/>
        <v>0</v>
      </c>
      <c r="AO1223" s="90">
        <f t="shared" si="152"/>
        <v>0</v>
      </c>
      <c r="AP1223" s="90">
        <f t="shared" si="152"/>
        <v>0</v>
      </c>
      <c r="AQ1223" s="90">
        <f t="shared" si="152"/>
        <v>0</v>
      </c>
      <c r="AR1223" s="90" t="e">
        <f>VLOOKUP(C1223&amp;E1223&amp;G1223&amp;I1223&amp;J1223,'Código Licitaciones'!$I$8:$I$4158,1,0)</f>
        <v>#N/A</v>
      </c>
    </row>
    <row r="1224" spans="13:44" ht="18.75" x14ac:dyDescent="0.3">
      <c r="M1224" s="98"/>
      <c r="X1224" s="83">
        <f t="shared" si="144"/>
        <v>9</v>
      </c>
      <c r="Z1224" s="90" t="e">
        <f t="shared" si="145"/>
        <v>#DIV/0!</v>
      </c>
      <c r="AA1224" s="94" t="e">
        <f>+VLOOKUP(C1224,'Código Licitaciones'!$J$7:$J$31,1,0)</f>
        <v>#N/A</v>
      </c>
      <c r="AB1224" s="94">
        <f t="shared" si="146"/>
        <v>0</v>
      </c>
      <c r="AC1224" s="94" t="e">
        <f>+VLOOKUP(E1224,'Código Licitaciones'!$K$7:$K$50,1,0)</f>
        <v>#N/A</v>
      </c>
      <c r="AD1224" s="94">
        <f t="shared" si="147"/>
        <v>0</v>
      </c>
      <c r="AE1224" s="94" t="e">
        <f>+VLOOKUP(G1224,'Código Licitaciones'!$L$7:$L$50,1,0)</f>
        <v>#N/A</v>
      </c>
      <c r="AF1224" s="90" t="e">
        <f t="shared" si="148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1"/>
        <v>0</v>
      </c>
      <c r="AJ1224" s="94">
        <f t="shared" si="151"/>
        <v>0</v>
      </c>
      <c r="AK1224" s="95" t="e">
        <f>+VLOOKUP(M1224,'Código Barras'!$C$3:$C$1694,1,0)</f>
        <v>#N/A</v>
      </c>
      <c r="AL1224" s="90">
        <f t="shared" si="152"/>
        <v>0</v>
      </c>
      <c r="AM1224" s="90">
        <f t="shared" si="152"/>
        <v>0</v>
      </c>
      <c r="AN1224" s="90">
        <f t="shared" si="152"/>
        <v>0</v>
      </c>
      <c r="AO1224" s="90">
        <f t="shared" si="152"/>
        <v>0</v>
      </c>
      <c r="AP1224" s="90">
        <f t="shared" si="152"/>
        <v>0</v>
      </c>
      <c r="AQ1224" s="90">
        <f t="shared" si="152"/>
        <v>0</v>
      </c>
      <c r="AR1224" s="90" t="e">
        <f>VLOOKUP(C1224&amp;E1224&amp;G1224&amp;I1224&amp;J1224,'Código Licitaciones'!$I$8:$I$4158,1,0)</f>
        <v>#N/A</v>
      </c>
    </row>
    <row r="1225" spans="13:44" ht="18.75" x14ac:dyDescent="0.3">
      <c r="M1225" s="98"/>
      <c r="X1225" s="83">
        <f t="shared" si="144"/>
        <v>9</v>
      </c>
      <c r="Z1225" s="90" t="e">
        <f t="shared" si="145"/>
        <v>#DIV/0!</v>
      </c>
      <c r="AA1225" s="94" t="e">
        <f>+VLOOKUP(C1225,'Código Licitaciones'!$J$7:$J$31,1,0)</f>
        <v>#N/A</v>
      </c>
      <c r="AB1225" s="94">
        <f t="shared" si="146"/>
        <v>0</v>
      </c>
      <c r="AC1225" s="94" t="e">
        <f>+VLOOKUP(E1225,'Código Licitaciones'!$K$7:$K$50,1,0)</f>
        <v>#N/A</v>
      </c>
      <c r="AD1225" s="94">
        <f t="shared" si="147"/>
        <v>0</v>
      </c>
      <c r="AE1225" s="94" t="e">
        <f>+VLOOKUP(G1225,'Código Licitaciones'!$L$7:$L$50,1,0)</f>
        <v>#N/A</v>
      </c>
      <c r="AF1225" s="90" t="e">
        <f t="shared" si="148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1"/>
        <v>0</v>
      </c>
      <c r="AJ1225" s="94">
        <f t="shared" si="151"/>
        <v>0</v>
      </c>
      <c r="AK1225" s="95" t="e">
        <f>+VLOOKUP(M1225,'Código Barras'!$C$3:$C$1694,1,0)</f>
        <v>#N/A</v>
      </c>
      <c r="AL1225" s="90">
        <f t="shared" si="152"/>
        <v>0</v>
      </c>
      <c r="AM1225" s="90">
        <f t="shared" si="152"/>
        <v>0</v>
      </c>
      <c r="AN1225" s="90">
        <f t="shared" si="152"/>
        <v>0</v>
      </c>
      <c r="AO1225" s="90">
        <f t="shared" si="152"/>
        <v>0</v>
      </c>
      <c r="AP1225" s="90">
        <f t="shared" si="152"/>
        <v>0</v>
      </c>
      <c r="AQ1225" s="90">
        <f t="shared" si="152"/>
        <v>0</v>
      </c>
      <c r="AR1225" s="90" t="e">
        <f>VLOOKUP(C1225&amp;E1225&amp;G1225&amp;I1225&amp;J1225,'Código Licitaciones'!$I$8:$I$4158,1,0)</f>
        <v>#N/A</v>
      </c>
    </row>
    <row r="1226" spans="13:44" ht="18.75" x14ac:dyDescent="0.3">
      <c r="M1226" s="98"/>
      <c r="X1226" s="83">
        <f t="shared" ref="X1226:X1289" si="153">SUMPRODUCT(--(ISERROR(Z1226:BN1226)))</f>
        <v>9</v>
      </c>
      <c r="Z1226" s="90" t="e">
        <f t="shared" ref="Z1226:Z1289" si="154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5">+D1226</f>
        <v>0</v>
      </c>
      <c r="AC1226" s="94" t="e">
        <f>+VLOOKUP(E1226,'Código Licitaciones'!$K$7:$K$50,1,0)</f>
        <v>#N/A</v>
      </c>
      <c r="AD1226" s="94">
        <f t="shared" ref="AD1226:AD1289" si="156">+F1226</f>
        <v>0</v>
      </c>
      <c r="AE1226" s="94" t="e">
        <f>+VLOOKUP(G1226,'Código Licitaciones'!$L$7:$L$50,1,0)</f>
        <v>#N/A</v>
      </c>
      <c r="AF1226" s="90" t="e">
        <f t="shared" ref="AF1226:AF1289" si="157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1"/>
        <v>0</v>
      </c>
      <c r="AJ1226" s="94">
        <f t="shared" si="151"/>
        <v>0</v>
      </c>
      <c r="AK1226" s="95" t="e">
        <f>+VLOOKUP(M1226,'Código Barras'!$C$3:$C$1694,1,0)</f>
        <v>#N/A</v>
      </c>
      <c r="AL1226" s="90">
        <f t="shared" si="152"/>
        <v>0</v>
      </c>
      <c r="AM1226" s="90">
        <f t="shared" si="152"/>
        <v>0</v>
      </c>
      <c r="AN1226" s="90">
        <f t="shared" si="152"/>
        <v>0</v>
      </c>
      <c r="AO1226" s="90">
        <f t="shared" si="152"/>
        <v>0</v>
      </c>
      <c r="AP1226" s="90">
        <f t="shared" si="152"/>
        <v>0</v>
      </c>
      <c r="AQ1226" s="90">
        <f t="shared" si="152"/>
        <v>0</v>
      </c>
      <c r="AR1226" s="90" t="e">
        <f>VLOOKUP(C1226&amp;E1226&amp;G1226&amp;I1226&amp;J1226,'Código Licitaciones'!$I$8:$I$4158,1,0)</f>
        <v>#N/A</v>
      </c>
    </row>
    <row r="1227" spans="13:44" ht="18.75" x14ac:dyDescent="0.3">
      <c r="M1227" s="98"/>
      <c r="X1227" s="83">
        <f t="shared" si="153"/>
        <v>9</v>
      </c>
      <c r="Z1227" s="90" t="e">
        <f t="shared" si="154"/>
        <v>#DIV/0!</v>
      </c>
      <c r="AA1227" s="94" t="e">
        <f>+VLOOKUP(C1227,'Código Licitaciones'!$J$7:$J$31,1,0)</f>
        <v>#N/A</v>
      </c>
      <c r="AB1227" s="94">
        <f t="shared" si="155"/>
        <v>0</v>
      </c>
      <c r="AC1227" s="94" t="e">
        <f>+VLOOKUP(E1227,'Código Licitaciones'!$K$7:$K$50,1,0)</f>
        <v>#N/A</v>
      </c>
      <c r="AD1227" s="94">
        <f t="shared" si="156"/>
        <v>0</v>
      </c>
      <c r="AE1227" s="94" t="e">
        <f>+VLOOKUP(G1227,'Código Licitaciones'!$L$7:$L$50,1,0)</f>
        <v>#N/A</v>
      </c>
      <c r="AF1227" s="90" t="e">
        <f t="shared" si="157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1"/>
        <v>0</v>
      </c>
      <c r="AJ1227" s="94">
        <f t="shared" si="151"/>
        <v>0</v>
      </c>
      <c r="AK1227" s="95" t="e">
        <f>+VLOOKUP(M1227,'Código Barras'!$C$3:$C$1694,1,0)</f>
        <v>#N/A</v>
      </c>
      <c r="AL1227" s="90">
        <f t="shared" si="152"/>
        <v>0</v>
      </c>
      <c r="AM1227" s="90">
        <f t="shared" si="152"/>
        <v>0</v>
      </c>
      <c r="AN1227" s="90">
        <f t="shared" si="152"/>
        <v>0</v>
      </c>
      <c r="AO1227" s="90">
        <f t="shared" si="152"/>
        <v>0</v>
      </c>
      <c r="AP1227" s="90">
        <f t="shared" si="152"/>
        <v>0</v>
      </c>
      <c r="AQ1227" s="90">
        <f t="shared" si="152"/>
        <v>0</v>
      </c>
      <c r="AR1227" s="90" t="e">
        <f>VLOOKUP(C1227&amp;E1227&amp;G1227&amp;I1227&amp;J1227,'Código Licitaciones'!$I$8:$I$4158,1,0)</f>
        <v>#N/A</v>
      </c>
    </row>
    <row r="1228" spans="13:44" ht="18.75" x14ac:dyDescent="0.3">
      <c r="M1228" s="98"/>
      <c r="X1228" s="83">
        <f t="shared" si="153"/>
        <v>9</v>
      </c>
      <c r="Z1228" s="90" t="e">
        <f t="shared" si="154"/>
        <v>#DIV/0!</v>
      </c>
      <c r="AA1228" s="94" t="e">
        <f>+VLOOKUP(C1228,'Código Licitaciones'!$J$7:$J$31,1,0)</f>
        <v>#N/A</v>
      </c>
      <c r="AB1228" s="94">
        <f t="shared" si="155"/>
        <v>0</v>
      </c>
      <c r="AC1228" s="94" t="e">
        <f>+VLOOKUP(E1228,'Código Licitaciones'!$K$7:$K$50,1,0)</f>
        <v>#N/A</v>
      </c>
      <c r="AD1228" s="94">
        <f t="shared" si="156"/>
        <v>0</v>
      </c>
      <c r="AE1228" s="94" t="e">
        <f>+VLOOKUP(G1228,'Código Licitaciones'!$L$7:$L$50,1,0)</f>
        <v>#N/A</v>
      </c>
      <c r="AF1228" s="90" t="e">
        <f t="shared" si="157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1"/>
        <v>0</v>
      </c>
      <c r="AJ1228" s="94">
        <f t="shared" si="151"/>
        <v>0</v>
      </c>
      <c r="AK1228" s="95" t="e">
        <f>+VLOOKUP(M1228,'Código Barras'!$C$3:$C$1694,1,0)</f>
        <v>#N/A</v>
      </c>
      <c r="AL1228" s="90">
        <f t="shared" si="152"/>
        <v>0</v>
      </c>
      <c r="AM1228" s="90">
        <f t="shared" si="152"/>
        <v>0</v>
      </c>
      <c r="AN1228" s="90">
        <f t="shared" si="152"/>
        <v>0</v>
      </c>
      <c r="AO1228" s="90">
        <f t="shared" si="152"/>
        <v>0</v>
      </c>
      <c r="AP1228" s="90">
        <f t="shared" si="152"/>
        <v>0</v>
      </c>
      <c r="AQ1228" s="90">
        <f t="shared" si="152"/>
        <v>0</v>
      </c>
      <c r="AR1228" s="90" t="e">
        <f>VLOOKUP(C1228&amp;E1228&amp;G1228&amp;I1228&amp;J1228,'Código Licitaciones'!$I$8:$I$4158,1,0)</f>
        <v>#N/A</v>
      </c>
    </row>
    <row r="1229" spans="13:44" ht="18.75" x14ac:dyDescent="0.3">
      <c r="M1229" s="98"/>
      <c r="X1229" s="83">
        <f t="shared" si="153"/>
        <v>9</v>
      </c>
      <c r="Z1229" s="90" t="e">
        <f t="shared" si="154"/>
        <v>#DIV/0!</v>
      </c>
      <c r="AA1229" s="94" t="e">
        <f>+VLOOKUP(C1229,'Código Licitaciones'!$J$7:$J$31,1,0)</f>
        <v>#N/A</v>
      </c>
      <c r="AB1229" s="94">
        <f t="shared" si="155"/>
        <v>0</v>
      </c>
      <c r="AC1229" s="94" t="e">
        <f>+VLOOKUP(E1229,'Código Licitaciones'!$K$7:$K$50,1,0)</f>
        <v>#N/A</v>
      </c>
      <c r="AD1229" s="94">
        <f t="shared" si="156"/>
        <v>0</v>
      </c>
      <c r="AE1229" s="94" t="e">
        <f>+VLOOKUP(G1229,'Código Licitaciones'!$L$7:$L$50,1,0)</f>
        <v>#N/A</v>
      </c>
      <c r="AF1229" s="90" t="e">
        <f t="shared" si="157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1"/>
        <v>0</v>
      </c>
      <c r="AJ1229" s="94">
        <f t="shared" si="151"/>
        <v>0</v>
      </c>
      <c r="AK1229" s="95" t="e">
        <f>+VLOOKUP(M1229,'Código Barras'!$C$3:$C$1694,1,0)</f>
        <v>#N/A</v>
      </c>
      <c r="AL1229" s="90">
        <f t="shared" si="152"/>
        <v>0</v>
      </c>
      <c r="AM1229" s="90">
        <f t="shared" si="152"/>
        <v>0</v>
      </c>
      <c r="AN1229" s="90">
        <f t="shared" si="152"/>
        <v>0</v>
      </c>
      <c r="AO1229" s="90">
        <f t="shared" si="152"/>
        <v>0</v>
      </c>
      <c r="AP1229" s="90">
        <f t="shared" si="152"/>
        <v>0</v>
      </c>
      <c r="AQ1229" s="90">
        <f t="shared" si="152"/>
        <v>0</v>
      </c>
      <c r="AR1229" s="90" t="e">
        <f>VLOOKUP(C1229&amp;E1229&amp;G1229&amp;I1229&amp;J1229,'Código Licitaciones'!$I$8:$I$4158,1,0)</f>
        <v>#N/A</v>
      </c>
    </row>
    <row r="1230" spans="13:44" ht="18.75" x14ac:dyDescent="0.3">
      <c r="M1230" s="98"/>
      <c r="X1230" s="83">
        <f t="shared" si="153"/>
        <v>9</v>
      </c>
      <c r="Z1230" s="90" t="e">
        <f t="shared" si="154"/>
        <v>#DIV/0!</v>
      </c>
      <c r="AA1230" s="94" t="e">
        <f>+VLOOKUP(C1230,'Código Licitaciones'!$J$7:$J$31,1,0)</f>
        <v>#N/A</v>
      </c>
      <c r="AB1230" s="94">
        <f t="shared" si="155"/>
        <v>0</v>
      </c>
      <c r="AC1230" s="94" t="e">
        <f>+VLOOKUP(E1230,'Código Licitaciones'!$K$7:$K$50,1,0)</f>
        <v>#N/A</v>
      </c>
      <c r="AD1230" s="94">
        <f t="shared" si="156"/>
        <v>0</v>
      </c>
      <c r="AE1230" s="94" t="e">
        <f>+VLOOKUP(G1230,'Código Licitaciones'!$L$7:$L$50,1,0)</f>
        <v>#N/A</v>
      </c>
      <c r="AF1230" s="90" t="e">
        <f t="shared" si="157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1"/>
        <v>0</v>
      </c>
      <c r="AJ1230" s="94">
        <f t="shared" si="151"/>
        <v>0</v>
      </c>
      <c r="AK1230" s="95" t="e">
        <f>+VLOOKUP(M1230,'Código Barras'!$C$3:$C$1694,1,0)</f>
        <v>#N/A</v>
      </c>
      <c r="AL1230" s="90">
        <f t="shared" si="152"/>
        <v>0</v>
      </c>
      <c r="AM1230" s="90">
        <f t="shared" si="152"/>
        <v>0</v>
      </c>
      <c r="AN1230" s="90">
        <f t="shared" si="152"/>
        <v>0</v>
      </c>
      <c r="AO1230" s="90">
        <f t="shared" si="152"/>
        <v>0</v>
      </c>
      <c r="AP1230" s="90">
        <f t="shared" si="152"/>
        <v>0</v>
      </c>
      <c r="AQ1230" s="90">
        <f t="shared" si="152"/>
        <v>0</v>
      </c>
      <c r="AR1230" s="90" t="e">
        <f>VLOOKUP(C1230&amp;E1230&amp;G1230&amp;I1230&amp;J1230,'Código Licitaciones'!$I$8:$I$4158,1,0)</f>
        <v>#N/A</v>
      </c>
    </row>
    <row r="1231" spans="13:44" ht="18.75" x14ac:dyDescent="0.3">
      <c r="M1231" s="98"/>
      <c r="X1231" s="83">
        <f t="shared" si="153"/>
        <v>9</v>
      </c>
      <c r="Z1231" s="90" t="e">
        <f t="shared" si="154"/>
        <v>#DIV/0!</v>
      </c>
      <c r="AA1231" s="94" t="e">
        <f>+VLOOKUP(C1231,'Código Licitaciones'!$J$7:$J$31,1,0)</f>
        <v>#N/A</v>
      </c>
      <c r="AB1231" s="94">
        <f t="shared" si="155"/>
        <v>0</v>
      </c>
      <c r="AC1231" s="94" t="e">
        <f>+VLOOKUP(E1231,'Código Licitaciones'!$K$7:$K$50,1,0)</f>
        <v>#N/A</v>
      </c>
      <c r="AD1231" s="94">
        <f t="shared" si="156"/>
        <v>0</v>
      </c>
      <c r="AE1231" s="94" t="e">
        <f>+VLOOKUP(G1231,'Código Licitaciones'!$L$7:$L$50,1,0)</f>
        <v>#N/A</v>
      </c>
      <c r="AF1231" s="90" t="e">
        <f t="shared" si="157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1"/>
        <v>0</v>
      </c>
      <c r="AJ1231" s="94">
        <f t="shared" si="151"/>
        <v>0</v>
      </c>
      <c r="AK1231" s="95" t="e">
        <f>+VLOOKUP(M1231,'Código Barras'!$C$3:$C$1694,1,0)</f>
        <v>#N/A</v>
      </c>
      <c r="AL1231" s="90">
        <f t="shared" si="152"/>
        <v>0</v>
      </c>
      <c r="AM1231" s="90">
        <f t="shared" si="152"/>
        <v>0</v>
      </c>
      <c r="AN1231" s="90">
        <f t="shared" si="152"/>
        <v>0</v>
      </c>
      <c r="AO1231" s="90">
        <f t="shared" si="152"/>
        <v>0</v>
      </c>
      <c r="AP1231" s="90">
        <f t="shared" si="152"/>
        <v>0</v>
      </c>
      <c r="AQ1231" s="90">
        <f t="shared" si="152"/>
        <v>0</v>
      </c>
      <c r="AR1231" s="90" t="e">
        <f>VLOOKUP(C1231&amp;E1231&amp;G1231&amp;I1231&amp;J1231,'Código Licitaciones'!$I$8:$I$4158,1,0)</f>
        <v>#N/A</v>
      </c>
    </row>
    <row r="1232" spans="13:44" ht="18.75" x14ac:dyDescent="0.3">
      <c r="M1232" s="98"/>
      <c r="X1232" s="83">
        <f t="shared" si="153"/>
        <v>9</v>
      </c>
      <c r="Z1232" s="90" t="e">
        <f t="shared" si="154"/>
        <v>#DIV/0!</v>
      </c>
      <c r="AA1232" s="94" t="e">
        <f>+VLOOKUP(C1232,'Código Licitaciones'!$J$7:$J$31,1,0)</f>
        <v>#N/A</v>
      </c>
      <c r="AB1232" s="94">
        <f t="shared" si="155"/>
        <v>0</v>
      </c>
      <c r="AC1232" s="94" t="e">
        <f>+VLOOKUP(E1232,'Código Licitaciones'!$K$7:$K$50,1,0)</f>
        <v>#N/A</v>
      </c>
      <c r="AD1232" s="94">
        <f t="shared" si="156"/>
        <v>0</v>
      </c>
      <c r="AE1232" s="94" t="e">
        <f>+VLOOKUP(G1232,'Código Licitaciones'!$L$7:$L$50,1,0)</f>
        <v>#N/A</v>
      </c>
      <c r="AF1232" s="90" t="e">
        <f t="shared" si="157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1"/>
        <v>0</v>
      </c>
      <c r="AJ1232" s="94">
        <f t="shared" si="151"/>
        <v>0</v>
      </c>
      <c r="AK1232" s="95" t="e">
        <f>+VLOOKUP(M1232,'Código Barras'!$C$3:$C$1694,1,0)</f>
        <v>#N/A</v>
      </c>
      <c r="AL1232" s="90">
        <f t="shared" si="152"/>
        <v>0</v>
      </c>
      <c r="AM1232" s="90">
        <f t="shared" si="152"/>
        <v>0</v>
      </c>
      <c r="AN1232" s="90">
        <f t="shared" si="152"/>
        <v>0</v>
      </c>
      <c r="AO1232" s="90">
        <f t="shared" si="152"/>
        <v>0</v>
      </c>
      <c r="AP1232" s="90">
        <f t="shared" si="152"/>
        <v>0</v>
      </c>
      <c r="AQ1232" s="90">
        <f t="shared" si="152"/>
        <v>0</v>
      </c>
      <c r="AR1232" s="90" t="e">
        <f>VLOOKUP(C1232&amp;E1232&amp;G1232&amp;I1232&amp;J1232,'Código Licitaciones'!$I$8:$I$4158,1,0)</f>
        <v>#N/A</v>
      </c>
    </row>
    <row r="1233" spans="13:44" ht="18.75" x14ac:dyDescent="0.3">
      <c r="M1233" s="98"/>
      <c r="X1233" s="83">
        <f t="shared" si="153"/>
        <v>9</v>
      </c>
      <c r="Z1233" s="90" t="e">
        <f t="shared" si="154"/>
        <v>#DIV/0!</v>
      </c>
      <c r="AA1233" s="94" t="e">
        <f>+VLOOKUP(C1233,'Código Licitaciones'!$J$7:$J$31,1,0)</f>
        <v>#N/A</v>
      </c>
      <c r="AB1233" s="94">
        <f t="shared" si="155"/>
        <v>0</v>
      </c>
      <c r="AC1233" s="94" t="e">
        <f>+VLOOKUP(E1233,'Código Licitaciones'!$K$7:$K$50,1,0)</f>
        <v>#N/A</v>
      </c>
      <c r="AD1233" s="94">
        <f t="shared" si="156"/>
        <v>0</v>
      </c>
      <c r="AE1233" s="94" t="e">
        <f>+VLOOKUP(G1233,'Código Licitaciones'!$L$7:$L$50,1,0)</f>
        <v>#N/A</v>
      </c>
      <c r="AF1233" s="90" t="e">
        <f t="shared" si="157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1"/>
        <v>0</v>
      </c>
      <c r="AJ1233" s="94">
        <f t="shared" si="151"/>
        <v>0</v>
      </c>
      <c r="AK1233" s="95" t="e">
        <f>+VLOOKUP(M1233,'Código Barras'!$C$3:$C$1694,1,0)</f>
        <v>#N/A</v>
      </c>
      <c r="AL1233" s="90">
        <f t="shared" si="152"/>
        <v>0</v>
      </c>
      <c r="AM1233" s="90">
        <f t="shared" si="152"/>
        <v>0</v>
      </c>
      <c r="AN1233" s="90">
        <f t="shared" si="152"/>
        <v>0</v>
      </c>
      <c r="AO1233" s="90">
        <f t="shared" si="152"/>
        <v>0</v>
      </c>
      <c r="AP1233" s="90">
        <f t="shared" si="152"/>
        <v>0</v>
      </c>
      <c r="AQ1233" s="90">
        <f t="shared" si="152"/>
        <v>0</v>
      </c>
      <c r="AR1233" s="90" t="e">
        <f>VLOOKUP(C1233&amp;E1233&amp;G1233&amp;I1233&amp;J1233,'Código Licitaciones'!$I$8:$I$4158,1,0)</f>
        <v>#N/A</v>
      </c>
    </row>
    <row r="1234" spans="13:44" ht="18.75" x14ac:dyDescent="0.3">
      <c r="M1234" s="98"/>
      <c r="X1234" s="83">
        <f t="shared" si="153"/>
        <v>9</v>
      </c>
      <c r="Z1234" s="90" t="e">
        <f t="shared" si="154"/>
        <v>#DIV/0!</v>
      </c>
      <c r="AA1234" s="94" t="e">
        <f>+VLOOKUP(C1234,'Código Licitaciones'!$J$7:$J$31,1,0)</f>
        <v>#N/A</v>
      </c>
      <c r="AB1234" s="94">
        <f t="shared" si="155"/>
        <v>0</v>
      </c>
      <c r="AC1234" s="94" t="e">
        <f>+VLOOKUP(E1234,'Código Licitaciones'!$K$7:$K$50,1,0)</f>
        <v>#N/A</v>
      </c>
      <c r="AD1234" s="94">
        <f t="shared" si="156"/>
        <v>0</v>
      </c>
      <c r="AE1234" s="94" t="e">
        <f>+VLOOKUP(G1234,'Código Licitaciones'!$L$7:$L$50,1,0)</f>
        <v>#N/A</v>
      </c>
      <c r="AF1234" s="90" t="e">
        <f t="shared" si="157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1"/>
        <v>0</v>
      </c>
      <c r="AJ1234" s="94">
        <f t="shared" si="151"/>
        <v>0</v>
      </c>
      <c r="AK1234" s="95" t="e">
        <f>+VLOOKUP(M1234,'Código Barras'!$C$3:$C$1694,1,0)</f>
        <v>#N/A</v>
      </c>
      <c r="AL1234" s="90">
        <f t="shared" si="152"/>
        <v>0</v>
      </c>
      <c r="AM1234" s="90">
        <f t="shared" si="152"/>
        <v>0</v>
      </c>
      <c r="AN1234" s="90">
        <f t="shared" si="152"/>
        <v>0</v>
      </c>
      <c r="AO1234" s="90">
        <f t="shared" si="152"/>
        <v>0</v>
      </c>
      <c r="AP1234" s="90">
        <f t="shared" si="152"/>
        <v>0</v>
      </c>
      <c r="AQ1234" s="90">
        <f t="shared" si="152"/>
        <v>0</v>
      </c>
      <c r="AR1234" s="90" t="e">
        <f>VLOOKUP(C1234&amp;E1234&amp;G1234&amp;I1234&amp;J1234,'Código Licitaciones'!$I$8:$I$4158,1,0)</f>
        <v>#N/A</v>
      </c>
    </row>
    <row r="1235" spans="13:44" ht="18.75" x14ac:dyDescent="0.3">
      <c r="M1235" s="98"/>
      <c r="X1235" s="83">
        <f t="shared" si="153"/>
        <v>9</v>
      </c>
      <c r="Z1235" s="90" t="e">
        <f t="shared" si="154"/>
        <v>#DIV/0!</v>
      </c>
      <c r="AA1235" s="94" t="e">
        <f>+VLOOKUP(C1235,'Código Licitaciones'!$J$7:$J$31,1,0)</f>
        <v>#N/A</v>
      </c>
      <c r="AB1235" s="94">
        <f t="shared" si="155"/>
        <v>0</v>
      </c>
      <c r="AC1235" s="94" t="e">
        <f>+VLOOKUP(E1235,'Código Licitaciones'!$K$7:$K$50,1,0)</f>
        <v>#N/A</v>
      </c>
      <c r="AD1235" s="94">
        <f t="shared" si="156"/>
        <v>0</v>
      </c>
      <c r="AE1235" s="94" t="e">
        <f>+VLOOKUP(G1235,'Código Licitaciones'!$L$7:$L$50,1,0)</f>
        <v>#N/A</v>
      </c>
      <c r="AF1235" s="90" t="e">
        <f t="shared" si="157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1"/>
        <v>0</v>
      </c>
      <c r="AJ1235" s="94">
        <f t="shared" si="151"/>
        <v>0</v>
      </c>
      <c r="AK1235" s="95" t="e">
        <f>+VLOOKUP(M1235,'Código Barras'!$C$3:$C$1694,1,0)</f>
        <v>#N/A</v>
      </c>
      <c r="AL1235" s="90">
        <f t="shared" si="152"/>
        <v>0</v>
      </c>
      <c r="AM1235" s="90">
        <f t="shared" si="152"/>
        <v>0</v>
      </c>
      <c r="AN1235" s="90">
        <f t="shared" si="152"/>
        <v>0</v>
      </c>
      <c r="AO1235" s="90">
        <f t="shared" si="152"/>
        <v>0</v>
      </c>
      <c r="AP1235" s="90">
        <f t="shared" si="152"/>
        <v>0</v>
      </c>
      <c r="AQ1235" s="90">
        <f t="shared" si="152"/>
        <v>0</v>
      </c>
      <c r="AR1235" s="90" t="e">
        <f>VLOOKUP(C1235&amp;E1235&amp;G1235&amp;I1235&amp;J1235,'Código Licitaciones'!$I$8:$I$4158,1,0)</f>
        <v>#N/A</v>
      </c>
    </row>
    <row r="1236" spans="13:44" ht="18.75" x14ac:dyDescent="0.3">
      <c r="M1236" s="98"/>
      <c r="X1236" s="83">
        <f t="shared" si="153"/>
        <v>9</v>
      </c>
      <c r="Z1236" s="90" t="e">
        <f t="shared" si="154"/>
        <v>#DIV/0!</v>
      </c>
      <c r="AA1236" s="94" t="e">
        <f>+VLOOKUP(C1236,'Código Licitaciones'!$J$7:$J$31,1,0)</f>
        <v>#N/A</v>
      </c>
      <c r="AB1236" s="94">
        <f t="shared" si="155"/>
        <v>0</v>
      </c>
      <c r="AC1236" s="94" t="e">
        <f>+VLOOKUP(E1236,'Código Licitaciones'!$K$7:$K$50,1,0)</f>
        <v>#N/A</v>
      </c>
      <c r="AD1236" s="94">
        <f t="shared" si="156"/>
        <v>0</v>
      </c>
      <c r="AE1236" s="94" t="e">
        <f>+VLOOKUP(G1236,'Código Licitaciones'!$L$7:$L$50,1,0)</f>
        <v>#N/A</v>
      </c>
      <c r="AF1236" s="90" t="e">
        <f t="shared" si="157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1"/>
        <v>0</v>
      </c>
      <c r="AJ1236" s="94">
        <f t="shared" si="151"/>
        <v>0</v>
      </c>
      <c r="AK1236" s="95" t="e">
        <f>+VLOOKUP(M1236,'Código Barras'!$C$3:$C$1694,1,0)</f>
        <v>#N/A</v>
      </c>
      <c r="AL1236" s="90">
        <f t="shared" si="152"/>
        <v>0</v>
      </c>
      <c r="AM1236" s="90">
        <f t="shared" si="152"/>
        <v>0</v>
      </c>
      <c r="AN1236" s="90">
        <f t="shared" si="152"/>
        <v>0</v>
      </c>
      <c r="AO1236" s="90">
        <f t="shared" ref="AO1236:AQ1299" si="158">IF(OR(ISNUMBER(Q1236),Q1236=0),Q1236,1/0)</f>
        <v>0</v>
      </c>
      <c r="AP1236" s="90">
        <f t="shared" si="158"/>
        <v>0</v>
      </c>
      <c r="AQ1236" s="90">
        <f t="shared" si="158"/>
        <v>0</v>
      </c>
      <c r="AR1236" s="90" t="e">
        <f>VLOOKUP(C1236&amp;E1236&amp;G1236&amp;I1236&amp;J1236,'Código Licitaciones'!$I$8:$I$4158,1,0)</f>
        <v>#N/A</v>
      </c>
    </row>
    <row r="1237" spans="13:44" ht="18.75" x14ac:dyDescent="0.3">
      <c r="M1237" s="98"/>
      <c r="X1237" s="83">
        <f t="shared" si="153"/>
        <v>9</v>
      </c>
      <c r="Z1237" s="90" t="e">
        <f t="shared" si="154"/>
        <v>#DIV/0!</v>
      </c>
      <c r="AA1237" s="94" t="e">
        <f>+VLOOKUP(C1237,'Código Licitaciones'!$J$7:$J$31,1,0)</f>
        <v>#N/A</v>
      </c>
      <c r="AB1237" s="94">
        <f t="shared" si="155"/>
        <v>0</v>
      </c>
      <c r="AC1237" s="94" t="e">
        <f>+VLOOKUP(E1237,'Código Licitaciones'!$K$7:$K$50,1,0)</f>
        <v>#N/A</v>
      </c>
      <c r="AD1237" s="94">
        <f t="shared" si="156"/>
        <v>0</v>
      </c>
      <c r="AE1237" s="94" t="e">
        <f>+VLOOKUP(G1237,'Código Licitaciones'!$L$7:$L$50,1,0)</f>
        <v>#N/A</v>
      </c>
      <c r="AF1237" s="90" t="e">
        <f t="shared" si="157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1"/>
        <v>0</v>
      </c>
      <c r="AJ1237" s="94">
        <f t="shared" si="151"/>
        <v>0</v>
      </c>
      <c r="AK1237" s="95" t="e">
        <f>+VLOOKUP(M1237,'Código Barras'!$C$3:$C$1694,1,0)</f>
        <v>#N/A</v>
      </c>
      <c r="AL1237" s="90">
        <f t="shared" ref="AL1237:AQ1300" si="159">IF(OR(ISNUMBER(N1237),N1237=0),N1237,1/0)</f>
        <v>0</v>
      </c>
      <c r="AM1237" s="90">
        <f t="shared" si="159"/>
        <v>0</v>
      </c>
      <c r="AN1237" s="90">
        <f t="shared" si="159"/>
        <v>0</v>
      </c>
      <c r="AO1237" s="90">
        <f t="shared" si="158"/>
        <v>0</v>
      </c>
      <c r="AP1237" s="90">
        <f t="shared" si="158"/>
        <v>0</v>
      </c>
      <c r="AQ1237" s="90">
        <f t="shared" si="158"/>
        <v>0</v>
      </c>
      <c r="AR1237" s="90" t="e">
        <f>VLOOKUP(C1237&amp;E1237&amp;G1237&amp;I1237&amp;J1237,'Código Licitaciones'!$I$8:$I$4158,1,0)</f>
        <v>#N/A</v>
      </c>
    </row>
    <row r="1238" spans="13:44" ht="18.75" x14ac:dyDescent="0.3">
      <c r="M1238" s="98"/>
      <c r="X1238" s="83">
        <f t="shared" si="153"/>
        <v>9</v>
      </c>
      <c r="Z1238" s="90" t="e">
        <f t="shared" si="154"/>
        <v>#DIV/0!</v>
      </c>
      <c r="AA1238" s="94" t="e">
        <f>+VLOOKUP(C1238,'Código Licitaciones'!$J$7:$J$31,1,0)</f>
        <v>#N/A</v>
      </c>
      <c r="AB1238" s="94">
        <f t="shared" si="155"/>
        <v>0</v>
      </c>
      <c r="AC1238" s="94" t="e">
        <f>+VLOOKUP(E1238,'Código Licitaciones'!$K$7:$K$50,1,0)</f>
        <v>#N/A</v>
      </c>
      <c r="AD1238" s="94">
        <f t="shared" si="156"/>
        <v>0</v>
      </c>
      <c r="AE1238" s="94" t="e">
        <f>+VLOOKUP(G1238,'Código Licitaciones'!$L$7:$L$50,1,0)</f>
        <v>#N/A</v>
      </c>
      <c r="AF1238" s="90" t="e">
        <f t="shared" si="157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1"/>
        <v>0</v>
      </c>
      <c r="AJ1238" s="94">
        <f t="shared" si="151"/>
        <v>0</v>
      </c>
      <c r="AK1238" s="95" t="e">
        <f>+VLOOKUP(M1238,'Código Barras'!$C$3:$C$1694,1,0)</f>
        <v>#N/A</v>
      </c>
      <c r="AL1238" s="90">
        <f t="shared" si="159"/>
        <v>0</v>
      </c>
      <c r="AM1238" s="90">
        <f t="shared" si="159"/>
        <v>0</v>
      </c>
      <c r="AN1238" s="90">
        <f t="shared" si="159"/>
        <v>0</v>
      </c>
      <c r="AO1238" s="90">
        <f t="shared" si="158"/>
        <v>0</v>
      </c>
      <c r="AP1238" s="90">
        <f t="shared" si="158"/>
        <v>0</v>
      </c>
      <c r="AQ1238" s="90">
        <f t="shared" si="158"/>
        <v>0</v>
      </c>
      <c r="AR1238" s="90" t="e">
        <f>VLOOKUP(C1238&amp;E1238&amp;G1238&amp;I1238&amp;J1238,'Código Licitaciones'!$I$8:$I$4158,1,0)</f>
        <v>#N/A</v>
      </c>
    </row>
    <row r="1239" spans="13:44" ht="18.75" x14ac:dyDescent="0.3">
      <c r="M1239" s="98"/>
      <c r="X1239" s="83">
        <f t="shared" si="153"/>
        <v>9</v>
      </c>
      <c r="Z1239" s="90" t="e">
        <f t="shared" si="154"/>
        <v>#DIV/0!</v>
      </c>
      <c r="AA1239" s="94" t="e">
        <f>+VLOOKUP(C1239,'Código Licitaciones'!$J$7:$J$31,1,0)</f>
        <v>#N/A</v>
      </c>
      <c r="AB1239" s="94">
        <f t="shared" si="155"/>
        <v>0</v>
      </c>
      <c r="AC1239" s="94" t="e">
        <f>+VLOOKUP(E1239,'Código Licitaciones'!$K$7:$K$50,1,0)</f>
        <v>#N/A</v>
      </c>
      <c r="AD1239" s="94">
        <f t="shared" si="156"/>
        <v>0</v>
      </c>
      <c r="AE1239" s="94" t="e">
        <f>+VLOOKUP(G1239,'Código Licitaciones'!$L$7:$L$50,1,0)</f>
        <v>#N/A</v>
      </c>
      <c r="AF1239" s="90" t="e">
        <f t="shared" si="157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1"/>
        <v>0</v>
      </c>
      <c r="AJ1239" s="94">
        <f t="shared" si="151"/>
        <v>0</v>
      </c>
      <c r="AK1239" s="95" t="e">
        <f>+VLOOKUP(M1239,'Código Barras'!$C$3:$C$1694,1,0)</f>
        <v>#N/A</v>
      </c>
      <c r="AL1239" s="90">
        <f t="shared" si="159"/>
        <v>0</v>
      </c>
      <c r="AM1239" s="90">
        <f t="shared" si="159"/>
        <v>0</v>
      </c>
      <c r="AN1239" s="90">
        <f t="shared" si="159"/>
        <v>0</v>
      </c>
      <c r="AO1239" s="90">
        <f t="shared" si="158"/>
        <v>0</v>
      </c>
      <c r="AP1239" s="90">
        <f t="shared" si="158"/>
        <v>0</v>
      </c>
      <c r="AQ1239" s="90">
        <f t="shared" si="158"/>
        <v>0</v>
      </c>
      <c r="AR1239" s="90" t="e">
        <f>VLOOKUP(C1239&amp;E1239&amp;G1239&amp;I1239&amp;J1239,'Código Licitaciones'!$I$8:$I$4158,1,0)</f>
        <v>#N/A</v>
      </c>
    </row>
    <row r="1240" spans="13:44" ht="18.75" x14ac:dyDescent="0.3">
      <c r="M1240" s="98"/>
      <c r="X1240" s="83">
        <f t="shared" si="153"/>
        <v>9</v>
      </c>
      <c r="Z1240" s="90" t="e">
        <f t="shared" si="154"/>
        <v>#DIV/0!</v>
      </c>
      <c r="AA1240" s="94" t="e">
        <f>+VLOOKUP(C1240,'Código Licitaciones'!$J$7:$J$31,1,0)</f>
        <v>#N/A</v>
      </c>
      <c r="AB1240" s="94">
        <f t="shared" si="155"/>
        <v>0</v>
      </c>
      <c r="AC1240" s="94" t="e">
        <f>+VLOOKUP(E1240,'Código Licitaciones'!$K$7:$K$50,1,0)</f>
        <v>#N/A</v>
      </c>
      <c r="AD1240" s="94">
        <f t="shared" si="156"/>
        <v>0</v>
      </c>
      <c r="AE1240" s="94" t="e">
        <f>+VLOOKUP(G1240,'Código Licitaciones'!$L$7:$L$50,1,0)</f>
        <v>#N/A</v>
      </c>
      <c r="AF1240" s="90" t="e">
        <f t="shared" si="157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1"/>
        <v>0</v>
      </c>
      <c r="AJ1240" s="94">
        <f t="shared" si="151"/>
        <v>0</v>
      </c>
      <c r="AK1240" s="95" t="e">
        <f>+VLOOKUP(M1240,'Código Barras'!$C$3:$C$1694,1,0)</f>
        <v>#N/A</v>
      </c>
      <c r="AL1240" s="90">
        <f t="shared" si="159"/>
        <v>0</v>
      </c>
      <c r="AM1240" s="90">
        <f t="shared" si="159"/>
        <v>0</v>
      </c>
      <c r="AN1240" s="90">
        <f t="shared" si="159"/>
        <v>0</v>
      </c>
      <c r="AO1240" s="90">
        <f t="shared" si="158"/>
        <v>0</v>
      </c>
      <c r="AP1240" s="90">
        <f t="shared" si="158"/>
        <v>0</v>
      </c>
      <c r="AQ1240" s="90">
        <f t="shared" si="158"/>
        <v>0</v>
      </c>
      <c r="AR1240" s="90" t="e">
        <f>VLOOKUP(C1240&amp;E1240&amp;G1240&amp;I1240&amp;J1240,'Código Licitaciones'!$I$8:$I$4158,1,0)</f>
        <v>#N/A</v>
      </c>
    </row>
    <row r="1241" spans="13:44" ht="18.75" x14ac:dyDescent="0.3">
      <c r="M1241" s="98"/>
      <c r="X1241" s="83">
        <f t="shared" si="153"/>
        <v>9</v>
      </c>
      <c r="Z1241" s="90" t="e">
        <f t="shared" si="154"/>
        <v>#DIV/0!</v>
      </c>
      <c r="AA1241" s="94" t="e">
        <f>+VLOOKUP(C1241,'Código Licitaciones'!$J$7:$J$31,1,0)</f>
        <v>#N/A</v>
      </c>
      <c r="AB1241" s="94">
        <f t="shared" si="155"/>
        <v>0</v>
      </c>
      <c r="AC1241" s="94" t="e">
        <f>+VLOOKUP(E1241,'Código Licitaciones'!$K$7:$K$50,1,0)</f>
        <v>#N/A</v>
      </c>
      <c r="AD1241" s="94">
        <f t="shared" si="156"/>
        <v>0</v>
      </c>
      <c r="AE1241" s="94" t="e">
        <f>+VLOOKUP(G1241,'Código Licitaciones'!$L$7:$L$50,1,0)</f>
        <v>#N/A</v>
      </c>
      <c r="AF1241" s="90" t="e">
        <f t="shared" si="157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1"/>
        <v>0</v>
      </c>
      <c r="AJ1241" s="94">
        <f t="shared" si="151"/>
        <v>0</v>
      </c>
      <c r="AK1241" s="95" t="e">
        <f>+VLOOKUP(M1241,'Código Barras'!$C$3:$C$1694,1,0)</f>
        <v>#N/A</v>
      </c>
      <c r="AL1241" s="90">
        <f t="shared" si="159"/>
        <v>0</v>
      </c>
      <c r="AM1241" s="90">
        <f t="shared" si="159"/>
        <v>0</v>
      </c>
      <c r="AN1241" s="90">
        <f t="shared" si="159"/>
        <v>0</v>
      </c>
      <c r="AO1241" s="90">
        <f t="shared" si="158"/>
        <v>0</v>
      </c>
      <c r="AP1241" s="90">
        <f t="shared" si="158"/>
        <v>0</v>
      </c>
      <c r="AQ1241" s="90">
        <f t="shared" si="158"/>
        <v>0</v>
      </c>
      <c r="AR1241" s="90" t="e">
        <f>VLOOKUP(C1241&amp;E1241&amp;G1241&amp;I1241&amp;J1241,'Código Licitaciones'!$I$8:$I$4158,1,0)</f>
        <v>#N/A</v>
      </c>
    </row>
    <row r="1242" spans="13:44" ht="18.75" x14ac:dyDescent="0.3">
      <c r="M1242" s="98"/>
      <c r="X1242" s="83">
        <f t="shared" si="153"/>
        <v>9</v>
      </c>
      <c r="Z1242" s="90" t="e">
        <f t="shared" si="154"/>
        <v>#DIV/0!</v>
      </c>
      <c r="AA1242" s="94" t="e">
        <f>+VLOOKUP(C1242,'Código Licitaciones'!$J$7:$J$31,1,0)</f>
        <v>#N/A</v>
      </c>
      <c r="AB1242" s="94">
        <f t="shared" si="155"/>
        <v>0</v>
      </c>
      <c r="AC1242" s="94" t="e">
        <f>+VLOOKUP(E1242,'Código Licitaciones'!$K$7:$K$50,1,0)</f>
        <v>#N/A</v>
      </c>
      <c r="AD1242" s="94">
        <f t="shared" si="156"/>
        <v>0</v>
      </c>
      <c r="AE1242" s="94" t="e">
        <f>+VLOOKUP(G1242,'Código Licitaciones'!$L$7:$L$50,1,0)</f>
        <v>#N/A</v>
      </c>
      <c r="AF1242" s="90" t="e">
        <f t="shared" si="157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1"/>
        <v>0</v>
      </c>
      <c r="AJ1242" s="94">
        <f t="shared" si="151"/>
        <v>0</v>
      </c>
      <c r="AK1242" s="95" t="e">
        <f>+VLOOKUP(M1242,'Código Barras'!$C$3:$C$1694,1,0)</f>
        <v>#N/A</v>
      </c>
      <c r="AL1242" s="90">
        <f t="shared" si="159"/>
        <v>0</v>
      </c>
      <c r="AM1242" s="90">
        <f t="shared" si="159"/>
        <v>0</v>
      </c>
      <c r="AN1242" s="90">
        <f t="shared" si="159"/>
        <v>0</v>
      </c>
      <c r="AO1242" s="90">
        <f t="shared" si="158"/>
        <v>0</v>
      </c>
      <c r="AP1242" s="90">
        <f t="shared" si="158"/>
        <v>0</v>
      </c>
      <c r="AQ1242" s="90">
        <f t="shared" si="158"/>
        <v>0</v>
      </c>
      <c r="AR1242" s="90" t="e">
        <f>VLOOKUP(C1242&amp;E1242&amp;G1242&amp;I1242&amp;J1242,'Código Licitaciones'!$I$8:$I$4158,1,0)</f>
        <v>#N/A</v>
      </c>
    </row>
    <row r="1243" spans="13:44" ht="18.75" x14ac:dyDescent="0.3">
      <c r="M1243" s="98"/>
      <c r="X1243" s="83">
        <f t="shared" si="153"/>
        <v>9</v>
      </c>
      <c r="Z1243" s="90" t="e">
        <f t="shared" si="154"/>
        <v>#DIV/0!</v>
      </c>
      <c r="AA1243" s="94" t="e">
        <f>+VLOOKUP(C1243,'Código Licitaciones'!$J$7:$J$31,1,0)</f>
        <v>#N/A</v>
      </c>
      <c r="AB1243" s="94">
        <f t="shared" si="155"/>
        <v>0</v>
      </c>
      <c r="AC1243" s="94" t="e">
        <f>+VLOOKUP(E1243,'Código Licitaciones'!$K$7:$K$50,1,0)</f>
        <v>#N/A</v>
      </c>
      <c r="AD1243" s="94">
        <f t="shared" si="156"/>
        <v>0</v>
      </c>
      <c r="AE1243" s="94" t="e">
        <f>+VLOOKUP(G1243,'Código Licitaciones'!$L$7:$L$50,1,0)</f>
        <v>#N/A</v>
      </c>
      <c r="AF1243" s="90" t="e">
        <f t="shared" si="157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1"/>
        <v>0</v>
      </c>
      <c r="AJ1243" s="94">
        <f t="shared" si="151"/>
        <v>0</v>
      </c>
      <c r="AK1243" s="95" t="e">
        <f>+VLOOKUP(M1243,'Código Barras'!$C$3:$C$1694,1,0)</f>
        <v>#N/A</v>
      </c>
      <c r="AL1243" s="90">
        <f t="shared" si="159"/>
        <v>0</v>
      </c>
      <c r="AM1243" s="90">
        <f t="shared" si="159"/>
        <v>0</v>
      </c>
      <c r="AN1243" s="90">
        <f t="shared" si="159"/>
        <v>0</v>
      </c>
      <c r="AO1243" s="90">
        <f t="shared" si="158"/>
        <v>0</v>
      </c>
      <c r="AP1243" s="90">
        <f t="shared" si="158"/>
        <v>0</v>
      </c>
      <c r="AQ1243" s="90">
        <f t="shared" si="158"/>
        <v>0</v>
      </c>
      <c r="AR1243" s="90" t="e">
        <f>VLOOKUP(C1243&amp;E1243&amp;G1243&amp;I1243&amp;J1243,'Código Licitaciones'!$I$8:$I$4158,1,0)</f>
        <v>#N/A</v>
      </c>
    </row>
    <row r="1244" spans="13:44" ht="18.75" x14ac:dyDescent="0.3">
      <c r="M1244" s="98"/>
      <c r="X1244" s="83">
        <f t="shared" si="153"/>
        <v>9</v>
      </c>
      <c r="Z1244" s="90" t="e">
        <f t="shared" si="154"/>
        <v>#DIV/0!</v>
      </c>
      <c r="AA1244" s="94" t="e">
        <f>+VLOOKUP(C1244,'Código Licitaciones'!$J$7:$J$31,1,0)</f>
        <v>#N/A</v>
      </c>
      <c r="AB1244" s="94">
        <f t="shared" si="155"/>
        <v>0</v>
      </c>
      <c r="AC1244" s="94" t="e">
        <f>+VLOOKUP(E1244,'Código Licitaciones'!$K$7:$K$50,1,0)</f>
        <v>#N/A</v>
      </c>
      <c r="AD1244" s="94">
        <f t="shared" si="156"/>
        <v>0</v>
      </c>
      <c r="AE1244" s="94" t="e">
        <f>+VLOOKUP(G1244,'Código Licitaciones'!$L$7:$L$50,1,0)</f>
        <v>#N/A</v>
      </c>
      <c r="AF1244" s="90" t="e">
        <f t="shared" si="157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1"/>
        <v>0</v>
      </c>
      <c r="AJ1244" s="94">
        <f t="shared" si="151"/>
        <v>0</v>
      </c>
      <c r="AK1244" s="95" t="e">
        <f>+VLOOKUP(M1244,'Código Barras'!$C$3:$C$1694,1,0)</f>
        <v>#N/A</v>
      </c>
      <c r="AL1244" s="90">
        <f t="shared" si="159"/>
        <v>0</v>
      </c>
      <c r="AM1244" s="90">
        <f t="shared" si="159"/>
        <v>0</v>
      </c>
      <c r="AN1244" s="90">
        <f t="shared" si="159"/>
        <v>0</v>
      </c>
      <c r="AO1244" s="90">
        <f t="shared" si="158"/>
        <v>0</v>
      </c>
      <c r="AP1244" s="90">
        <f t="shared" si="158"/>
        <v>0</v>
      </c>
      <c r="AQ1244" s="90">
        <f t="shared" si="158"/>
        <v>0</v>
      </c>
      <c r="AR1244" s="90" t="e">
        <f>VLOOKUP(C1244&amp;E1244&amp;G1244&amp;I1244&amp;J1244,'Código Licitaciones'!$I$8:$I$4158,1,0)</f>
        <v>#N/A</v>
      </c>
    </row>
    <row r="1245" spans="13:44" ht="18.75" x14ac:dyDescent="0.3">
      <c r="M1245" s="98"/>
      <c r="X1245" s="83">
        <f t="shared" si="153"/>
        <v>9</v>
      </c>
      <c r="Z1245" s="90" t="e">
        <f t="shared" si="154"/>
        <v>#DIV/0!</v>
      </c>
      <c r="AA1245" s="94" t="e">
        <f>+VLOOKUP(C1245,'Código Licitaciones'!$J$7:$J$31,1,0)</f>
        <v>#N/A</v>
      </c>
      <c r="AB1245" s="94">
        <f t="shared" si="155"/>
        <v>0</v>
      </c>
      <c r="AC1245" s="94" t="e">
        <f>+VLOOKUP(E1245,'Código Licitaciones'!$K$7:$K$50,1,0)</f>
        <v>#N/A</v>
      </c>
      <c r="AD1245" s="94">
        <f t="shared" si="156"/>
        <v>0</v>
      </c>
      <c r="AE1245" s="94" t="e">
        <f>+VLOOKUP(G1245,'Código Licitaciones'!$L$7:$L$50,1,0)</f>
        <v>#N/A</v>
      </c>
      <c r="AF1245" s="90" t="e">
        <f t="shared" si="157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1"/>
        <v>0</v>
      </c>
      <c r="AJ1245" s="94">
        <f t="shared" si="151"/>
        <v>0</v>
      </c>
      <c r="AK1245" s="95" t="e">
        <f>+VLOOKUP(M1245,'Código Barras'!$C$3:$C$1694,1,0)</f>
        <v>#N/A</v>
      </c>
      <c r="AL1245" s="90">
        <f t="shared" si="159"/>
        <v>0</v>
      </c>
      <c r="AM1245" s="90">
        <f t="shared" si="159"/>
        <v>0</v>
      </c>
      <c r="AN1245" s="90">
        <f t="shared" si="159"/>
        <v>0</v>
      </c>
      <c r="AO1245" s="90">
        <f t="shared" si="158"/>
        <v>0</v>
      </c>
      <c r="AP1245" s="90">
        <f t="shared" si="158"/>
        <v>0</v>
      </c>
      <c r="AQ1245" s="90">
        <f t="shared" si="158"/>
        <v>0</v>
      </c>
      <c r="AR1245" s="90" t="e">
        <f>VLOOKUP(C1245&amp;E1245&amp;G1245&amp;I1245&amp;J1245,'Código Licitaciones'!$I$8:$I$4158,1,0)</f>
        <v>#N/A</v>
      </c>
    </row>
    <row r="1246" spans="13:44" ht="18.75" x14ac:dyDescent="0.3">
      <c r="M1246" s="98"/>
      <c r="X1246" s="83">
        <f t="shared" si="153"/>
        <v>9</v>
      </c>
      <c r="Z1246" s="90" t="e">
        <f t="shared" si="154"/>
        <v>#DIV/0!</v>
      </c>
      <c r="AA1246" s="94" t="e">
        <f>+VLOOKUP(C1246,'Código Licitaciones'!$J$7:$J$31,1,0)</f>
        <v>#N/A</v>
      </c>
      <c r="AB1246" s="94">
        <f t="shared" si="155"/>
        <v>0</v>
      </c>
      <c r="AC1246" s="94" t="e">
        <f>+VLOOKUP(E1246,'Código Licitaciones'!$K$7:$K$50,1,0)</f>
        <v>#N/A</v>
      </c>
      <c r="AD1246" s="94">
        <f t="shared" si="156"/>
        <v>0</v>
      </c>
      <c r="AE1246" s="94" t="e">
        <f>+VLOOKUP(G1246,'Código Licitaciones'!$L$7:$L$50,1,0)</f>
        <v>#N/A</v>
      </c>
      <c r="AF1246" s="90" t="e">
        <f t="shared" si="157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1"/>
        <v>0</v>
      </c>
      <c r="AJ1246" s="94">
        <f t="shared" si="151"/>
        <v>0</v>
      </c>
      <c r="AK1246" s="95" t="e">
        <f>+VLOOKUP(M1246,'Código Barras'!$C$3:$C$1694,1,0)</f>
        <v>#N/A</v>
      </c>
      <c r="AL1246" s="90">
        <f t="shared" si="159"/>
        <v>0</v>
      </c>
      <c r="AM1246" s="90">
        <f t="shared" si="159"/>
        <v>0</v>
      </c>
      <c r="AN1246" s="90">
        <f t="shared" si="159"/>
        <v>0</v>
      </c>
      <c r="AO1246" s="90">
        <f t="shared" si="158"/>
        <v>0</v>
      </c>
      <c r="AP1246" s="90">
        <f t="shared" si="158"/>
        <v>0</v>
      </c>
      <c r="AQ1246" s="90">
        <f t="shared" si="158"/>
        <v>0</v>
      </c>
      <c r="AR1246" s="90" t="e">
        <f>VLOOKUP(C1246&amp;E1246&amp;G1246&amp;I1246&amp;J1246,'Código Licitaciones'!$I$8:$I$4158,1,0)</f>
        <v>#N/A</v>
      </c>
    </row>
    <row r="1247" spans="13:44" ht="18.75" x14ac:dyDescent="0.3">
      <c r="M1247" s="98"/>
      <c r="X1247" s="83">
        <f t="shared" si="153"/>
        <v>9</v>
      </c>
      <c r="Z1247" s="90" t="e">
        <f t="shared" si="154"/>
        <v>#DIV/0!</v>
      </c>
      <c r="AA1247" s="94" t="e">
        <f>+VLOOKUP(C1247,'Código Licitaciones'!$J$7:$J$31,1,0)</f>
        <v>#N/A</v>
      </c>
      <c r="AB1247" s="94">
        <f t="shared" si="155"/>
        <v>0</v>
      </c>
      <c r="AC1247" s="94" t="e">
        <f>+VLOOKUP(E1247,'Código Licitaciones'!$K$7:$K$50,1,0)</f>
        <v>#N/A</v>
      </c>
      <c r="AD1247" s="94">
        <f t="shared" si="156"/>
        <v>0</v>
      </c>
      <c r="AE1247" s="94" t="e">
        <f>+VLOOKUP(G1247,'Código Licitaciones'!$L$7:$L$50,1,0)</f>
        <v>#N/A</v>
      </c>
      <c r="AF1247" s="90" t="e">
        <f t="shared" si="157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1"/>
        <v>0</v>
      </c>
      <c r="AJ1247" s="94">
        <f t="shared" si="151"/>
        <v>0</v>
      </c>
      <c r="AK1247" s="95" t="e">
        <f>+VLOOKUP(M1247,'Código Barras'!$C$3:$C$1694,1,0)</f>
        <v>#N/A</v>
      </c>
      <c r="AL1247" s="90">
        <f t="shared" si="159"/>
        <v>0</v>
      </c>
      <c r="AM1247" s="90">
        <f t="shared" si="159"/>
        <v>0</v>
      </c>
      <c r="AN1247" s="90">
        <f t="shared" si="159"/>
        <v>0</v>
      </c>
      <c r="AO1247" s="90">
        <f t="shared" si="158"/>
        <v>0</v>
      </c>
      <c r="AP1247" s="90">
        <f t="shared" si="158"/>
        <v>0</v>
      </c>
      <c r="AQ1247" s="90">
        <f t="shared" si="158"/>
        <v>0</v>
      </c>
      <c r="AR1247" s="90" t="e">
        <f>VLOOKUP(C1247&amp;E1247&amp;G1247&amp;I1247&amp;J1247,'Código Licitaciones'!$I$8:$I$4158,1,0)</f>
        <v>#N/A</v>
      </c>
    </row>
    <row r="1248" spans="13:44" ht="18.75" x14ac:dyDescent="0.3">
      <c r="M1248" s="98"/>
      <c r="X1248" s="83">
        <f t="shared" si="153"/>
        <v>9</v>
      </c>
      <c r="Z1248" s="90" t="e">
        <f t="shared" si="154"/>
        <v>#DIV/0!</v>
      </c>
      <c r="AA1248" s="94" t="e">
        <f>+VLOOKUP(C1248,'Código Licitaciones'!$J$7:$J$31,1,0)</f>
        <v>#N/A</v>
      </c>
      <c r="AB1248" s="94">
        <f t="shared" si="155"/>
        <v>0</v>
      </c>
      <c r="AC1248" s="94" t="e">
        <f>+VLOOKUP(E1248,'Código Licitaciones'!$K$7:$K$50,1,0)</f>
        <v>#N/A</v>
      </c>
      <c r="AD1248" s="94">
        <f t="shared" si="156"/>
        <v>0</v>
      </c>
      <c r="AE1248" s="94" t="e">
        <f>+VLOOKUP(G1248,'Código Licitaciones'!$L$7:$L$50,1,0)</f>
        <v>#N/A</v>
      </c>
      <c r="AF1248" s="90" t="e">
        <f t="shared" si="157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1"/>
        <v>0</v>
      </c>
      <c r="AJ1248" s="94">
        <f t="shared" si="151"/>
        <v>0</v>
      </c>
      <c r="AK1248" s="95" t="e">
        <f>+VLOOKUP(M1248,'Código Barras'!$C$3:$C$1694,1,0)</f>
        <v>#N/A</v>
      </c>
      <c r="AL1248" s="90">
        <f t="shared" si="159"/>
        <v>0</v>
      </c>
      <c r="AM1248" s="90">
        <f t="shared" si="159"/>
        <v>0</v>
      </c>
      <c r="AN1248" s="90">
        <f t="shared" si="159"/>
        <v>0</v>
      </c>
      <c r="AO1248" s="90">
        <f t="shared" si="158"/>
        <v>0</v>
      </c>
      <c r="AP1248" s="90">
        <f t="shared" si="158"/>
        <v>0</v>
      </c>
      <c r="AQ1248" s="90">
        <f t="shared" si="158"/>
        <v>0</v>
      </c>
      <c r="AR1248" s="90" t="e">
        <f>VLOOKUP(C1248&amp;E1248&amp;G1248&amp;I1248&amp;J1248,'Código Licitaciones'!$I$8:$I$4158,1,0)</f>
        <v>#N/A</v>
      </c>
    </row>
    <row r="1249" spans="13:44" ht="18.75" x14ac:dyDescent="0.3">
      <c r="M1249" s="98"/>
      <c r="X1249" s="83">
        <f t="shared" si="153"/>
        <v>9</v>
      </c>
      <c r="Z1249" s="90" t="e">
        <f t="shared" si="154"/>
        <v>#DIV/0!</v>
      </c>
      <c r="AA1249" s="94" t="e">
        <f>+VLOOKUP(C1249,'Código Licitaciones'!$J$7:$J$31,1,0)</f>
        <v>#N/A</v>
      </c>
      <c r="AB1249" s="94">
        <f t="shared" si="155"/>
        <v>0</v>
      </c>
      <c r="AC1249" s="94" t="e">
        <f>+VLOOKUP(E1249,'Código Licitaciones'!$K$7:$K$50,1,0)</f>
        <v>#N/A</v>
      </c>
      <c r="AD1249" s="94">
        <f t="shared" si="156"/>
        <v>0</v>
      </c>
      <c r="AE1249" s="94" t="e">
        <f>+VLOOKUP(G1249,'Código Licitaciones'!$L$7:$L$50,1,0)</f>
        <v>#N/A</v>
      </c>
      <c r="AF1249" s="90" t="e">
        <f t="shared" si="157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60">+K1249</f>
        <v>0</v>
      </c>
      <c r="AJ1249" s="94">
        <f t="shared" si="160"/>
        <v>0</v>
      </c>
      <c r="AK1249" s="95" t="e">
        <f>+VLOOKUP(M1249,'Código Barras'!$C$3:$C$1694,1,0)</f>
        <v>#N/A</v>
      </c>
      <c r="AL1249" s="90">
        <f t="shared" si="159"/>
        <v>0</v>
      </c>
      <c r="AM1249" s="90">
        <f t="shared" si="159"/>
        <v>0</v>
      </c>
      <c r="AN1249" s="90">
        <f t="shared" si="159"/>
        <v>0</v>
      </c>
      <c r="AO1249" s="90">
        <f t="shared" si="158"/>
        <v>0</v>
      </c>
      <c r="AP1249" s="90">
        <f t="shared" si="158"/>
        <v>0</v>
      </c>
      <c r="AQ1249" s="90">
        <f t="shared" si="158"/>
        <v>0</v>
      </c>
      <c r="AR1249" s="90" t="e">
        <f>VLOOKUP(C1249&amp;E1249&amp;G1249&amp;I1249&amp;J1249,'Código Licitaciones'!$I$8:$I$4158,1,0)</f>
        <v>#N/A</v>
      </c>
    </row>
    <row r="1250" spans="13:44" ht="18.75" x14ac:dyDescent="0.3">
      <c r="M1250" s="98"/>
      <c r="X1250" s="83">
        <f t="shared" si="153"/>
        <v>9</v>
      </c>
      <c r="Z1250" s="90" t="e">
        <f t="shared" si="154"/>
        <v>#DIV/0!</v>
      </c>
      <c r="AA1250" s="94" t="e">
        <f>+VLOOKUP(C1250,'Código Licitaciones'!$J$7:$J$31,1,0)</f>
        <v>#N/A</v>
      </c>
      <c r="AB1250" s="94">
        <f t="shared" si="155"/>
        <v>0</v>
      </c>
      <c r="AC1250" s="94" t="e">
        <f>+VLOOKUP(E1250,'Código Licitaciones'!$K$7:$K$50,1,0)</f>
        <v>#N/A</v>
      </c>
      <c r="AD1250" s="94">
        <f t="shared" si="156"/>
        <v>0</v>
      </c>
      <c r="AE1250" s="94" t="e">
        <f>+VLOOKUP(G1250,'Código Licitaciones'!$L$7:$L$50,1,0)</f>
        <v>#N/A</v>
      </c>
      <c r="AF1250" s="90" t="e">
        <f t="shared" si="157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60"/>
        <v>0</v>
      </c>
      <c r="AJ1250" s="94">
        <f t="shared" si="160"/>
        <v>0</v>
      </c>
      <c r="AK1250" s="95" t="e">
        <f>+VLOOKUP(M1250,'Código Barras'!$C$3:$C$1694,1,0)</f>
        <v>#N/A</v>
      </c>
      <c r="AL1250" s="90">
        <f t="shared" si="159"/>
        <v>0</v>
      </c>
      <c r="AM1250" s="90">
        <f t="shared" si="159"/>
        <v>0</v>
      </c>
      <c r="AN1250" s="90">
        <f t="shared" si="159"/>
        <v>0</v>
      </c>
      <c r="AO1250" s="90">
        <f t="shared" si="158"/>
        <v>0</v>
      </c>
      <c r="AP1250" s="90">
        <f t="shared" si="158"/>
        <v>0</v>
      </c>
      <c r="AQ1250" s="90">
        <f t="shared" si="158"/>
        <v>0</v>
      </c>
      <c r="AR1250" s="90" t="e">
        <f>VLOOKUP(C1250&amp;E1250&amp;G1250&amp;I1250&amp;J1250,'Código Licitaciones'!$I$8:$I$4158,1,0)</f>
        <v>#N/A</v>
      </c>
    </row>
    <row r="1251" spans="13:44" ht="18.75" x14ac:dyDescent="0.3">
      <c r="M1251" s="98"/>
      <c r="X1251" s="83">
        <f t="shared" si="153"/>
        <v>9</v>
      </c>
      <c r="Z1251" s="90" t="e">
        <f t="shared" si="154"/>
        <v>#DIV/0!</v>
      </c>
      <c r="AA1251" s="94" t="e">
        <f>+VLOOKUP(C1251,'Código Licitaciones'!$J$7:$J$31,1,0)</f>
        <v>#N/A</v>
      </c>
      <c r="AB1251" s="94">
        <f t="shared" si="155"/>
        <v>0</v>
      </c>
      <c r="AC1251" s="94" t="e">
        <f>+VLOOKUP(E1251,'Código Licitaciones'!$K$7:$K$50,1,0)</f>
        <v>#N/A</v>
      </c>
      <c r="AD1251" s="94">
        <f t="shared" si="156"/>
        <v>0</v>
      </c>
      <c r="AE1251" s="94" t="e">
        <f>+VLOOKUP(G1251,'Código Licitaciones'!$L$7:$L$50,1,0)</f>
        <v>#N/A</v>
      </c>
      <c r="AF1251" s="90" t="e">
        <f t="shared" si="157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60"/>
        <v>0</v>
      </c>
      <c r="AJ1251" s="94">
        <f t="shared" si="160"/>
        <v>0</v>
      </c>
      <c r="AK1251" s="95" t="e">
        <f>+VLOOKUP(M1251,'Código Barras'!$C$3:$C$1694,1,0)</f>
        <v>#N/A</v>
      </c>
      <c r="AL1251" s="90">
        <f t="shared" si="159"/>
        <v>0</v>
      </c>
      <c r="AM1251" s="90">
        <f t="shared" si="159"/>
        <v>0</v>
      </c>
      <c r="AN1251" s="90">
        <f t="shared" si="159"/>
        <v>0</v>
      </c>
      <c r="AO1251" s="90">
        <f t="shared" si="158"/>
        <v>0</v>
      </c>
      <c r="AP1251" s="90">
        <f t="shared" si="158"/>
        <v>0</v>
      </c>
      <c r="AQ1251" s="90">
        <f t="shared" si="158"/>
        <v>0</v>
      </c>
      <c r="AR1251" s="90" t="e">
        <f>VLOOKUP(C1251&amp;E1251&amp;G1251&amp;I1251&amp;J1251,'Código Licitaciones'!$I$8:$I$4158,1,0)</f>
        <v>#N/A</v>
      </c>
    </row>
    <row r="1252" spans="13:44" ht="18.75" x14ac:dyDescent="0.3">
      <c r="M1252" s="98"/>
      <c r="X1252" s="83">
        <f t="shared" si="153"/>
        <v>9</v>
      </c>
      <c r="Z1252" s="90" t="e">
        <f t="shared" si="154"/>
        <v>#DIV/0!</v>
      </c>
      <c r="AA1252" s="94" t="e">
        <f>+VLOOKUP(C1252,'Código Licitaciones'!$J$7:$J$31,1,0)</f>
        <v>#N/A</v>
      </c>
      <c r="AB1252" s="94">
        <f t="shared" si="155"/>
        <v>0</v>
      </c>
      <c r="AC1252" s="94" t="e">
        <f>+VLOOKUP(E1252,'Código Licitaciones'!$K$7:$K$50,1,0)</f>
        <v>#N/A</v>
      </c>
      <c r="AD1252" s="94">
        <f t="shared" si="156"/>
        <v>0</v>
      </c>
      <c r="AE1252" s="94" t="e">
        <f>+VLOOKUP(G1252,'Código Licitaciones'!$L$7:$L$50,1,0)</f>
        <v>#N/A</v>
      </c>
      <c r="AF1252" s="90" t="e">
        <f t="shared" si="157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60"/>
        <v>0</v>
      </c>
      <c r="AJ1252" s="94">
        <f t="shared" si="160"/>
        <v>0</v>
      </c>
      <c r="AK1252" s="95" t="e">
        <f>+VLOOKUP(M1252,'Código Barras'!$C$3:$C$1694,1,0)</f>
        <v>#N/A</v>
      </c>
      <c r="AL1252" s="90">
        <f t="shared" si="159"/>
        <v>0</v>
      </c>
      <c r="AM1252" s="90">
        <f t="shared" si="159"/>
        <v>0</v>
      </c>
      <c r="AN1252" s="90">
        <f t="shared" si="159"/>
        <v>0</v>
      </c>
      <c r="AO1252" s="90">
        <f t="shared" si="158"/>
        <v>0</v>
      </c>
      <c r="AP1252" s="90">
        <f t="shared" si="158"/>
        <v>0</v>
      </c>
      <c r="AQ1252" s="90">
        <f t="shared" si="158"/>
        <v>0</v>
      </c>
      <c r="AR1252" s="90" t="e">
        <f>VLOOKUP(C1252&amp;E1252&amp;G1252&amp;I1252&amp;J1252,'Código Licitaciones'!$I$8:$I$4158,1,0)</f>
        <v>#N/A</v>
      </c>
    </row>
    <row r="1253" spans="13:44" ht="18.75" x14ac:dyDescent="0.3">
      <c r="M1253" s="98"/>
      <c r="X1253" s="83">
        <f t="shared" si="153"/>
        <v>9</v>
      </c>
      <c r="Z1253" s="90" t="e">
        <f t="shared" si="154"/>
        <v>#DIV/0!</v>
      </c>
      <c r="AA1253" s="94" t="e">
        <f>+VLOOKUP(C1253,'Código Licitaciones'!$J$7:$J$31,1,0)</f>
        <v>#N/A</v>
      </c>
      <c r="AB1253" s="94">
        <f t="shared" si="155"/>
        <v>0</v>
      </c>
      <c r="AC1253" s="94" t="e">
        <f>+VLOOKUP(E1253,'Código Licitaciones'!$K$7:$K$50,1,0)</f>
        <v>#N/A</v>
      </c>
      <c r="AD1253" s="94">
        <f t="shared" si="156"/>
        <v>0</v>
      </c>
      <c r="AE1253" s="94" t="e">
        <f>+VLOOKUP(G1253,'Código Licitaciones'!$L$7:$L$50,1,0)</f>
        <v>#N/A</v>
      </c>
      <c r="AF1253" s="90" t="e">
        <f t="shared" si="157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60"/>
        <v>0</v>
      </c>
      <c r="AJ1253" s="94">
        <f t="shared" si="160"/>
        <v>0</v>
      </c>
      <c r="AK1253" s="95" t="e">
        <f>+VLOOKUP(M1253,'Código Barras'!$C$3:$C$1694,1,0)</f>
        <v>#N/A</v>
      </c>
      <c r="AL1253" s="90">
        <f t="shared" si="159"/>
        <v>0</v>
      </c>
      <c r="AM1253" s="90">
        <f t="shared" si="159"/>
        <v>0</v>
      </c>
      <c r="AN1253" s="90">
        <f t="shared" si="159"/>
        <v>0</v>
      </c>
      <c r="AO1253" s="90">
        <f t="shared" si="158"/>
        <v>0</v>
      </c>
      <c r="AP1253" s="90">
        <f t="shared" si="158"/>
        <v>0</v>
      </c>
      <c r="AQ1253" s="90">
        <f t="shared" si="158"/>
        <v>0</v>
      </c>
      <c r="AR1253" s="90" t="e">
        <f>VLOOKUP(C1253&amp;E1253&amp;G1253&amp;I1253&amp;J1253,'Código Licitaciones'!$I$8:$I$4158,1,0)</f>
        <v>#N/A</v>
      </c>
    </row>
    <row r="1254" spans="13:44" ht="18.75" x14ac:dyDescent="0.3">
      <c r="M1254" s="98"/>
      <c r="X1254" s="83">
        <f t="shared" si="153"/>
        <v>9</v>
      </c>
      <c r="Z1254" s="90" t="e">
        <f t="shared" si="154"/>
        <v>#DIV/0!</v>
      </c>
      <c r="AA1254" s="94" t="e">
        <f>+VLOOKUP(C1254,'Código Licitaciones'!$J$7:$J$31,1,0)</f>
        <v>#N/A</v>
      </c>
      <c r="AB1254" s="94">
        <f t="shared" si="155"/>
        <v>0</v>
      </c>
      <c r="AC1254" s="94" t="e">
        <f>+VLOOKUP(E1254,'Código Licitaciones'!$K$7:$K$50,1,0)</f>
        <v>#N/A</v>
      </c>
      <c r="AD1254" s="94">
        <f t="shared" si="156"/>
        <v>0</v>
      </c>
      <c r="AE1254" s="94" t="e">
        <f>+VLOOKUP(G1254,'Código Licitaciones'!$L$7:$L$50,1,0)</f>
        <v>#N/A</v>
      </c>
      <c r="AF1254" s="90" t="e">
        <f t="shared" si="157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60"/>
        <v>0</v>
      </c>
      <c r="AJ1254" s="94">
        <f t="shared" si="160"/>
        <v>0</v>
      </c>
      <c r="AK1254" s="95" t="e">
        <f>+VLOOKUP(M1254,'Código Barras'!$C$3:$C$1694,1,0)</f>
        <v>#N/A</v>
      </c>
      <c r="AL1254" s="90">
        <f t="shared" si="159"/>
        <v>0</v>
      </c>
      <c r="AM1254" s="90">
        <f t="shared" si="159"/>
        <v>0</v>
      </c>
      <c r="AN1254" s="90">
        <f t="shared" si="159"/>
        <v>0</v>
      </c>
      <c r="AO1254" s="90">
        <f t="shared" si="158"/>
        <v>0</v>
      </c>
      <c r="AP1254" s="90">
        <f t="shared" si="158"/>
        <v>0</v>
      </c>
      <c r="AQ1254" s="90">
        <f t="shared" si="158"/>
        <v>0</v>
      </c>
      <c r="AR1254" s="90" t="e">
        <f>VLOOKUP(C1254&amp;E1254&amp;G1254&amp;I1254&amp;J1254,'Código Licitaciones'!$I$8:$I$4158,1,0)</f>
        <v>#N/A</v>
      </c>
    </row>
    <row r="1255" spans="13:44" ht="18.75" x14ac:dyDescent="0.3">
      <c r="M1255" s="98"/>
      <c r="X1255" s="83">
        <f t="shared" si="153"/>
        <v>9</v>
      </c>
      <c r="Z1255" s="90" t="e">
        <f t="shared" si="154"/>
        <v>#DIV/0!</v>
      </c>
      <c r="AA1255" s="94" t="e">
        <f>+VLOOKUP(C1255,'Código Licitaciones'!$J$7:$J$31,1,0)</f>
        <v>#N/A</v>
      </c>
      <c r="AB1255" s="94">
        <f t="shared" si="155"/>
        <v>0</v>
      </c>
      <c r="AC1255" s="94" t="e">
        <f>+VLOOKUP(E1255,'Código Licitaciones'!$K$7:$K$50,1,0)</f>
        <v>#N/A</v>
      </c>
      <c r="AD1255" s="94">
        <f t="shared" si="156"/>
        <v>0</v>
      </c>
      <c r="AE1255" s="94" t="e">
        <f>+VLOOKUP(G1255,'Código Licitaciones'!$L$7:$L$50,1,0)</f>
        <v>#N/A</v>
      </c>
      <c r="AF1255" s="90" t="e">
        <f t="shared" si="157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60"/>
        <v>0</v>
      </c>
      <c r="AJ1255" s="94">
        <f t="shared" si="160"/>
        <v>0</v>
      </c>
      <c r="AK1255" s="95" t="e">
        <f>+VLOOKUP(M1255,'Código Barras'!$C$3:$C$1694,1,0)</f>
        <v>#N/A</v>
      </c>
      <c r="AL1255" s="90">
        <f t="shared" si="159"/>
        <v>0</v>
      </c>
      <c r="AM1255" s="90">
        <f t="shared" si="159"/>
        <v>0</v>
      </c>
      <c r="AN1255" s="90">
        <f t="shared" si="159"/>
        <v>0</v>
      </c>
      <c r="AO1255" s="90">
        <f t="shared" si="158"/>
        <v>0</v>
      </c>
      <c r="AP1255" s="90">
        <f t="shared" si="158"/>
        <v>0</v>
      </c>
      <c r="AQ1255" s="90">
        <f t="shared" si="158"/>
        <v>0</v>
      </c>
      <c r="AR1255" s="90" t="e">
        <f>VLOOKUP(C1255&amp;E1255&amp;G1255&amp;I1255&amp;J1255,'Código Licitaciones'!$I$8:$I$4158,1,0)</f>
        <v>#N/A</v>
      </c>
    </row>
    <row r="1256" spans="13:44" ht="18.75" x14ac:dyDescent="0.3">
      <c r="M1256" s="98"/>
      <c r="X1256" s="83">
        <f t="shared" si="153"/>
        <v>9</v>
      </c>
      <c r="Z1256" s="90" t="e">
        <f t="shared" si="154"/>
        <v>#DIV/0!</v>
      </c>
      <c r="AA1256" s="94" t="e">
        <f>+VLOOKUP(C1256,'Código Licitaciones'!$J$7:$J$31,1,0)</f>
        <v>#N/A</v>
      </c>
      <c r="AB1256" s="94">
        <f t="shared" si="155"/>
        <v>0</v>
      </c>
      <c r="AC1256" s="94" t="e">
        <f>+VLOOKUP(E1256,'Código Licitaciones'!$K$7:$K$50,1,0)</f>
        <v>#N/A</v>
      </c>
      <c r="AD1256" s="94">
        <f t="shared" si="156"/>
        <v>0</v>
      </c>
      <c r="AE1256" s="94" t="e">
        <f>+VLOOKUP(G1256,'Código Licitaciones'!$L$7:$L$50,1,0)</f>
        <v>#N/A</v>
      </c>
      <c r="AF1256" s="90" t="e">
        <f t="shared" si="157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60"/>
        <v>0</v>
      </c>
      <c r="AJ1256" s="94">
        <f t="shared" si="160"/>
        <v>0</v>
      </c>
      <c r="AK1256" s="95" t="e">
        <f>+VLOOKUP(M1256,'Código Barras'!$C$3:$C$1694,1,0)</f>
        <v>#N/A</v>
      </c>
      <c r="AL1256" s="90">
        <f t="shared" si="159"/>
        <v>0</v>
      </c>
      <c r="AM1256" s="90">
        <f t="shared" si="159"/>
        <v>0</v>
      </c>
      <c r="AN1256" s="90">
        <f t="shared" si="159"/>
        <v>0</v>
      </c>
      <c r="AO1256" s="90">
        <f t="shared" si="158"/>
        <v>0</v>
      </c>
      <c r="AP1256" s="90">
        <f t="shared" si="158"/>
        <v>0</v>
      </c>
      <c r="AQ1256" s="90">
        <f t="shared" si="158"/>
        <v>0</v>
      </c>
      <c r="AR1256" s="90" t="e">
        <f>VLOOKUP(C1256&amp;E1256&amp;G1256&amp;I1256&amp;J1256,'Código Licitaciones'!$I$8:$I$4158,1,0)</f>
        <v>#N/A</v>
      </c>
    </row>
    <row r="1257" spans="13:44" ht="18.75" x14ac:dyDescent="0.3">
      <c r="M1257" s="98"/>
      <c r="X1257" s="83">
        <f t="shared" si="153"/>
        <v>9</v>
      </c>
      <c r="Z1257" s="90" t="e">
        <f t="shared" si="154"/>
        <v>#DIV/0!</v>
      </c>
      <c r="AA1257" s="94" t="e">
        <f>+VLOOKUP(C1257,'Código Licitaciones'!$J$7:$J$31,1,0)</f>
        <v>#N/A</v>
      </c>
      <c r="AB1257" s="94">
        <f t="shared" si="155"/>
        <v>0</v>
      </c>
      <c r="AC1257" s="94" t="e">
        <f>+VLOOKUP(E1257,'Código Licitaciones'!$K$7:$K$50,1,0)</f>
        <v>#N/A</v>
      </c>
      <c r="AD1257" s="94">
        <f t="shared" si="156"/>
        <v>0</v>
      </c>
      <c r="AE1257" s="94" t="e">
        <f>+VLOOKUP(G1257,'Código Licitaciones'!$L$7:$L$50,1,0)</f>
        <v>#N/A</v>
      </c>
      <c r="AF1257" s="90" t="e">
        <f t="shared" si="157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60"/>
        <v>0</v>
      </c>
      <c r="AJ1257" s="94">
        <f t="shared" si="160"/>
        <v>0</v>
      </c>
      <c r="AK1257" s="95" t="e">
        <f>+VLOOKUP(M1257,'Código Barras'!$C$3:$C$1694,1,0)</f>
        <v>#N/A</v>
      </c>
      <c r="AL1257" s="90">
        <f t="shared" si="159"/>
        <v>0</v>
      </c>
      <c r="AM1257" s="90">
        <f t="shared" si="159"/>
        <v>0</v>
      </c>
      <c r="AN1257" s="90">
        <f t="shared" si="159"/>
        <v>0</v>
      </c>
      <c r="AO1257" s="90">
        <f t="shared" si="158"/>
        <v>0</v>
      </c>
      <c r="AP1257" s="90">
        <f t="shared" si="158"/>
        <v>0</v>
      </c>
      <c r="AQ1257" s="90">
        <f t="shared" si="158"/>
        <v>0</v>
      </c>
      <c r="AR1257" s="90" t="e">
        <f>VLOOKUP(C1257&amp;E1257&amp;G1257&amp;I1257&amp;J1257,'Código Licitaciones'!$I$8:$I$4158,1,0)</f>
        <v>#N/A</v>
      </c>
    </row>
    <row r="1258" spans="13:44" ht="18.75" x14ac:dyDescent="0.3">
      <c r="M1258" s="98"/>
      <c r="X1258" s="83">
        <f t="shared" si="153"/>
        <v>9</v>
      </c>
      <c r="Z1258" s="90" t="e">
        <f t="shared" si="154"/>
        <v>#DIV/0!</v>
      </c>
      <c r="AA1258" s="94" t="e">
        <f>+VLOOKUP(C1258,'Código Licitaciones'!$J$7:$J$31,1,0)</f>
        <v>#N/A</v>
      </c>
      <c r="AB1258" s="94">
        <f t="shared" si="155"/>
        <v>0</v>
      </c>
      <c r="AC1258" s="94" t="e">
        <f>+VLOOKUP(E1258,'Código Licitaciones'!$K$7:$K$50,1,0)</f>
        <v>#N/A</v>
      </c>
      <c r="AD1258" s="94">
        <f t="shared" si="156"/>
        <v>0</v>
      </c>
      <c r="AE1258" s="94" t="e">
        <f>+VLOOKUP(G1258,'Código Licitaciones'!$L$7:$L$50,1,0)</f>
        <v>#N/A</v>
      </c>
      <c r="AF1258" s="90" t="e">
        <f t="shared" si="157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60"/>
        <v>0</v>
      </c>
      <c r="AJ1258" s="94">
        <f t="shared" si="160"/>
        <v>0</v>
      </c>
      <c r="AK1258" s="95" t="e">
        <f>+VLOOKUP(M1258,'Código Barras'!$C$3:$C$1694,1,0)</f>
        <v>#N/A</v>
      </c>
      <c r="AL1258" s="90">
        <f t="shared" si="159"/>
        <v>0</v>
      </c>
      <c r="AM1258" s="90">
        <f t="shared" si="159"/>
        <v>0</v>
      </c>
      <c r="AN1258" s="90">
        <f t="shared" si="159"/>
        <v>0</v>
      </c>
      <c r="AO1258" s="90">
        <f t="shared" si="158"/>
        <v>0</v>
      </c>
      <c r="AP1258" s="90">
        <f t="shared" si="158"/>
        <v>0</v>
      </c>
      <c r="AQ1258" s="90">
        <f t="shared" si="158"/>
        <v>0</v>
      </c>
      <c r="AR1258" s="90" t="e">
        <f>VLOOKUP(C1258&amp;E1258&amp;G1258&amp;I1258&amp;J1258,'Código Licitaciones'!$I$8:$I$4158,1,0)</f>
        <v>#N/A</v>
      </c>
    </row>
    <row r="1259" spans="13:44" ht="18.75" x14ac:dyDescent="0.3">
      <c r="M1259" s="98"/>
      <c r="X1259" s="83">
        <f t="shared" si="153"/>
        <v>9</v>
      </c>
      <c r="Z1259" s="90" t="e">
        <f t="shared" si="154"/>
        <v>#DIV/0!</v>
      </c>
      <c r="AA1259" s="94" t="e">
        <f>+VLOOKUP(C1259,'Código Licitaciones'!$J$7:$J$31,1,0)</f>
        <v>#N/A</v>
      </c>
      <c r="AB1259" s="94">
        <f t="shared" si="155"/>
        <v>0</v>
      </c>
      <c r="AC1259" s="94" t="e">
        <f>+VLOOKUP(E1259,'Código Licitaciones'!$K$7:$K$50,1,0)</f>
        <v>#N/A</v>
      </c>
      <c r="AD1259" s="94">
        <f t="shared" si="156"/>
        <v>0</v>
      </c>
      <c r="AE1259" s="94" t="e">
        <f>+VLOOKUP(G1259,'Código Licitaciones'!$L$7:$L$50,1,0)</f>
        <v>#N/A</v>
      </c>
      <c r="AF1259" s="90" t="e">
        <f t="shared" si="157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60"/>
        <v>0</v>
      </c>
      <c r="AJ1259" s="94">
        <f t="shared" si="160"/>
        <v>0</v>
      </c>
      <c r="AK1259" s="95" t="e">
        <f>+VLOOKUP(M1259,'Código Barras'!$C$3:$C$1694,1,0)</f>
        <v>#N/A</v>
      </c>
      <c r="AL1259" s="90">
        <f t="shared" si="159"/>
        <v>0</v>
      </c>
      <c r="AM1259" s="90">
        <f t="shared" si="159"/>
        <v>0</v>
      </c>
      <c r="AN1259" s="90">
        <f t="shared" si="159"/>
        <v>0</v>
      </c>
      <c r="AO1259" s="90">
        <f t="shared" si="158"/>
        <v>0</v>
      </c>
      <c r="AP1259" s="90">
        <f t="shared" si="158"/>
        <v>0</v>
      </c>
      <c r="AQ1259" s="90">
        <f t="shared" si="158"/>
        <v>0</v>
      </c>
      <c r="AR1259" s="90" t="e">
        <f>VLOOKUP(C1259&amp;E1259&amp;G1259&amp;I1259&amp;J1259,'Código Licitaciones'!$I$8:$I$4158,1,0)</f>
        <v>#N/A</v>
      </c>
    </row>
    <row r="1260" spans="13:44" ht="18.75" x14ac:dyDescent="0.3">
      <c r="M1260" s="98"/>
      <c r="X1260" s="83">
        <f t="shared" si="153"/>
        <v>9</v>
      </c>
      <c r="Z1260" s="90" t="e">
        <f t="shared" si="154"/>
        <v>#DIV/0!</v>
      </c>
      <c r="AA1260" s="94" t="e">
        <f>+VLOOKUP(C1260,'Código Licitaciones'!$J$7:$J$31,1,0)</f>
        <v>#N/A</v>
      </c>
      <c r="AB1260" s="94">
        <f t="shared" si="155"/>
        <v>0</v>
      </c>
      <c r="AC1260" s="94" t="e">
        <f>+VLOOKUP(E1260,'Código Licitaciones'!$K$7:$K$50,1,0)</f>
        <v>#N/A</v>
      </c>
      <c r="AD1260" s="94">
        <f t="shared" si="156"/>
        <v>0</v>
      </c>
      <c r="AE1260" s="94" t="e">
        <f>+VLOOKUP(G1260,'Código Licitaciones'!$L$7:$L$50,1,0)</f>
        <v>#N/A</v>
      </c>
      <c r="AF1260" s="90" t="e">
        <f t="shared" si="157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60"/>
        <v>0</v>
      </c>
      <c r="AJ1260" s="94">
        <f t="shared" si="160"/>
        <v>0</v>
      </c>
      <c r="AK1260" s="95" t="e">
        <f>+VLOOKUP(M1260,'Código Barras'!$C$3:$C$1694,1,0)</f>
        <v>#N/A</v>
      </c>
      <c r="AL1260" s="90">
        <f t="shared" si="159"/>
        <v>0</v>
      </c>
      <c r="AM1260" s="90">
        <f t="shared" si="159"/>
        <v>0</v>
      </c>
      <c r="AN1260" s="90">
        <f t="shared" si="159"/>
        <v>0</v>
      </c>
      <c r="AO1260" s="90">
        <f t="shared" si="158"/>
        <v>0</v>
      </c>
      <c r="AP1260" s="90">
        <f t="shared" si="158"/>
        <v>0</v>
      </c>
      <c r="AQ1260" s="90">
        <f t="shared" si="158"/>
        <v>0</v>
      </c>
      <c r="AR1260" s="90" t="e">
        <f>VLOOKUP(C1260&amp;E1260&amp;G1260&amp;I1260&amp;J1260,'Código Licitaciones'!$I$8:$I$4158,1,0)</f>
        <v>#N/A</v>
      </c>
    </row>
    <row r="1261" spans="13:44" ht="18.75" x14ac:dyDescent="0.3">
      <c r="M1261" s="98"/>
      <c r="X1261" s="83">
        <f t="shared" si="153"/>
        <v>9</v>
      </c>
      <c r="Z1261" s="90" t="e">
        <f t="shared" si="154"/>
        <v>#DIV/0!</v>
      </c>
      <c r="AA1261" s="94" t="e">
        <f>+VLOOKUP(C1261,'Código Licitaciones'!$J$7:$J$31,1,0)</f>
        <v>#N/A</v>
      </c>
      <c r="AB1261" s="94">
        <f t="shared" si="155"/>
        <v>0</v>
      </c>
      <c r="AC1261" s="94" t="e">
        <f>+VLOOKUP(E1261,'Código Licitaciones'!$K$7:$K$50,1,0)</f>
        <v>#N/A</v>
      </c>
      <c r="AD1261" s="94">
        <f t="shared" si="156"/>
        <v>0</v>
      </c>
      <c r="AE1261" s="94" t="e">
        <f>+VLOOKUP(G1261,'Código Licitaciones'!$L$7:$L$50,1,0)</f>
        <v>#N/A</v>
      </c>
      <c r="AF1261" s="90" t="e">
        <f t="shared" si="157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60"/>
        <v>0</v>
      </c>
      <c r="AJ1261" s="94">
        <f t="shared" si="160"/>
        <v>0</v>
      </c>
      <c r="AK1261" s="95" t="e">
        <f>+VLOOKUP(M1261,'Código Barras'!$C$3:$C$1694,1,0)</f>
        <v>#N/A</v>
      </c>
      <c r="AL1261" s="90">
        <f t="shared" si="159"/>
        <v>0</v>
      </c>
      <c r="AM1261" s="90">
        <f t="shared" si="159"/>
        <v>0</v>
      </c>
      <c r="AN1261" s="90">
        <f t="shared" si="159"/>
        <v>0</v>
      </c>
      <c r="AO1261" s="90">
        <f t="shared" si="158"/>
        <v>0</v>
      </c>
      <c r="AP1261" s="90">
        <f t="shared" si="158"/>
        <v>0</v>
      </c>
      <c r="AQ1261" s="90">
        <f t="shared" si="158"/>
        <v>0</v>
      </c>
      <c r="AR1261" s="90" t="e">
        <f>VLOOKUP(C1261&amp;E1261&amp;G1261&amp;I1261&amp;J1261,'Código Licitaciones'!$I$8:$I$4158,1,0)</f>
        <v>#N/A</v>
      </c>
    </row>
    <row r="1262" spans="13:44" ht="18.75" x14ac:dyDescent="0.3">
      <c r="M1262" s="98"/>
      <c r="X1262" s="83">
        <f t="shared" si="153"/>
        <v>9</v>
      </c>
      <c r="Z1262" s="90" t="e">
        <f t="shared" si="154"/>
        <v>#DIV/0!</v>
      </c>
      <c r="AA1262" s="94" t="e">
        <f>+VLOOKUP(C1262,'Código Licitaciones'!$J$7:$J$31,1,0)</f>
        <v>#N/A</v>
      </c>
      <c r="AB1262" s="94">
        <f t="shared" si="155"/>
        <v>0</v>
      </c>
      <c r="AC1262" s="94" t="e">
        <f>+VLOOKUP(E1262,'Código Licitaciones'!$K$7:$K$50,1,0)</f>
        <v>#N/A</v>
      </c>
      <c r="AD1262" s="94">
        <f t="shared" si="156"/>
        <v>0</v>
      </c>
      <c r="AE1262" s="94" t="e">
        <f>+VLOOKUP(G1262,'Código Licitaciones'!$L$7:$L$50,1,0)</f>
        <v>#N/A</v>
      </c>
      <c r="AF1262" s="90" t="e">
        <f t="shared" si="157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60"/>
        <v>0</v>
      </c>
      <c r="AJ1262" s="94">
        <f t="shared" si="160"/>
        <v>0</v>
      </c>
      <c r="AK1262" s="95" t="e">
        <f>+VLOOKUP(M1262,'Código Barras'!$C$3:$C$1694,1,0)</f>
        <v>#N/A</v>
      </c>
      <c r="AL1262" s="90">
        <f t="shared" si="159"/>
        <v>0</v>
      </c>
      <c r="AM1262" s="90">
        <f t="shared" si="159"/>
        <v>0</v>
      </c>
      <c r="AN1262" s="90">
        <f t="shared" si="159"/>
        <v>0</v>
      </c>
      <c r="AO1262" s="90">
        <f t="shared" si="158"/>
        <v>0</v>
      </c>
      <c r="AP1262" s="90">
        <f t="shared" si="158"/>
        <v>0</v>
      </c>
      <c r="AQ1262" s="90">
        <f t="shared" si="158"/>
        <v>0</v>
      </c>
      <c r="AR1262" s="90" t="e">
        <f>VLOOKUP(C1262&amp;E1262&amp;G1262&amp;I1262&amp;J1262,'Código Licitaciones'!$I$8:$I$4158,1,0)</f>
        <v>#N/A</v>
      </c>
    </row>
    <row r="1263" spans="13:44" ht="18.75" x14ac:dyDescent="0.3">
      <c r="M1263" s="98"/>
      <c r="X1263" s="83">
        <f t="shared" si="153"/>
        <v>9</v>
      </c>
      <c r="Z1263" s="90" t="e">
        <f t="shared" si="154"/>
        <v>#DIV/0!</v>
      </c>
      <c r="AA1263" s="94" t="e">
        <f>+VLOOKUP(C1263,'Código Licitaciones'!$J$7:$J$31,1,0)</f>
        <v>#N/A</v>
      </c>
      <c r="AB1263" s="94">
        <f t="shared" si="155"/>
        <v>0</v>
      </c>
      <c r="AC1263" s="94" t="e">
        <f>+VLOOKUP(E1263,'Código Licitaciones'!$K$7:$K$50,1,0)</f>
        <v>#N/A</v>
      </c>
      <c r="AD1263" s="94">
        <f t="shared" si="156"/>
        <v>0</v>
      </c>
      <c r="AE1263" s="94" t="e">
        <f>+VLOOKUP(G1263,'Código Licitaciones'!$L$7:$L$50,1,0)</f>
        <v>#N/A</v>
      </c>
      <c r="AF1263" s="90" t="e">
        <f t="shared" si="157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60"/>
        <v>0</v>
      </c>
      <c r="AJ1263" s="94">
        <f t="shared" si="160"/>
        <v>0</v>
      </c>
      <c r="AK1263" s="95" t="e">
        <f>+VLOOKUP(M1263,'Código Barras'!$C$3:$C$1694,1,0)</f>
        <v>#N/A</v>
      </c>
      <c r="AL1263" s="90">
        <f t="shared" si="159"/>
        <v>0</v>
      </c>
      <c r="AM1263" s="90">
        <f t="shared" si="159"/>
        <v>0</v>
      </c>
      <c r="AN1263" s="90">
        <f t="shared" si="159"/>
        <v>0</v>
      </c>
      <c r="AO1263" s="90">
        <f t="shared" si="158"/>
        <v>0</v>
      </c>
      <c r="AP1263" s="90">
        <f t="shared" si="158"/>
        <v>0</v>
      </c>
      <c r="AQ1263" s="90">
        <f t="shared" si="158"/>
        <v>0</v>
      </c>
      <c r="AR1263" s="90" t="e">
        <f>VLOOKUP(C1263&amp;E1263&amp;G1263&amp;I1263&amp;J1263,'Código Licitaciones'!$I$8:$I$4158,1,0)</f>
        <v>#N/A</v>
      </c>
    </row>
    <row r="1264" spans="13:44" ht="18.75" x14ac:dyDescent="0.3">
      <c r="M1264" s="98"/>
      <c r="X1264" s="83">
        <f t="shared" si="153"/>
        <v>9</v>
      </c>
      <c r="Z1264" s="90" t="e">
        <f t="shared" si="154"/>
        <v>#DIV/0!</v>
      </c>
      <c r="AA1264" s="94" t="e">
        <f>+VLOOKUP(C1264,'Código Licitaciones'!$J$7:$J$31,1,0)</f>
        <v>#N/A</v>
      </c>
      <c r="AB1264" s="94">
        <f t="shared" si="155"/>
        <v>0</v>
      </c>
      <c r="AC1264" s="94" t="e">
        <f>+VLOOKUP(E1264,'Código Licitaciones'!$K$7:$K$50,1,0)</f>
        <v>#N/A</v>
      </c>
      <c r="AD1264" s="94">
        <f t="shared" si="156"/>
        <v>0</v>
      </c>
      <c r="AE1264" s="94" t="e">
        <f>+VLOOKUP(G1264,'Código Licitaciones'!$L$7:$L$50,1,0)</f>
        <v>#N/A</v>
      </c>
      <c r="AF1264" s="90" t="e">
        <f t="shared" si="157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60"/>
        <v>0</v>
      </c>
      <c r="AJ1264" s="94">
        <f t="shared" si="160"/>
        <v>0</v>
      </c>
      <c r="AK1264" s="95" t="e">
        <f>+VLOOKUP(M1264,'Código Barras'!$C$3:$C$1694,1,0)</f>
        <v>#N/A</v>
      </c>
      <c r="AL1264" s="90">
        <f t="shared" si="159"/>
        <v>0</v>
      </c>
      <c r="AM1264" s="90">
        <f t="shared" si="159"/>
        <v>0</v>
      </c>
      <c r="AN1264" s="90">
        <f t="shared" si="159"/>
        <v>0</v>
      </c>
      <c r="AO1264" s="90">
        <f t="shared" si="158"/>
        <v>0</v>
      </c>
      <c r="AP1264" s="90">
        <f t="shared" si="158"/>
        <v>0</v>
      </c>
      <c r="AQ1264" s="90">
        <f t="shared" si="158"/>
        <v>0</v>
      </c>
      <c r="AR1264" s="90" t="e">
        <f>VLOOKUP(C1264&amp;E1264&amp;G1264&amp;I1264&amp;J1264,'Código Licitaciones'!$I$8:$I$4158,1,0)</f>
        <v>#N/A</v>
      </c>
    </row>
    <row r="1265" spans="13:44" ht="18.75" x14ac:dyDescent="0.3">
      <c r="M1265" s="98"/>
      <c r="X1265" s="83">
        <f t="shared" si="153"/>
        <v>9</v>
      </c>
      <c r="Z1265" s="90" t="e">
        <f t="shared" si="154"/>
        <v>#DIV/0!</v>
      </c>
      <c r="AA1265" s="94" t="e">
        <f>+VLOOKUP(C1265,'Código Licitaciones'!$J$7:$J$31,1,0)</f>
        <v>#N/A</v>
      </c>
      <c r="AB1265" s="94">
        <f t="shared" si="155"/>
        <v>0</v>
      </c>
      <c r="AC1265" s="94" t="e">
        <f>+VLOOKUP(E1265,'Código Licitaciones'!$K$7:$K$50,1,0)</f>
        <v>#N/A</v>
      </c>
      <c r="AD1265" s="94">
        <f t="shared" si="156"/>
        <v>0</v>
      </c>
      <c r="AE1265" s="94" t="e">
        <f>+VLOOKUP(G1265,'Código Licitaciones'!$L$7:$L$50,1,0)</f>
        <v>#N/A</v>
      </c>
      <c r="AF1265" s="90" t="e">
        <f t="shared" si="157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60"/>
        <v>0</v>
      </c>
      <c r="AJ1265" s="94">
        <f t="shared" si="160"/>
        <v>0</v>
      </c>
      <c r="AK1265" s="95" t="e">
        <f>+VLOOKUP(M1265,'Código Barras'!$C$3:$C$1694,1,0)</f>
        <v>#N/A</v>
      </c>
      <c r="AL1265" s="90">
        <f t="shared" si="159"/>
        <v>0</v>
      </c>
      <c r="AM1265" s="90">
        <f t="shared" si="159"/>
        <v>0</v>
      </c>
      <c r="AN1265" s="90">
        <f t="shared" si="159"/>
        <v>0</v>
      </c>
      <c r="AO1265" s="90">
        <f t="shared" si="158"/>
        <v>0</v>
      </c>
      <c r="AP1265" s="90">
        <f t="shared" si="158"/>
        <v>0</v>
      </c>
      <c r="AQ1265" s="90">
        <f t="shared" si="158"/>
        <v>0</v>
      </c>
      <c r="AR1265" s="90" t="e">
        <f>VLOOKUP(C1265&amp;E1265&amp;G1265&amp;I1265&amp;J1265,'Código Licitaciones'!$I$8:$I$4158,1,0)</f>
        <v>#N/A</v>
      </c>
    </row>
    <row r="1266" spans="13:44" ht="18.75" x14ac:dyDescent="0.3">
      <c r="M1266" s="98"/>
      <c r="X1266" s="83">
        <f t="shared" si="153"/>
        <v>9</v>
      </c>
      <c r="Z1266" s="90" t="e">
        <f t="shared" si="154"/>
        <v>#DIV/0!</v>
      </c>
      <c r="AA1266" s="94" t="e">
        <f>+VLOOKUP(C1266,'Código Licitaciones'!$J$7:$J$31,1,0)</f>
        <v>#N/A</v>
      </c>
      <c r="AB1266" s="94">
        <f t="shared" si="155"/>
        <v>0</v>
      </c>
      <c r="AC1266" s="94" t="e">
        <f>+VLOOKUP(E1266,'Código Licitaciones'!$K$7:$K$50,1,0)</f>
        <v>#N/A</v>
      </c>
      <c r="AD1266" s="94">
        <f t="shared" si="156"/>
        <v>0</v>
      </c>
      <c r="AE1266" s="94" t="e">
        <f>+VLOOKUP(G1266,'Código Licitaciones'!$L$7:$L$50,1,0)</f>
        <v>#N/A</v>
      </c>
      <c r="AF1266" s="90" t="e">
        <f t="shared" si="157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60"/>
        <v>0</v>
      </c>
      <c r="AJ1266" s="94">
        <f t="shared" si="160"/>
        <v>0</v>
      </c>
      <c r="AK1266" s="95" t="e">
        <f>+VLOOKUP(M1266,'Código Barras'!$C$3:$C$1694,1,0)</f>
        <v>#N/A</v>
      </c>
      <c r="AL1266" s="90">
        <f t="shared" si="159"/>
        <v>0</v>
      </c>
      <c r="AM1266" s="90">
        <f t="shared" si="159"/>
        <v>0</v>
      </c>
      <c r="AN1266" s="90">
        <f t="shared" si="159"/>
        <v>0</v>
      </c>
      <c r="AO1266" s="90">
        <f t="shared" si="158"/>
        <v>0</v>
      </c>
      <c r="AP1266" s="90">
        <f t="shared" si="158"/>
        <v>0</v>
      </c>
      <c r="AQ1266" s="90">
        <f t="shared" si="158"/>
        <v>0</v>
      </c>
      <c r="AR1266" s="90" t="e">
        <f>VLOOKUP(C1266&amp;E1266&amp;G1266&amp;I1266&amp;J1266,'Código Licitaciones'!$I$8:$I$4158,1,0)</f>
        <v>#N/A</v>
      </c>
    </row>
    <row r="1267" spans="13:44" ht="18.75" x14ac:dyDescent="0.3">
      <c r="M1267" s="98"/>
      <c r="X1267" s="83">
        <f t="shared" si="153"/>
        <v>9</v>
      </c>
      <c r="Z1267" s="90" t="e">
        <f t="shared" si="154"/>
        <v>#DIV/0!</v>
      </c>
      <c r="AA1267" s="94" t="e">
        <f>+VLOOKUP(C1267,'Código Licitaciones'!$J$7:$J$31,1,0)</f>
        <v>#N/A</v>
      </c>
      <c r="AB1267" s="94">
        <f t="shared" si="155"/>
        <v>0</v>
      </c>
      <c r="AC1267" s="94" t="e">
        <f>+VLOOKUP(E1267,'Código Licitaciones'!$K$7:$K$50,1,0)</f>
        <v>#N/A</v>
      </c>
      <c r="AD1267" s="94">
        <f t="shared" si="156"/>
        <v>0</v>
      </c>
      <c r="AE1267" s="94" t="e">
        <f>+VLOOKUP(G1267,'Código Licitaciones'!$L$7:$L$50,1,0)</f>
        <v>#N/A</v>
      </c>
      <c r="AF1267" s="90" t="e">
        <f t="shared" si="157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60"/>
        <v>0</v>
      </c>
      <c r="AJ1267" s="94">
        <f t="shared" si="160"/>
        <v>0</v>
      </c>
      <c r="AK1267" s="95" t="e">
        <f>+VLOOKUP(M1267,'Código Barras'!$C$3:$C$1694,1,0)</f>
        <v>#N/A</v>
      </c>
      <c r="AL1267" s="90">
        <f t="shared" si="159"/>
        <v>0</v>
      </c>
      <c r="AM1267" s="90">
        <f t="shared" si="159"/>
        <v>0</v>
      </c>
      <c r="AN1267" s="90">
        <f t="shared" si="159"/>
        <v>0</v>
      </c>
      <c r="AO1267" s="90">
        <f t="shared" si="158"/>
        <v>0</v>
      </c>
      <c r="AP1267" s="90">
        <f t="shared" si="158"/>
        <v>0</v>
      </c>
      <c r="AQ1267" s="90">
        <f t="shared" si="158"/>
        <v>0</v>
      </c>
      <c r="AR1267" s="90" t="e">
        <f>VLOOKUP(C1267&amp;E1267&amp;G1267&amp;I1267&amp;J1267,'Código Licitaciones'!$I$8:$I$4158,1,0)</f>
        <v>#N/A</v>
      </c>
    </row>
    <row r="1268" spans="13:44" ht="18.75" x14ac:dyDescent="0.3">
      <c r="M1268" s="98"/>
      <c r="X1268" s="83">
        <f t="shared" si="153"/>
        <v>9</v>
      </c>
      <c r="Z1268" s="90" t="e">
        <f t="shared" si="154"/>
        <v>#DIV/0!</v>
      </c>
      <c r="AA1268" s="94" t="e">
        <f>+VLOOKUP(C1268,'Código Licitaciones'!$J$7:$J$31,1,0)</f>
        <v>#N/A</v>
      </c>
      <c r="AB1268" s="94">
        <f t="shared" si="155"/>
        <v>0</v>
      </c>
      <c r="AC1268" s="94" t="e">
        <f>+VLOOKUP(E1268,'Código Licitaciones'!$K$7:$K$50,1,0)</f>
        <v>#N/A</v>
      </c>
      <c r="AD1268" s="94">
        <f t="shared" si="156"/>
        <v>0</v>
      </c>
      <c r="AE1268" s="94" t="e">
        <f>+VLOOKUP(G1268,'Código Licitaciones'!$L$7:$L$50,1,0)</f>
        <v>#N/A</v>
      </c>
      <c r="AF1268" s="90" t="e">
        <f t="shared" si="157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60"/>
        <v>0</v>
      </c>
      <c r="AJ1268" s="94">
        <f t="shared" si="160"/>
        <v>0</v>
      </c>
      <c r="AK1268" s="95" t="e">
        <f>+VLOOKUP(M1268,'Código Barras'!$C$3:$C$1694,1,0)</f>
        <v>#N/A</v>
      </c>
      <c r="AL1268" s="90">
        <f t="shared" si="159"/>
        <v>0</v>
      </c>
      <c r="AM1268" s="90">
        <f t="shared" si="159"/>
        <v>0</v>
      </c>
      <c r="AN1268" s="90">
        <f t="shared" si="159"/>
        <v>0</v>
      </c>
      <c r="AO1268" s="90">
        <f t="shared" si="158"/>
        <v>0</v>
      </c>
      <c r="AP1268" s="90">
        <f t="shared" si="158"/>
        <v>0</v>
      </c>
      <c r="AQ1268" s="90">
        <f t="shared" si="158"/>
        <v>0</v>
      </c>
      <c r="AR1268" s="90" t="e">
        <f>VLOOKUP(C1268&amp;E1268&amp;G1268&amp;I1268&amp;J1268,'Código Licitaciones'!$I$8:$I$4158,1,0)</f>
        <v>#N/A</v>
      </c>
    </row>
    <row r="1269" spans="13:44" ht="18.75" x14ac:dyDescent="0.3">
      <c r="M1269" s="98"/>
      <c r="X1269" s="83">
        <f t="shared" si="153"/>
        <v>9</v>
      </c>
      <c r="Z1269" s="90" t="e">
        <f t="shared" si="154"/>
        <v>#DIV/0!</v>
      </c>
      <c r="AA1269" s="94" t="e">
        <f>+VLOOKUP(C1269,'Código Licitaciones'!$J$7:$J$31,1,0)</f>
        <v>#N/A</v>
      </c>
      <c r="AB1269" s="94">
        <f t="shared" si="155"/>
        <v>0</v>
      </c>
      <c r="AC1269" s="94" t="e">
        <f>+VLOOKUP(E1269,'Código Licitaciones'!$K$7:$K$50,1,0)</f>
        <v>#N/A</v>
      </c>
      <c r="AD1269" s="94">
        <f t="shared" si="156"/>
        <v>0</v>
      </c>
      <c r="AE1269" s="94" t="e">
        <f>+VLOOKUP(G1269,'Código Licitaciones'!$L$7:$L$50,1,0)</f>
        <v>#N/A</v>
      </c>
      <c r="AF1269" s="90" t="e">
        <f t="shared" si="157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60"/>
        <v>0</v>
      </c>
      <c r="AJ1269" s="94">
        <f t="shared" si="160"/>
        <v>0</v>
      </c>
      <c r="AK1269" s="95" t="e">
        <f>+VLOOKUP(M1269,'Código Barras'!$C$3:$C$1694,1,0)</f>
        <v>#N/A</v>
      </c>
      <c r="AL1269" s="90">
        <f t="shared" si="159"/>
        <v>0</v>
      </c>
      <c r="AM1269" s="90">
        <f t="shared" si="159"/>
        <v>0</v>
      </c>
      <c r="AN1269" s="90">
        <f t="shared" si="159"/>
        <v>0</v>
      </c>
      <c r="AO1269" s="90">
        <f t="shared" si="158"/>
        <v>0</v>
      </c>
      <c r="AP1269" s="90">
        <f t="shared" si="158"/>
        <v>0</v>
      </c>
      <c r="AQ1269" s="90">
        <f t="shared" si="158"/>
        <v>0</v>
      </c>
      <c r="AR1269" s="90" t="e">
        <f>VLOOKUP(C1269&amp;E1269&amp;G1269&amp;I1269&amp;J1269,'Código Licitaciones'!$I$8:$I$4158,1,0)</f>
        <v>#N/A</v>
      </c>
    </row>
    <row r="1270" spans="13:44" ht="18.75" x14ac:dyDescent="0.3">
      <c r="M1270" s="98"/>
      <c r="X1270" s="83">
        <f t="shared" si="153"/>
        <v>9</v>
      </c>
      <c r="Z1270" s="90" t="e">
        <f t="shared" si="154"/>
        <v>#DIV/0!</v>
      </c>
      <c r="AA1270" s="94" t="e">
        <f>+VLOOKUP(C1270,'Código Licitaciones'!$J$7:$J$31,1,0)</f>
        <v>#N/A</v>
      </c>
      <c r="AB1270" s="94">
        <f t="shared" si="155"/>
        <v>0</v>
      </c>
      <c r="AC1270" s="94" t="e">
        <f>+VLOOKUP(E1270,'Código Licitaciones'!$K$7:$K$50,1,0)</f>
        <v>#N/A</v>
      </c>
      <c r="AD1270" s="94">
        <f t="shared" si="156"/>
        <v>0</v>
      </c>
      <c r="AE1270" s="94" t="e">
        <f>+VLOOKUP(G1270,'Código Licitaciones'!$L$7:$L$50,1,0)</f>
        <v>#N/A</v>
      </c>
      <c r="AF1270" s="90" t="e">
        <f t="shared" si="157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60"/>
        <v>0</v>
      </c>
      <c r="AJ1270" s="94">
        <f t="shared" si="160"/>
        <v>0</v>
      </c>
      <c r="AK1270" s="95" t="e">
        <f>+VLOOKUP(M1270,'Código Barras'!$C$3:$C$1694,1,0)</f>
        <v>#N/A</v>
      </c>
      <c r="AL1270" s="90">
        <f t="shared" si="159"/>
        <v>0</v>
      </c>
      <c r="AM1270" s="90">
        <f t="shared" si="159"/>
        <v>0</v>
      </c>
      <c r="AN1270" s="90">
        <f t="shared" si="159"/>
        <v>0</v>
      </c>
      <c r="AO1270" s="90">
        <f t="shared" si="158"/>
        <v>0</v>
      </c>
      <c r="AP1270" s="90">
        <f t="shared" si="158"/>
        <v>0</v>
      </c>
      <c r="AQ1270" s="90">
        <f t="shared" si="158"/>
        <v>0</v>
      </c>
      <c r="AR1270" s="90" t="e">
        <f>VLOOKUP(C1270&amp;E1270&amp;G1270&amp;I1270&amp;J1270,'Código Licitaciones'!$I$8:$I$4158,1,0)</f>
        <v>#N/A</v>
      </c>
    </row>
    <row r="1271" spans="13:44" ht="18.75" x14ac:dyDescent="0.3">
      <c r="M1271" s="98"/>
      <c r="X1271" s="83">
        <f t="shared" si="153"/>
        <v>9</v>
      </c>
      <c r="Z1271" s="90" t="e">
        <f t="shared" si="154"/>
        <v>#DIV/0!</v>
      </c>
      <c r="AA1271" s="94" t="e">
        <f>+VLOOKUP(C1271,'Código Licitaciones'!$J$7:$J$31,1,0)</f>
        <v>#N/A</v>
      </c>
      <c r="AB1271" s="94">
        <f t="shared" si="155"/>
        <v>0</v>
      </c>
      <c r="AC1271" s="94" t="e">
        <f>+VLOOKUP(E1271,'Código Licitaciones'!$K$7:$K$50,1,0)</f>
        <v>#N/A</v>
      </c>
      <c r="AD1271" s="94">
        <f t="shared" si="156"/>
        <v>0</v>
      </c>
      <c r="AE1271" s="94" t="e">
        <f>+VLOOKUP(G1271,'Código Licitaciones'!$L$7:$L$50,1,0)</f>
        <v>#N/A</v>
      </c>
      <c r="AF1271" s="90" t="e">
        <f t="shared" si="157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60"/>
        <v>0</v>
      </c>
      <c r="AJ1271" s="94">
        <f t="shared" si="160"/>
        <v>0</v>
      </c>
      <c r="AK1271" s="95" t="e">
        <f>+VLOOKUP(M1271,'Código Barras'!$C$3:$C$1694,1,0)</f>
        <v>#N/A</v>
      </c>
      <c r="AL1271" s="90">
        <f t="shared" si="159"/>
        <v>0</v>
      </c>
      <c r="AM1271" s="90">
        <f t="shared" si="159"/>
        <v>0</v>
      </c>
      <c r="AN1271" s="90">
        <f t="shared" si="159"/>
        <v>0</v>
      </c>
      <c r="AO1271" s="90">
        <f t="shared" si="158"/>
        <v>0</v>
      </c>
      <c r="AP1271" s="90">
        <f t="shared" si="158"/>
        <v>0</v>
      </c>
      <c r="AQ1271" s="90">
        <f t="shared" si="158"/>
        <v>0</v>
      </c>
      <c r="AR1271" s="90" t="e">
        <f>VLOOKUP(C1271&amp;E1271&amp;G1271&amp;I1271&amp;J1271,'Código Licitaciones'!$I$8:$I$4158,1,0)</f>
        <v>#N/A</v>
      </c>
    </row>
    <row r="1272" spans="13:44" ht="18.75" x14ac:dyDescent="0.3">
      <c r="M1272" s="98"/>
      <c r="X1272" s="83">
        <f t="shared" si="153"/>
        <v>9</v>
      </c>
      <c r="Z1272" s="90" t="e">
        <f t="shared" si="154"/>
        <v>#DIV/0!</v>
      </c>
      <c r="AA1272" s="94" t="e">
        <f>+VLOOKUP(C1272,'Código Licitaciones'!$J$7:$J$31,1,0)</f>
        <v>#N/A</v>
      </c>
      <c r="AB1272" s="94">
        <f t="shared" si="155"/>
        <v>0</v>
      </c>
      <c r="AC1272" s="94" t="e">
        <f>+VLOOKUP(E1272,'Código Licitaciones'!$K$7:$K$50,1,0)</f>
        <v>#N/A</v>
      </c>
      <c r="AD1272" s="94">
        <f t="shared" si="156"/>
        <v>0</v>
      </c>
      <c r="AE1272" s="94" t="e">
        <f>+VLOOKUP(G1272,'Código Licitaciones'!$L$7:$L$50,1,0)</f>
        <v>#N/A</v>
      </c>
      <c r="AF1272" s="90" t="e">
        <f t="shared" si="157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60"/>
        <v>0</v>
      </c>
      <c r="AJ1272" s="94">
        <f t="shared" si="160"/>
        <v>0</v>
      </c>
      <c r="AK1272" s="95" t="e">
        <f>+VLOOKUP(M1272,'Código Barras'!$C$3:$C$1694,1,0)</f>
        <v>#N/A</v>
      </c>
      <c r="AL1272" s="90">
        <f t="shared" si="159"/>
        <v>0</v>
      </c>
      <c r="AM1272" s="90">
        <f t="shared" si="159"/>
        <v>0</v>
      </c>
      <c r="AN1272" s="90">
        <f t="shared" si="159"/>
        <v>0</v>
      </c>
      <c r="AO1272" s="90">
        <f t="shared" si="158"/>
        <v>0</v>
      </c>
      <c r="AP1272" s="90">
        <f t="shared" si="158"/>
        <v>0</v>
      </c>
      <c r="AQ1272" s="90">
        <f t="shared" si="158"/>
        <v>0</v>
      </c>
      <c r="AR1272" s="90" t="e">
        <f>VLOOKUP(C1272&amp;E1272&amp;G1272&amp;I1272&amp;J1272,'Código Licitaciones'!$I$8:$I$4158,1,0)</f>
        <v>#N/A</v>
      </c>
    </row>
    <row r="1273" spans="13:44" ht="18.75" x14ac:dyDescent="0.3">
      <c r="M1273" s="98"/>
      <c r="X1273" s="83">
        <f t="shared" si="153"/>
        <v>9</v>
      </c>
      <c r="Z1273" s="90" t="e">
        <f t="shared" si="154"/>
        <v>#DIV/0!</v>
      </c>
      <c r="AA1273" s="94" t="e">
        <f>+VLOOKUP(C1273,'Código Licitaciones'!$J$7:$J$31,1,0)</f>
        <v>#N/A</v>
      </c>
      <c r="AB1273" s="94">
        <f t="shared" si="155"/>
        <v>0</v>
      </c>
      <c r="AC1273" s="94" t="e">
        <f>+VLOOKUP(E1273,'Código Licitaciones'!$K$7:$K$50,1,0)</f>
        <v>#N/A</v>
      </c>
      <c r="AD1273" s="94">
        <f t="shared" si="156"/>
        <v>0</v>
      </c>
      <c r="AE1273" s="94" t="e">
        <f>+VLOOKUP(G1273,'Código Licitaciones'!$L$7:$L$50,1,0)</f>
        <v>#N/A</v>
      </c>
      <c r="AF1273" s="90" t="e">
        <f t="shared" si="157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60"/>
        <v>0</v>
      </c>
      <c r="AJ1273" s="94">
        <f t="shared" si="160"/>
        <v>0</v>
      </c>
      <c r="AK1273" s="95" t="e">
        <f>+VLOOKUP(M1273,'Código Barras'!$C$3:$C$1694,1,0)</f>
        <v>#N/A</v>
      </c>
      <c r="AL1273" s="90">
        <f t="shared" si="159"/>
        <v>0</v>
      </c>
      <c r="AM1273" s="90">
        <f t="shared" si="159"/>
        <v>0</v>
      </c>
      <c r="AN1273" s="90">
        <f t="shared" si="159"/>
        <v>0</v>
      </c>
      <c r="AO1273" s="90">
        <f t="shared" si="158"/>
        <v>0</v>
      </c>
      <c r="AP1273" s="90">
        <f t="shared" si="158"/>
        <v>0</v>
      </c>
      <c r="AQ1273" s="90">
        <f t="shared" si="158"/>
        <v>0</v>
      </c>
      <c r="AR1273" s="90" t="e">
        <f>VLOOKUP(C1273&amp;E1273&amp;G1273&amp;I1273&amp;J1273,'Código Licitaciones'!$I$8:$I$4158,1,0)</f>
        <v>#N/A</v>
      </c>
    </row>
    <row r="1274" spans="13:44" ht="18.75" x14ac:dyDescent="0.3">
      <c r="M1274" s="98"/>
      <c r="X1274" s="83">
        <f t="shared" si="153"/>
        <v>9</v>
      </c>
      <c r="Z1274" s="90" t="e">
        <f t="shared" si="154"/>
        <v>#DIV/0!</v>
      </c>
      <c r="AA1274" s="94" t="e">
        <f>+VLOOKUP(C1274,'Código Licitaciones'!$J$7:$J$31,1,0)</f>
        <v>#N/A</v>
      </c>
      <c r="AB1274" s="94">
        <f t="shared" si="155"/>
        <v>0</v>
      </c>
      <c r="AC1274" s="94" t="e">
        <f>+VLOOKUP(E1274,'Código Licitaciones'!$K$7:$K$50,1,0)</f>
        <v>#N/A</v>
      </c>
      <c r="AD1274" s="94">
        <f t="shared" si="156"/>
        <v>0</v>
      </c>
      <c r="AE1274" s="94" t="e">
        <f>+VLOOKUP(G1274,'Código Licitaciones'!$L$7:$L$50,1,0)</f>
        <v>#N/A</v>
      </c>
      <c r="AF1274" s="90" t="e">
        <f t="shared" si="157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60"/>
        <v>0</v>
      </c>
      <c r="AJ1274" s="94">
        <f t="shared" si="160"/>
        <v>0</v>
      </c>
      <c r="AK1274" s="95" t="e">
        <f>+VLOOKUP(M1274,'Código Barras'!$C$3:$C$1694,1,0)</f>
        <v>#N/A</v>
      </c>
      <c r="AL1274" s="90">
        <f t="shared" si="159"/>
        <v>0</v>
      </c>
      <c r="AM1274" s="90">
        <f t="shared" si="159"/>
        <v>0</v>
      </c>
      <c r="AN1274" s="90">
        <f t="shared" si="159"/>
        <v>0</v>
      </c>
      <c r="AO1274" s="90">
        <f t="shared" si="158"/>
        <v>0</v>
      </c>
      <c r="AP1274" s="90">
        <f t="shared" si="158"/>
        <v>0</v>
      </c>
      <c r="AQ1274" s="90">
        <f t="shared" si="158"/>
        <v>0</v>
      </c>
      <c r="AR1274" s="90" t="e">
        <f>VLOOKUP(C1274&amp;E1274&amp;G1274&amp;I1274&amp;J1274,'Código Licitaciones'!$I$8:$I$4158,1,0)</f>
        <v>#N/A</v>
      </c>
    </row>
    <row r="1275" spans="13:44" ht="18.75" x14ac:dyDescent="0.3">
      <c r="M1275" s="98"/>
      <c r="X1275" s="83">
        <f t="shared" si="153"/>
        <v>9</v>
      </c>
      <c r="Z1275" s="90" t="e">
        <f t="shared" si="154"/>
        <v>#DIV/0!</v>
      </c>
      <c r="AA1275" s="94" t="e">
        <f>+VLOOKUP(C1275,'Código Licitaciones'!$J$7:$J$31,1,0)</f>
        <v>#N/A</v>
      </c>
      <c r="AB1275" s="94">
        <f t="shared" si="155"/>
        <v>0</v>
      </c>
      <c r="AC1275" s="94" t="e">
        <f>+VLOOKUP(E1275,'Código Licitaciones'!$K$7:$K$50,1,0)</f>
        <v>#N/A</v>
      </c>
      <c r="AD1275" s="94">
        <f t="shared" si="156"/>
        <v>0</v>
      </c>
      <c r="AE1275" s="94" t="e">
        <f>+VLOOKUP(G1275,'Código Licitaciones'!$L$7:$L$50,1,0)</f>
        <v>#N/A</v>
      </c>
      <c r="AF1275" s="90" t="e">
        <f t="shared" si="157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60"/>
        <v>0</v>
      </c>
      <c r="AJ1275" s="94">
        <f t="shared" si="160"/>
        <v>0</v>
      </c>
      <c r="AK1275" s="95" t="e">
        <f>+VLOOKUP(M1275,'Código Barras'!$C$3:$C$1694,1,0)</f>
        <v>#N/A</v>
      </c>
      <c r="AL1275" s="90">
        <f t="shared" si="159"/>
        <v>0</v>
      </c>
      <c r="AM1275" s="90">
        <f t="shared" si="159"/>
        <v>0</v>
      </c>
      <c r="AN1275" s="90">
        <f t="shared" si="159"/>
        <v>0</v>
      </c>
      <c r="AO1275" s="90">
        <f t="shared" si="158"/>
        <v>0</v>
      </c>
      <c r="AP1275" s="90">
        <f t="shared" si="158"/>
        <v>0</v>
      </c>
      <c r="AQ1275" s="90">
        <f t="shared" si="158"/>
        <v>0</v>
      </c>
      <c r="AR1275" s="90" t="e">
        <f>VLOOKUP(C1275&amp;E1275&amp;G1275&amp;I1275&amp;J1275,'Código Licitaciones'!$I$8:$I$4158,1,0)</f>
        <v>#N/A</v>
      </c>
    </row>
    <row r="1276" spans="13:44" ht="18.75" x14ac:dyDescent="0.3">
      <c r="M1276" s="98"/>
      <c r="X1276" s="83">
        <f t="shared" si="153"/>
        <v>9</v>
      </c>
      <c r="Z1276" s="90" t="e">
        <f t="shared" si="154"/>
        <v>#DIV/0!</v>
      </c>
      <c r="AA1276" s="94" t="e">
        <f>+VLOOKUP(C1276,'Código Licitaciones'!$J$7:$J$31,1,0)</f>
        <v>#N/A</v>
      </c>
      <c r="AB1276" s="94">
        <f t="shared" si="155"/>
        <v>0</v>
      </c>
      <c r="AC1276" s="94" t="e">
        <f>+VLOOKUP(E1276,'Código Licitaciones'!$K$7:$K$50,1,0)</f>
        <v>#N/A</v>
      </c>
      <c r="AD1276" s="94">
        <f t="shared" si="156"/>
        <v>0</v>
      </c>
      <c r="AE1276" s="94" t="e">
        <f>+VLOOKUP(G1276,'Código Licitaciones'!$L$7:$L$50,1,0)</f>
        <v>#N/A</v>
      </c>
      <c r="AF1276" s="90" t="e">
        <f t="shared" si="157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60"/>
        <v>0</v>
      </c>
      <c r="AJ1276" s="94">
        <f t="shared" si="160"/>
        <v>0</v>
      </c>
      <c r="AK1276" s="95" t="e">
        <f>+VLOOKUP(M1276,'Código Barras'!$C$3:$C$1694,1,0)</f>
        <v>#N/A</v>
      </c>
      <c r="AL1276" s="90">
        <f t="shared" si="159"/>
        <v>0</v>
      </c>
      <c r="AM1276" s="90">
        <f t="shared" si="159"/>
        <v>0</v>
      </c>
      <c r="AN1276" s="90">
        <f t="shared" si="159"/>
        <v>0</v>
      </c>
      <c r="AO1276" s="90">
        <f t="shared" si="158"/>
        <v>0</v>
      </c>
      <c r="AP1276" s="90">
        <f t="shared" si="158"/>
        <v>0</v>
      </c>
      <c r="AQ1276" s="90">
        <f t="shared" si="158"/>
        <v>0</v>
      </c>
      <c r="AR1276" s="90" t="e">
        <f>VLOOKUP(C1276&amp;E1276&amp;G1276&amp;I1276&amp;J1276,'Código Licitaciones'!$I$8:$I$4158,1,0)</f>
        <v>#N/A</v>
      </c>
    </row>
    <row r="1277" spans="13:44" ht="18.75" x14ac:dyDescent="0.3">
      <c r="M1277" s="98"/>
      <c r="X1277" s="83">
        <f t="shared" si="153"/>
        <v>9</v>
      </c>
      <c r="Z1277" s="90" t="e">
        <f t="shared" si="154"/>
        <v>#DIV/0!</v>
      </c>
      <c r="AA1277" s="94" t="e">
        <f>+VLOOKUP(C1277,'Código Licitaciones'!$J$7:$J$31,1,0)</f>
        <v>#N/A</v>
      </c>
      <c r="AB1277" s="94">
        <f t="shared" si="155"/>
        <v>0</v>
      </c>
      <c r="AC1277" s="94" t="e">
        <f>+VLOOKUP(E1277,'Código Licitaciones'!$K$7:$K$50,1,0)</f>
        <v>#N/A</v>
      </c>
      <c r="AD1277" s="94">
        <f t="shared" si="156"/>
        <v>0</v>
      </c>
      <c r="AE1277" s="94" t="e">
        <f>+VLOOKUP(G1277,'Código Licitaciones'!$L$7:$L$50,1,0)</f>
        <v>#N/A</v>
      </c>
      <c r="AF1277" s="90" t="e">
        <f t="shared" si="157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60"/>
        <v>0</v>
      </c>
      <c r="AJ1277" s="94">
        <f t="shared" si="160"/>
        <v>0</v>
      </c>
      <c r="AK1277" s="95" t="e">
        <f>+VLOOKUP(M1277,'Código Barras'!$C$3:$C$1694,1,0)</f>
        <v>#N/A</v>
      </c>
      <c r="AL1277" s="90">
        <f t="shared" si="159"/>
        <v>0</v>
      </c>
      <c r="AM1277" s="90">
        <f t="shared" si="159"/>
        <v>0</v>
      </c>
      <c r="AN1277" s="90">
        <f t="shared" si="159"/>
        <v>0</v>
      </c>
      <c r="AO1277" s="90">
        <f t="shared" si="158"/>
        <v>0</v>
      </c>
      <c r="AP1277" s="90">
        <f t="shared" si="158"/>
        <v>0</v>
      </c>
      <c r="AQ1277" s="90">
        <f t="shared" si="158"/>
        <v>0</v>
      </c>
      <c r="AR1277" s="90" t="e">
        <f>VLOOKUP(C1277&amp;E1277&amp;G1277&amp;I1277&amp;J1277,'Código Licitaciones'!$I$8:$I$4158,1,0)</f>
        <v>#N/A</v>
      </c>
    </row>
    <row r="1278" spans="13:44" ht="18.75" x14ac:dyDescent="0.3">
      <c r="M1278" s="98"/>
      <c r="X1278" s="83">
        <f t="shared" si="153"/>
        <v>9</v>
      </c>
      <c r="Z1278" s="90" t="e">
        <f t="shared" si="154"/>
        <v>#DIV/0!</v>
      </c>
      <c r="AA1278" s="94" t="e">
        <f>+VLOOKUP(C1278,'Código Licitaciones'!$J$7:$J$31,1,0)</f>
        <v>#N/A</v>
      </c>
      <c r="AB1278" s="94">
        <f t="shared" si="155"/>
        <v>0</v>
      </c>
      <c r="AC1278" s="94" t="e">
        <f>+VLOOKUP(E1278,'Código Licitaciones'!$K$7:$K$50,1,0)</f>
        <v>#N/A</v>
      </c>
      <c r="AD1278" s="94">
        <f t="shared" si="156"/>
        <v>0</v>
      </c>
      <c r="AE1278" s="94" t="e">
        <f>+VLOOKUP(G1278,'Código Licitaciones'!$L$7:$L$50,1,0)</f>
        <v>#N/A</v>
      </c>
      <c r="AF1278" s="90" t="e">
        <f t="shared" si="157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60"/>
        <v>0</v>
      </c>
      <c r="AJ1278" s="94">
        <f t="shared" si="160"/>
        <v>0</v>
      </c>
      <c r="AK1278" s="95" t="e">
        <f>+VLOOKUP(M1278,'Código Barras'!$C$3:$C$1694,1,0)</f>
        <v>#N/A</v>
      </c>
      <c r="AL1278" s="90">
        <f t="shared" si="159"/>
        <v>0</v>
      </c>
      <c r="AM1278" s="90">
        <f t="shared" si="159"/>
        <v>0</v>
      </c>
      <c r="AN1278" s="90">
        <f t="shared" si="159"/>
        <v>0</v>
      </c>
      <c r="AO1278" s="90">
        <f t="shared" si="158"/>
        <v>0</v>
      </c>
      <c r="AP1278" s="90">
        <f t="shared" si="158"/>
        <v>0</v>
      </c>
      <c r="AQ1278" s="90">
        <f t="shared" si="158"/>
        <v>0</v>
      </c>
      <c r="AR1278" s="90" t="e">
        <f>VLOOKUP(C1278&amp;E1278&amp;G1278&amp;I1278&amp;J1278,'Código Licitaciones'!$I$8:$I$4158,1,0)</f>
        <v>#N/A</v>
      </c>
    </row>
    <row r="1279" spans="13:44" ht="18.75" x14ac:dyDescent="0.3">
      <c r="M1279" s="98"/>
      <c r="X1279" s="83">
        <f t="shared" si="153"/>
        <v>9</v>
      </c>
      <c r="Z1279" s="90" t="e">
        <f t="shared" si="154"/>
        <v>#DIV/0!</v>
      </c>
      <c r="AA1279" s="94" t="e">
        <f>+VLOOKUP(C1279,'Código Licitaciones'!$J$7:$J$31,1,0)</f>
        <v>#N/A</v>
      </c>
      <c r="AB1279" s="94">
        <f t="shared" si="155"/>
        <v>0</v>
      </c>
      <c r="AC1279" s="94" t="e">
        <f>+VLOOKUP(E1279,'Código Licitaciones'!$K$7:$K$50,1,0)</f>
        <v>#N/A</v>
      </c>
      <c r="AD1279" s="94">
        <f t="shared" si="156"/>
        <v>0</v>
      </c>
      <c r="AE1279" s="94" t="e">
        <f>+VLOOKUP(G1279,'Código Licitaciones'!$L$7:$L$50,1,0)</f>
        <v>#N/A</v>
      </c>
      <c r="AF1279" s="90" t="e">
        <f t="shared" si="157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60"/>
        <v>0</v>
      </c>
      <c r="AJ1279" s="94">
        <f t="shared" si="160"/>
        <v>0</v>
      </c>
      <c r="AK1279" s="95" t="e">
        <f>+VLOOKUP(M1279,'Código Barras'!$C$3:$C$1694,1,0)</f>
        <v>#N/A</v>
      </c>
      <c r="AL1279" s="90">
        <f t="shared" si="159"/>
        <v>0</v>
      </c>
      <c r="AM1279" s="90">
        <f t="shared" si="159"/>
        <v>0</v>
      </c>
      <c r="AN1279" s="90">
        <f t="shared" si="159"/>
        <v>0</v>
      </c>
      <c r="AO1279" s="90">
        <f t="shared" si="158"/>
        <v>0</v>
      </c>
      <c r="AP1279" s="90">
        <f t="shared" si="158"/>
        <v>0</v>
      </c>
      <c r="AQ1279" s="90">
        <f t="shared" si="158"/>
        <v>0</v>
      </c>
      <c r="AR1279" s="90" t="e">
        <f>VLOOKUP(C1279&amp;E1279&amp;G1279&amp;I1279&amp;J1279,'Código Licitaciones'!$I$8:$I$4158,1,0)</f>
        <v>#N/A</v>
      </c>
    </row>
    <row r="1280" spans="13:44" ht="18.75" x14ac:dyDescent="0.3">
      <c r="M1280" s="98"/>
      <c r="X1280" s="83">
        <f t="shared" si="153"/>
        <v>9</v>
      </c>
      <c r="Z1280" s="90" t="e">
        <f t="shared" si="154"/>
        <v>#DIV/0!</v>
      </c>
      <c r="AA1280" s="94" t="e">
        <f>+VLOOKUP(C1280,'Código Licitaciones'!$J$7:$J$31,1,0)</f>
        <v>#N/A</v>
      </c>
      <c r="AB1280" s="94">
        <f t="shared" si="155"/>
        <v>0</v>
      </c>
      <c r="AC1280" s="94" t="e">
        <f>+VLOOKUP(E1280,'Código Licitaciones'!$K$7:$K$50,1,0)</f>
        <v>#N/A</v>
      </c>
      <c r="AD1280" s="94">
        <f t="shared" si="156"/>
        <v>0</v>
      </c>
      <c r="AE1280" s="94" t="e">
        <f>+VLOOKUP(G1280,'Código Licitaciones'!$L$7:$L$50,1,0)</f>
        <v>#N/A</v>
      </c>
      <c r="AF1280" s="90" t="e">
        <f t="shared" si="157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60"/>
        <v>0</v>
      </c>
      <c r="AJ1280" s="94">
        <f t="shared" si="160"/>
        <v>0</v>
      </c>
      <c r="AK1280" s="95" t="e">
        <f>+VLOOKUP(M1280,'Código Barras'!$C$3:$C$1694,1,0)</f>
        <v>#N/A</v>
      </c>
      <c r="AL1280" s="90">
        <f t="shared" si="159"/>
        <v>0</v>
      </c>
      <c r="AM1280" s="90">
        <f t="shared" si="159"/>
        <v>0</v>
      </c>
      <c r="AN1280" s="90">
        <f t="shared" si="159"/>
        <v>0</v>
      </c>
      <c r="AO1280" s="90">
        <f t="shared" si="158"/>
        <v>0</v>
      </c>
      <c r="AP1280" s="90">
        <f t="shared" si="158"/>
        <v>0</v>
      </c>
      <c r="AQ1280" s="90">
        <f t="shared" si="158"/>
        <v>0</v>
      </c>
      <c r="AR1280" s="90" t="e">
        <f>VLOOKUP(C1280&amp;E1280&amp;G1280&amp;I1280&amp;J1280,'Código Licitaciones'!$I$8:$I$4158,1,0)</f>
        <v>#N/A</v>
      </c>
    </row>
    <row r="1281" spans="13:44" ht="18.75" x14ac:dyDescent="0.3">
      <c r="M1281" s="98"/>
      <c r="X1281" s="83">
        <f t="shared" si="153"/>
        <v>9</v>
      </c>
      <c r="Z1281" s="90" t="e">
        <f t="shared" si="154"/>
        <v>#DIV/0!</v>
      </c>
      <c r="AA1281" s="94" t="e">
        <f>+VLOOKUP(C1281,'Código Licitaciones'!$J$7:$J$31,1,0)</f>
        <v>#N/A</v>
      </c>
      <c r="AB1281" s="94">
        <f t="shared" si="155"/>
        <v>0</v>
      </c>
      <c r="AC1281" s="94" t="e">
        <f>+VLOOKUP(E1281,'Código Licitaciones'!$K$7:$K$50,1,0)</f>
        <v>#N/A</v>
      </c>
      <c r="AD1281" s="94">
        <f t="shared" si="156"/>
        <v>0</v>
      </c>
      <c r="AE1281" s="94" t="e">
        <f>+VLOOKUP(G1281,'Código Licitaciones'!$L$7:$L$50,1,0)</f>
        <v>#N/A</v>
      </c>
      <c r="AF1281" s="90" t="e">
        <f t="shared" si="157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60"/>
        <v>0</v>
      </c>
      <c r="AJ1281" s="94">
        <f t="shared" si="160"/>
        <v>0</v>
      </c>
      <c r="AK1281" s="95" t="e">
        <f>+VLOOKUP(M1281,'Código Barras'!$C$3:$C$1694,1,0)</f>
        <v>#N/A</v>
      </c>
      <c r="AL1281" s="90">
        <f t="shared" si="159"/>
        <v>0</v>
      </c>
      <c r="AM1281" s="90">
        <f t="shared" si="159"/>
        <v>0</v>
      </c>
      <c r="AN1281" s="90">
        <f t="shared" si="159"/>
        <v>0</v>
      </c>
      <c r="AO1281" s="90">
        <f t="shared" si="158"/>
        <v>0</v>
      </c>
      <c r="AP1281" s="90">
        <f t="shared" si="158"/>
        <v>0</v>
      </c>
      <c r="AQ1281" s="90">
        <f t="shared" si="158"/>
        <v>0</v>
      </c>
      <c r="AR1281" s="90" t="e">
        <f>VLOOKUP(C1281&amp;E1281&amp;G1281&amp;I1281&amp;J1281,'Código Licitaciones'!$I$8:$I$4158,1,0)</f>
        <v>#N/A</v>
      </c>
    </row>
    <row r="1282" spans="13:44" ht="18.75" x14ac:dyDescent="0.3">
      <c r="M1282" s="98"/>
      <c r="X1282" s="83">
        <f t="shared" si="153"/>
        <v>9</v>
      </c>
      <c r="Z1282" s="90" t="e">
        <f t="shared" si="154"/>
        <v>#DIV/0!</v>
      </c>
      <c r="AA1282" s="94" t="e">
        <f>+VLOOKUP(C1282,'Código Licitaciones'!$J$7:$J$31,1,0)</f>
        <v>#N/A</v>
      </c>
      <c r="AB1282" s="94">
        <f t="shared" si="155"/>
        <v>0</v>
      </c>
      <c r="AC1282" s="94" t="e">
        <f>+VLOOKUP(E1282,'Código Licitaciones'!$K$7:$K$50,1,0)</f>
        <v>#N/A</v>
      </c>
      <c r="AD1282" s="94">
        <f t="shared" si="156"/>
        <v>0</v>
      </c>
      <c r="AE1282" s="94" t="e">
        <f>+VLOOKUP(G1282,'Código Licitaciones'!$L$7:$L$50,1,0)</f>
        <v>#N/A</v>
      </c>
      <c r="AF1282" s="90" t="e">
        <f t="shared" si="157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60"/>
        <v>0</v>
      </c>
      <c r="AJ1282" s="94">
        <f t="shared" si="160"/>
        <v>0</v>
      </c>
      <c r="AK1282" s="95" t="e">
        <f>+VLOOKUP(M1282,'Código Barras'!$C$3:$C$1694,1,0)</f>
        <v>#N/A</v>
      </c>
      <c r="AL1282" s="90">
        <f t="shared" si="159"/>
        <v>0</v>
      </c>
      <c r="AM1282" s="90">
        <f t="shared" si="159"/>
        <v>0</v>
      </c>
      <c r="AN1282" s="90">
        <f t="shared" si="159"/>
        <v>0</v>
      </c>
      <c r="AO1282" s="90">
        <f t="shared" si="158"/>
        <v>0</v>
      </c>
      <c r="AP1282" s="90">
        <f t="shared" si="158"/>
        <v>0</v>
      </c>
      <c r="AQ1282" s="90">
        <f t="shared" si="158"/>
        <v>0</v>
      </c>
      <c r="AR1282" s="90" t="e">
        <f>VLOOKUP(C1282&amp;E1282&amp;G1282&amp;I1282&amp;J1282,'Código Licitaciones'!$I$8:$I$4158,1,0)</f>
        <v>#N/A</v>
      </c>
    </row>
    <row r="1283" spans="13:44" ht="18.75" x14ac:dyDescent="0.3">
      <c r="M1283" s="98"/>
      <c r="X1283" s="83">
        <f t="shared" si="153"/>
        <v>9</v>
      </c>
      <c r="Z1283" s="90" t="e">
        <f t="shared" si="154"/>
        <v>#DIV/0!</v>
      </c>
      <c r="AA1283" s="94" t="e">
        <f>+VLOOKUP(C1283,'Código Licitaciones'!$J$7:$J$31,1,0)</f>
        <v>#N/A</v>
      </c>
      <c r="AB1283" s="94">
        <f t="shared" si="155"/>
        <v>0</v>
      </c>
      <c r="AC1283" s="94" t="e">
        <f>+VLOOKUP(E1283,'Código Licitaciones'!$K$7:$K$50,1,0)</f>
        <v>#N/A</v>
      </c>
      <c r="AD1283" s="94">
        <f t="shared" si="156"/>
        <v>0</v>
      </c>
      <c r="AE1283" s="94" t="e">
        <f>+VLOOKUP(G1283,'Código Licitaciones'!$L$7:$L$50,1,0)</f>
        <v>#N/A</v>
      </c>
      <c r="AF1283" s="90" t="e">
        <f t="shared" si="157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60"/>
        <v>0</v>
      </c>
      <c r="AJ1283" s="94">
        <f t="shared" si="160"/>
        <v>0</v>
      </c>
      <c r="AK1283" s="95" t="e">
        <f>+VLOOKUP(M1283,'Código Barras'!$C$3:$C$1694,1,0)</f>
        <v>#N/A</v>
      </c>
      <c r="AL1283" s="90">
        <f t="shared" si="159"/>
        <v>0</v>
      </c>
      <c r="AM1283" s="90">
        <f t="shared" si="159"/>
        <v>0</v>
      </c>
      <c r="AN1283" s="90">
        <f t="shared" si="159"/>
        <v>0</v>
      </c>
      <c r="AO1283" s="90">
        <f t="shared" si="158"/>
        <v>0</v>
      </c>
      <c r="AP1283" s="90">
        <f t="shared" si="158"/>
        <v>0</v>
      </c>
      <c r="AQ1283" s="90">
        <f t="shared" si="158"/>
        <v>0</v>
      </c>
      <c r="AR1283" s="90" t="e">
        <f>VLOOKUP(C1283&amp;E1283&amp;G1283&amp;I1283&amp;J1283,'Código Licitaciones'!$I$8:$I$4158,1,0)</f>
        <v>#N/A</v>
      </c>
    </row>
    <row r="1284" spans="13:44" ht="18.75" x14ac:dyDescent="0.3">
      <c r="M1284" s="98"/>
      <c r="X1284" s="83">
        <f t="shared" si="153"/>
        <v>9</v>
      </c>
      <c r="Z1284" s="90" t="e">
        <f t="shared" si="154"/>
        <v>#DIV/0!</v>
      </c>
      <c r="AA1284" s="94" t="e">
        <f>+VLOOKUP(C1284,'Código Licitaciones'!$J$7:$J$31,1,0)</f>
        <v>#N/A</v>
      </c>
      <c r="AB1284" s="94">
        <f t="shared" si="155"/>
        <v>0</v>
      </c>
      <c r="AC1284" s="94" t="e">
        <f>+VLOOKUP(E1284,'Código Licitaciones'!$K$7:$K$50,1,0)</f>
        <v>#N/A</v>
      </c>
      <c r="AD1284" s="94">
        <f t="shared" si="156"/>
        <v>0</v>
      </c>
      <c r="AE1284" s="94" t="e">
        <f>+VLOOKUP(G1284,'Código Licitaciones'!$L$7:$L$50,1,0)</f>
        <v>#N/A</v>
      </c>
      <c r="AF1284" s="90" t="e">
        <f t="shared" si="157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60"/>
        <v>0</v>
      </c>
      <c r="AJ1284" s="94">
        <f t="shared" si="160"/>
        <v>0</v>
      </c>
      <c r="AK1284" s="95" t="e">
        <f>+VLOOKUP(M1284,'Código Barras'!$C$3:$C$1694,1,0)</f>
        <v>#N/A</v>
      </c>
      <c r="AL1284" s="90">
        <f t="shared" si="159"/>
        <v>0</v>
      </c>
      <c r="AM1284" s="90">
        <f t="shared" si="159"/>
        <v>0</v>
      </c>
      <c r="AN1284" s="90">
        <f t="shared" si="159"/>
        <v>0</v>
      </c>
      <c r="AO1284" s="90">
        <f t="shared" si="158"/>
        <v>0</v>
      </c>
      <c r="AP1284" s="90">
        <f t="shared" si="158"/>
        <v>0</v>
      </c>
      <c r="AQ1284" s="90">
        <f t="shared" si="158"/>
        <v>0</v>
      </c>
      <c r="AR1284" s="90" t="e">
        <f>VLOOKUP(C1284&amp;E1284&amp;G1284&amp;I1284&amp;J1284,'Código Licitaciones'!$I$8:$I$4158,1,0)</f>
        <v>#N/A</v>
      </c>
    </row>
    <row r="1285" spans="13:44" ht="18.75" x14ac:dyDescent="0.3">
      <c r="M1285" s="98"/>
      <c r="X1285" s="83">
        <f t="shared" si="153"/>
        <v>9</v>
      </c>
      <c r="Z1285" s="90" t="e">
        <f t="shared" si="154"/>
        <v>#DIV/0!</v>
      </c>
      <c r="AA1285" s="94" t="e">
        <f>+VLOOKUP(C1285,'Código Licitaciones'!$J$7:$J$31,1,0)</f>
        <v>#N/A</v>
      </c>
      <c r="AB1285" s="94">
        <f t="shared" si="155"/>
        <v>0</v>
      </c>
      <c r="AC1285" s="94" t="e">
        <f>+VLOOKUP(E1285,'Código Licitaciones'!$K$7:$K$50,1,0)</f>
        <v>#N/A</v>
      </c>
      <c r="AD1285" s="94">
        <f t="shared" si="156"/>
        <v>0</v>
      </c>
      <c r="AE1285" s="94" t="e">
        <f>+VLOOKUP(G1285,'Código Licitaciones'!$L$7:$L$50,1,0)</f>
        <v>#N/A</v>
      </c>
      <c r="AF1285" s="90" t="e">
        <f t="shared" si="157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60"/>
        <v>0</v>
      </c>
      <c r="AJ1285" s="94">
        <f t="shared" si="160"/>
        <v>0</v>
      </c>
      <c r="AK1285" s="95" t="e">
        <f>+VLOOKUP(M1285,'Código Barras'!$C$3:$C$1694,1,0)</f>
        <v>#N/A</v>
      </c>
      <c r="AL1285" s="90">
        <f t="shared" si="159"/>
        <v>0</v>
      </c>
      <c r="AM1285" s="90">
        <f t="shared" si="159"/>
        <v>0</v>
      </c>
      <c r="AN1285" s="90">
        <f t="shared" si="159"/>
        <v>0</v>
      </c>
      <c r="AO1285" s="90">
        <f t="shared" si="158"/>
        <v>0</v>
      </c>
      <c r="AP1285" s="90">
        <f t="shared" si="158"/>
        <v>0</v>
      </c>
      <c r="AQ1285" s="90">
        <f t="shared" si="158"/>
        <v>0</v>
      </c>
      <c r="AR1285" s="90" t="e">
        <f>VLOOKUP(C1285&amp;E1285&amp;G1285&amp;I1285&amp;J1285,'Código Licitaciones'!$I$8:$I$4158,1,0)</f>
        <v>#N/A</v>
      </c>
    </row>
    <row r="1286" spans="13:44" ht="18.75" x14ac:dyDescent="0.3">
      <c r="M1286" s="98"/>
      <c r="X1286" s="83">
        <f t="shared" si="153"/>
        <v>9</v>
      </c>
      <c r="Z1286" s="90" t="e">
        <f t="shared" si="154"/>
        <v>#DIV/0!</v>
      </c>
      <c r="AA1286" s="94" t="e">
        <f>+VLOOKUP(C1286,'Código Licitaciones'!$J$7:$J$31,1,0)</f>
        <v>#N/A</v>
      </c>
      <c r="AB1286" s="94">
        <f t="shared" si="155"/>
        <v>0</v>
      </c>
      <c r="AC1286" s="94" t="e">
        <f>+VLOOKUP(E1286,'Código Licitaciones'!$K$7:$K$50,1,0)</f>
        <v>#N/A</v>
      </c>
      <c r="AD1286" s="94">
        <f t="shared" si="156"/>
        <v>0</v>
      </c>
      <c r="AE1286" s="94" t="e">
        <f>+VLOOKUP(G1286,'Código Licitaciones'!$L$7:$L$50,1,0)</f>
        <v>#N/A</v>
      </c>
      <c r="AF1286" s="90" t="e">
        <f t="shared" si="157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60"/>
        <v>0</v>
      </c>
      <c r="AJ1286" s="94">
        <f t="shared" si="160"/>
        <v>0</v>
      </c>
      <c r="AK1286" s="95" t="e">
        <f>+VLOOKUP(M1286,'Código Barras'!$C$3:$C$1694,1,0)</f>
        <v>#N/A</v>
      </c>
      <c r="AL1286" s="90">
        <f t="shared" si="159"/>
        <v>0</v>
      </c>
      <c r="AM1286" s="90">
        <f t="shared" si="159"/>
        <v>0</v>
      </c>
      <c r="AN1286" s="90">
        <f t="shared" si="159"/>
        <v>0</v>
      </c>
      <c r="AO1286" s="90">
        <f t="shared" si="158"/>
        <v>0</v>
      </c>
      <c r="AP1286" s="90">
        <f t="shared" si="158"/>
        <v>0</v>
      </c>
      <c r="AQ1286" s="90">
        <f t="shared" si="158"/>
        <v>0</v>
      </c>
      <c r="AR1286" s="90" t="e">
        <f>VLOOKUP(C1286&amp;E1286&amp;G1286&amp;I1286&amp;J1286,'Código Licitaciones'!$I$8:$I$4158,1,0)</f>
        <v>#N/A</v>
      </c>
    </row>
    <row r="1287" spans="13:44" ht="18.75" x14ac:dyDescent="0.3">
      <c r="M1287" s="98"/>
      <c r="X1287" s="83">
        <f t="shared" si="153"/>
        <v>9</v>
      </c>
      <c r="Z1287" s="90" t="e">
        <f t="shared" si="154"/>
        <v>#DIV/0!</v>
      </c>
      <c r="AA1287" s="94" t="e">
        <f>+VLOOKUP(C1287,'Código Licitaciones'!$J$7:$J$31,1,0)</f>
        <v>#N/A</v>
      </c>
      <c r="AB1287" s="94">
        <f t="shared" si="155"/>
        <v>0</v>
      </c>
      <c r="AC1287" s="94" t="e">
        <f>+VLOOKUP(E1287,'Código Licitaciones'!$K$7:$K$50,1,0)</f>
        <v>#N/A</v>
      </c>
      <c r="AD1287" s="94">
        <f t="shared" si="156"/>
        <v>0</v>
      </c>
      <c r="AE1287" s="94" t="e">
        <f>+VLOOKUP(G1287,'Código Licitaciones'!$L$7:$L$50,1,0)</f>
        <v>#N/A</v>
      </c>
      <c r="AF1287" s="90" t="e">
        <f t="shared" si="157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60"/>
        <v>0</v>
      </c>
      <c r="AJ1287" s="94">
        <f t="shared" si="160"/>
        <v>0</v>
      </c>
      <c r="AK1287" s="95" t="e">
        <f>+VLOOKUP(M1287,'Código Barras'!$C$3:$C$1694,1,0)</f>
        <v>#N/A</v>
      </c>
      <c r="AL1287" s="90">
        <f t="shared" si="159"/>
        <v>0</v>
      </c>
      <c r="AM1287" s="90">
        <f t="shared" si="159"/>
        <v>0</v>
      </c>
      <c r="AN1287" s="90">
        <f t="shared" si="159"/>
        <v>0</v>
      </c>
      <c r="AO1287" s="90">
        <f t="shared" si="158"/>
        <v>0</v>
      </c>
      <c r="AP1287" s="90">
        <f t="shared" si="158"/>
        <v>0</v>
      </c>
      <c r="AQ1287" s="90">
        <f t="shared" si="158"/>
        <v>0</v>
      </c>
      <c r="AR1287" s="90" t="e">
        <f>VLOOKUP(C1287&amp;E1287&amp;G1287&amp;I1287&amp;J1287,'Código Licitaciones'!$I$8:$I$4158,1,0)</f>
        <v>#N/A</v>
      </c>
    </row>
    <row r="1288" spans="13:44" ht="18.75" x14ac:dyDescent="0.3">
      <c r="M1288" s="98"/>
      <c r="X1288" s="83">
        <f t="shared" si="153"/>
        <v>9</v>
      </c>
      <c r="Z1288" s="90" t="e">
        <f t="shared" si="154"/>
        <v>#DIV/0!</v>
      </c>
      <c r="AA1288" s="94" t="e">
        <f>+VLOOKUP(C1288,'Código Licitaciones'!$J$7:$J$31,1,0)</f>
        <v>#N/A</v>
      </c>
      <c r="AB1288" s="94">
        <f t="shared" si="155"/>
        <v>0</v>
      </c>
      <c r="AC1288" s="94" t="e">
        <f>+VLOOKUP(E1288,'Código Licitaciones'!$K$7:$K$50,1,0)</f>
        <v>#N/A</v>
      </c>
      <c r="AD1288" s="94">
        <f t="shared" si="156"/>
        <v>0</v>
      </c>
      <c r="AE1288" s="94" t="e">
        <f>+VLOOKUP(G1288,'Código Licitaciones'!$L$7:$L$50,1,0)</f>
        <v>#N/A</v>
      </c>
      <c r="AF1288" s="90" t="e">
        <f t="shared" si="157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60"/>
        <v>0</v>
      </c>
      <c r="AJ1288" s="94">
        <f t="shared" si="160"/>
        <v>0</v>
      </c>
      <c r="AK1288" s="95" t="e">
        <f>+VLOOKUP(M1288,'Código Barras'!$C$3:$C$1694,1,0)</f>
        <v>#N/A</v>
      </c>
      <c r="AL1288" s="90">
        <f t="shared" si="159"/>
        <v>0</v>
      </c>
      <c r="AM1288" s="90">
        <f t="shared" si="159"/>
        <v>0</v>
      </c>
      <c r="AN1288" s="90">
        <f t="shared" si="159"/>
        <v>0</v>
      </c>
      <c r="AO1288" s="90">
        <f t="shared" si="158"/>
        <v>0</v>
      </c>
      <c r="AP1288" s="90">
        <f t="shared" si="158"/>
        <v>0</v>
      </c>
      <c r="AQ1288" s="90">
        <f t="shared" si="158"/>
        <v>0</v>
      </c>
      <c r="AR1288" s="90" t="e">
        <f>VLOOKUP(C1288&amp;E1288&amp;G1288&amp;I1288&amp;J1288,'Código Licitaciones'!$I$8:$I$4158,1,0)</f>
        <v>#N/A</v>
      </c>
    </row>
    <row r="1289" spans="13:44" ht="18.75" x14ac:dyDescent="0.3">
      <c r="M1289" s="98"/>
      <c r="X1289" s="83">
        <f t="shared" si="153"/>
        <v>9</v>
      </c>
      <c r="Z1289" s="90" t="e">
        <f t="shared" si="154"/>
        <v>#DIV/0!</v>
      </c>
      <c r="AA1289" s="94" t="e">
        <f>+VLOOKUP(C1289,'Código Licitaciones'!$J$7:$J$31,1,0)</f>
        <v>#N/A</v>
      </c>
      <c r="AB1289" s="94">
        <f t="shared" si="155"/>
        <v>0</v>
      </c>
      <c r="AC1289" s="94" t="e">
        <f>+VLOOKUP(E1289,'Código Licitaciones'!$K$7:$K$50,1,0)</f>
        <v>#N/A</v>
      </c>
      <c r="AD1289" s="94">
        <f t="shared" si="156"/>
        <v>0</v>
      </c>
      <c r="AE1289" s="94" t="e">
        <f>+VLOOKUP(G1289,'Código Licitaciones'!$L$7:$L$50,1,0)</f>
        <v>#N/A</v>
      </c>
      <c r="AF1289" s="90" t="e">
        <f t="shared" si="157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60"/>
        <v>0</v>
      </c>
      <c r="AJ1289" s="94">
        <f t="shared" si="160"/>
        <v>0</v>
      </c>
      <c r="AK1289" s="95" t="e">
        <f>+VLOOKUP(M1289,'Código Barras'!$C$3:$C$1694,1,0)</f>
        <v>#N/A</v>
      </c>
      <c r="AL1289" s="90">
        <f t="shared" si="159"/>
        <v>0</v>
      </c>
      <c r="AM1289" s="90">
        <f t="shared" si="159"/>
        <v>0</v>
      </c>
      <c r="AN1289" s="90">
        <f t="shared" si="159"/>
        <v>0</v>
      </c>
      <c r="AO1289" s="90">
        <f t="shared" si="158"/>
        <v>0</v>
      </c>
      <c r="AP1289" s="90">
        <f t="shared" si="158"/>
        <v>0</v>
      </c>
      <c r="AQ1289" s="90">
        <f t="shared" si="158"/>
        <v>0</v>
      </c>
      <c r="AR1289" s="90" t="e">
        <f>VLOOKUP(C1289&amp;E1289&amp;G1289&amp;I1289&amp;J1289,'Código Licitaciones'!$I$8:$I$4158,1,0)</f>
        <v>#N/A</v>
      </c>
    </row>
    <row r="1290" spans="13:44" ht="18.75" x14ac:dyDescent="0.3">
      <c r="M1290" s="98"/>
      <c r="X1290" s="83">
        <f t="shared" ref="X1290:X1353" si="161">SUMPRODUCT(--(ISERROR(Z1290:BN1290)))</f>
        <v>9</v>
      </c>
      <c r="Z1290" s="90" t="e">
        <f t="shared" ref="Z1290:Z1353" si="162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3">+D1290</f>
        <v>0</v>
      </c>
      <c r="AC1290" s="94" t="e">
        <f>+VLOOKUP(E1290,'Código Licitaciones'!$K$7:$K$50,1,0)</f>
        <v>#N/A</v>
      </c>
      <c r="AD1290" s="94">
        <f t="shared" ref="AD1290:AD1353" si="164">+F1290</f>
        <v>0</v>
      </c>
      <c r="AE1290" s="94" t="e">
        <f>+VLOOKUP(G1290,'Código Licitaciones'!$L$7:$L$50,1,0)</f>
        <v>#N/A</v>
      </c>
      <c r="AF1290" s="90" t="e">
        <f t="shared" ref="AF1290:AF1353" si="165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60"/>
        <v>0</v>
      </c>
      <c r="AJ1290" s="94">
        <f t="shared" si="160"/>
        <v>0</v>
      </c>
      <c r="AK1290" s="95" t="e">
        <f>+VLOOKUP(M1290,'Código Barras'!$C$3:$C$1694,1,0)</f>
        <v>#N/A</v>
      </c>
      <c r="AL1290" s="90">
        <f t="shared" si="159"/>
        <v>0</v>
      </c>
      <c r="AM1290" s="90">
        <f t="shared" si="159"/>
        <v>0</v>
      </c>
      <c r="AN1290" s="90">
        <f t="shared" si="159"/>
        <v>0</v>
      </c>
      <c r="AO1290" s="90">
        <f t="shared" si="158"/>
        <v>0</v>
      </c>
      <c r="AP1290" s="90">
        <f t="shared" si="158"/>
        <v>0</v>
      </c>
      <c r="AQ1290" s="90">
        <f t="shared" si="158"/>
        <v>0</v>
      </c>
      <c r="AR1290" s="90" t="e">
        <f>VLOOKUP(C1290&amp;E1290&amp;G1290&amp;I1290&amp;J1290,'Código Licitaciones'!$I$8:$I$4158,1,0)</f>
        <v>#N/A</v>
      </c>
    </row>
    <row r="1291" spans="13:44" ht="18.75" x14ac:dyDescent="0.3">
      <c r="M1291" s="98"/>
      <c r="X1291" s="83">
        <f t="shared" si="161"/>
        <v>9</v>
      </c>
      <c r="Z1291" s="90" t="e">
        <f t="shared" si="162"/>
        <v>#DIV/0!</v>
      </c>
      <c r="AA1291" s="94" t="e">
        <f>+VLOOKUP(C1291,'Código Licitaciones'!$J$7:$J$31,1,0)</f>
        <v>#N/A</v>
      </c>
      <c r="AB1291" s="94">
        <f t="shared" si="163"/>
        <v>0</v>
      </c>
      <c r="AC1291" s="94" t="e">
        <f>+VLOOKUP(E1291,'Código Licitaciones'!$K$7:$K$50,1,0)</f>
        <v>#N/A</v>
      </c>
      <c r="AD1291" s="94">
        <f t="shared" si="164"/>
        <v>0</v>
      </c>
      <c r="AE1291" s="94" t="e">
        <f>+VLOOKUP(G1291,'Código Licitaciones'!$L$7:$L$50,1,0)</f>
        <v>#N/A</v>
      </c>
      <c r="AF1291" s="90" t="e">
        <f t="shared" si="165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60"/>
        <v>0</v>
      </c>
      <c r="AJ1291" s="94">
        <f t="shared" si="160"/>
        <v>0</v>
      </c>
      <c r="AK1291" s="95" t="e">
        <f>+VLOOKUP(M1291,'Código Barras'!$C$3:$C$1694,1,0)</f>
        <v>#N/A</v>
      </c>
      <c r="AL1291" s="90">
        <f t="shared" si="159"/>
        <v>0</v>
      </c>
      <c r="AM1291" s="90">
        <f t="shared" si="159"/>
        <v>0</v>
      </c>
      <c r="AN1291" s="90">
        <f t="shared" si="159"/>
        <v>0</v>
      </c>
      <c r="AO1291" s="90">
        <f t="shared" si="158"/>
        <v>0</v>
      </c>
      <c r="AP1291" s="90">
        <f t="shared" si="158"/>
        <v>0</v>
      </c>
      <c r="AQ1291" s="90">
        <f t="shared" si="158"/>
        <v>0</v>
      </c>
      <c r="AR1291" s="90" t="e">
        <f>VLOOKUP(C1291&amp;E1291&amp;G1291&amp;I1291&amp;J1291,'Código Licitaciones'!$I$8:$I$4158,1,0)</f>
        <v>#N/A</v>
      </c>
    </row>
    <row r="1292" spans="13:44" ht="18.75" x14ac:dyDescent="0.3">
      <c r="M1292" s="98"/>
      <c r="X1292" s="83">
        <f t="shared" si="161"/>
        <v>9</v>
      </c>
      <c r="Z1292" s="90" t="e">
        <f t="shared" si="162"/>
        <v>#DIV/0!</v>
      </c>
      <c r="AA1292" s="94" t="e">
        <f>+VLOOKUP(C1292,'Código Licitaciones'!$J$7:$J$31,1,0)</f>
        <v>#N/A</v>
      </c>
      <c r="AB1292" s="94">
        <f t="shared" si="163"/>
        <v>0</v>
      </c>
      <c r="AC1292" s="94" t="e">
        <f>+VLOOKUP(E1292,'Código Licitaciones'!$K$7:$K$50,1,0)</f>
        <v>#N/A</v>
      </c>
      <c r="AD1292" s="94">
        <f t="shared" si="164"/>
        <v>0</v>
      </c>
      <c r="AE1292" s="94" t="e">
        <f>+VLOOKUP(G1292,'Código Licitaciones'!$L$7:$L$50,1,0)</f>
        <v>#N/A</v>
      </c>
      <c r="AF1292" s="90" t="e">
        <f t="shared" si="165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60"/>
        <v>0</v>
      </c>
      <c r="AJ1292" s="94">
        <f t="shared" si="160"/>
        <v>0</v>
      </c>
      <c r="AK1292" s="95" t="e">
        <f>+VLOOKUP(M1292,'Código Barras'!$C$3:$C$1694,1,0)</f>
        <v>#N/A</v>
      </c>
      <c r="AL1292" s="90">
        <f t="shared" si="159"/>
        <v>0</v>
      </c>
      <c r="AM1292" s="90">
        <f t="shared" si="159"/>
        <v>0</v>
      </c>
      <c r="AN1292" s="90">
        <f t="shared" si="159"/>
        <v>0</v>
      </c>
      <c r="AO1292" s="90">
        <f t="shared" si="158"/>
        <v>0</v>
      </c>
      <c r="AP1292" s="90">
        <f t="shared" si="158"/>
        <v>0</v>
      </c>
      <c r="AQ1292" s="90">
        <f t="shared" si="158"/>
        <v>0</v>
      </c>
      <c r="AR1292" s="90" t="e">
        <f>VLOOKUP(C1292&amp;E1292&amp;G1292&amp;I1292&amp;J1292,'Código Licitaciones'!$I$8:$I$4158,1,0)</f>
        <v>#N/A</v>
      </c>
    </row>
    <row r="1293" spans="13:44" ht="18.75" x14ac:dyDescent="0.3">
      <c r="M1293" s="98"/>
      <c r="X1293" s="83">
        <f t="shared" si="161"/>
        <v>9</v>
      </c>
      <c r="Z1293" s="90" t="e">
        <f t="shared" si="162"/>
        <v>#DIV/0!</v>
      </c>
      <c r="AA1293" s="94" t="e">
        <f>+VLOOKUP(C1293,'Código Licitaciones'!$J$7:$J$31,1,0)</f>
        <v>#N/A</v>
      </c>
      <c r="AB1293" s="94">
        <f t="shared" si="163"/>
        <v>0</v>
      </c>
      <c r="AC1293" s="94" t="e">
        <f>+VLOOKUP(E1293,'Código Licitaciones'!$K$7:$K$50,1,0)</f>
        <v>#N/A</v>
      </c>
      <c r="AD1293" s="94">
        <f t="shared" si="164"/>
        <v>0</v>
      </c>
      <c r="AE1293" s="94" t="e">
        <f>+VLOOKUP(G1293,'Código Licitaciones'!$L$7:$L$50,1,0)</f>
        <v>#N/A</v>
      </c>
      <c r="AF1293" s="90" t="e">
        <f t="shared" si="165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60"/>
        <v>0</v>
      </c>
      <c r="AJ1293" s="94">
        <f t="shared" si="160"/>
        <v>0</v>
      </c>
      <c r="AK1293" s="95" t="e">
        <f>+VLOOKUP(M1293,'Código Barras'!$C$3:$C$1694,1,0)</f>
        <v>#N/A</v>
      </c>
      <c r="AL1293" s="90">
        <f t="shared" si="159"/>
        <v>0</v>
      </c>
      <c r="AM1293" s="90">
        <f t="shared" si="159"/>
        <v>0</v>
      </c>
      <c r="AN1293" s="90">
        <f t="shared" si="159"/>
        <v>0</v>
      </c>
      <c r="AO1293" s="90">
        <f t="shared" si="158"/>
        <v>0</v>
      </c>
      <c r="AP1293" s="90">
        <f t="shared" si="158"/>
        <v>0</v>
      </c>
      <c r="AQ1293" s="90">
        <f t="shared" si="158"/>
        <v>0</v>
      </c>
      <c r="AR1293" s="90" t="e">
        <f>VLOOKUP(C1293&amp;E1293&amp;G1293&amp;I1293&amp;J1293,'Código Licitaciones'!$I$8:$I$4158,1,0)</f>
        <v>#N/A</v>
      </c>
    </row>
    <row r="1294" spans="13:44" ht="18.75" x14ac:dyDescent="0.3">
      <c r="M1294" s="98"/>
      <c r="X1294" s="83">
        <f t="shared" si="161"/>
        <v>9</v>
      </c>
      <c r="Z1294" s="90" t="e">
        <f t="shared" si="162"/>
        <v>#DIV/0!</v>
      </c>
      <c r="AA1294" s="94" t="e">
        <f>+VLOOKUP(C1294,'Código Licitaciones'!$J$7:$J$31,1,0)</f>
        <v>#N/A</v>
      </c>
      <c r="AB1294" s="94">
        <f t="shared" si="163"/>
        <v>0</v>
      </c>
      <c r="AC1294" s="94" t="e">
        <f>+VLOOKUP(E1294,'Código Licitaciones'!$K$7:$K$50,1,0)</f>
        <v>#N/A</v>
      </c>
      <c r="AD1294" s="94">
        <f t="shared" si="164"/>
        <v>0</v>
      </c>
      <c r="AE1294" s="94" t="e">
        <f>+VLOOKUP(G1294,'Código Licitaciones'!$L$7:$L$50,1,0)</f>
        <v>#N/A</v>
      </c>
      <c r="AF1294" s="90" t="e">
        <f t="shared" si="165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60"/>
        <v>0</v>
      </c>
      <c r="AJ1294" s="94">
        <f t="shared" si="160"/>
        <v>0</v>
      </c>
      <c r="AK1294" s="95" t="e">
        <f>+VLOOKUP(M1294,'Código Barras'!$C$3:$C$1694,1,0)</f>
        <v>#N/A</v>
      </c>
      <c r="AL1294" s="90">
        <f t="shared" si="159"/>
        <v>0</v>
      </c>
      <c r="AM1294" s="90">
        <f t="shared" si="159"/>
        <v>0</v>
      </c>
      <c r="AN1294" s="90">
        <f t="shared" si="159"/>
        <v>0</v>
      </c>
      <c r="AO1294" s="90">
        <f t="shared" si="158"/>
        <v>0</v>
      </c>
      <c r="AP1294" s="90">
        <f t="shared" si="158"/>
        <v>0</v>
      </c>
      <c r="AQ1294" s="90">
        <f t="shared" si="158"/>
        <v>0</v>
      </c>
      <c r="AR1294" s="90" t="e">
        <f>VLOOKUP(C1294&amp;E1294&amp;G1294&amp;I1294&amp;J1294,'Código Licitaciones'!$I$8:$I$4158,1,0)</f>
        <v>#N/A</v>
      </c>
    </row>
    <row r="1295" spans="13:44" ht="18.75" x14ac:dyDescent="0.3">
      <c r="M1295" s="98"/>
      <c r="X1295" s="83">
        <f t="shared" si="161"/>
        <v>9</v>
      </c>
      <c r="Z1295" s="90" t="e">
        <f t="shared" si="162"/>
        <v>#DIV/0!</v>
      </c>
      <c r="AA1295" s="94" t="e">
        <f>+VLOOKUP(C1295,'Código Licitaciones'!$J$7:$J$31,1,0)</f>
        <v>#N/A</v>
      </c>
      <c r="AB1295" s="94">
        <f t="shared" si="163"/>
        <v>0</v>
      </c>
      <c r="AC1295" s="94" t="e">
        <f>+VLOOKUP(E1295,'Código Licitaciones'!$K$7:$K$50,1,0)</f>
        <v>#N/A</v>
      </c>
      <c r="AD1295" s="94">
        <f t="shared" si="164"/>
        <v>0</v>
      </c>
      <c r="AE1295" s="94" t="e">
        <f>+VLOOKUP(G1295,'Código Licitaciones'!$L$7:$L$50,1,0)</f>
        <v>#N/A</v>
      </c>
      <c r="AF1295" s="90" t="e">
        <f t="shared" si="165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60"/>
        <v>0</v>
      </c>
      <c r="AJ1295" s="94">
        <f t="shared" si="160"/>
        <v>0</v>
      </c>
      <c r="AK1295" s="95" t="e">
        <f>+VLOOKUP(M1295,'Código Barras'!$C$3:$C$1694,1,0)</f>
        <v>#N/A</v>
      </c>
      <c r="AL1295" s="90">
        <f t="shared" si="159"/>
        <v>0</v>
      </c>
      <c r="AM1295" s="90">
        <f t="shared" si="159"/>
        <v>0</v>
      </c>
      <c r="AN1295" s="90">
        <f t="shared" si="159"/>
        <v>0</v>
      </c>
      <c r="AO1295" s="90">
        <f t="shared" si="158"/>
        <v>0</v>
      </c>
      <c r="AP1295" s="90">
        <f t="shared" si="158"/>
        <v>0</v>
      </c>
      <c r="AQ1295" s="90">
        <f t="shared" si="158"/>
        <v>0</v>
      </c>
      <c r="AR1295" s="90" t="e">
        <f>VLOOKUP(C1295&amp;E1295&amp;G1295&amp;I1295&amp;J1295,'Código Licitaciones'!$I$8:$I$4158,1,0)</f>
        <v>#N/A</v>
      </c>
    </row>
    <row r="1296" spans="13:44" ht="18.75" x14ac:dyDescent="0.3">
      <c r="M1296" s="98"/>
      <c r="X1296" s="83">
        <f t="shared" si="161"/>
        <v>9</v>
      </c>
      <c r="Z1296" s="90" t="e">
        <f t="shared" si="162"/>
        <v>#DIV/0!</v>
      </c>
      <c r="AA1296" s="94" t="e">
        <f>+VLOOKUP(C1296,'Código Licitaciones'!$J$7:$J$31,1,0)</f>
        <v>#N/A</v>
      </c>
      <c r="AB1296" s="94">
        <f t="shared" si="163"/>
        <v>0</v>
      </c>
      <c r="AC1296" s="94" t="e">
        <f>+VLOOKUP(E1296,'Código Licitaciones'!$K$7:$K$50,1,0)</f>
        <v>#N/A</v>
      </c>
      <c r="AD1296" s="94">
        <f t="shared" si="164"/>
        <v>0</v>
      </c>
      <c r="AE1296" s="94" t="e">
        <f>+VLOOKUP(G1296,'Código Licitaciones'!$L$7:$L$50,1,0)</f>
        <v>#N/A</v>
      </c>
      <c r="AF1296" s="90" t="e">
        <f t="shared" si="165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60"/>
        <v>0</v>
      </c>
      <c r="AJ1296" s="94">
        <f t="shared" si="160"/>
        <v>0</v>
      </c>
      <c r="AK1296" s="95" t="e">
        <f>+VLOOKUP(M1296,'Código Barras'!$C$3:$C$1694,1,0)</f>
        <v>#N/A</v>
      </c>
      <c r="AL1296" s="90">
        <f t="shared" si="159"/>
        <v>0</v>
      </c>
      <c r="AM1296" s="90">
        <f t="shared" si="159"/>
        <v>0</v>
      </c>
      <c r="AN1296" s="90">
        <f t="shared" si="159"/>
        <v>0</v>
      </c>
      <c r="AO1296" s="90">
        <f t="shared" si="158"/>
        <v>0</v>
      </c>
      <c r="AP1296" s="90">
        <f t="shared" si="158"/>
        <v>0</v>
      </c>
      <c r="AQ1296" s="90">
        <f t="shared" si="158"/>
        <v>0</v>
      </c>
      <c r="AR1296" s="90" t="e">
        <f>VLOOKUP(C1296&amp;E1296&amp;G1296&amp;I1296&amp;J1296,'Código Licitaciones'!$I$8:$I$4158,1,0)</f>
        <v>#N/A</v>
      </c>
    </row>
    <row r="1297" spans="13:44" ht="18.75" x14ac:dyDescent="0.3">
      <c r="M1297" s="98"/>
      <c r="X1297" s="83">
        <f t="shared" si="161"/>
        <v>9</v>
      </c>
      <c r="Z1297" s="90" t="e">
        <f t="shared" si="162"/>
        <v>#DIV/0!</v>
      </c>
      <c r="AA1297" s="94" t="e">
        <f>+VLOOKUP(C1297,'Código Licitaciones'!$J$7:$J$31,1,0)</f>
        <v>#N/A</v>
      </c>
      <c r="AB1297" s="94">
        <f t="shared" si="163"/>
        <v>0</v>
      </c>
      <c r="AC1297" s="94" t="e">
        <f>+VLOOKUP(E1297,'Código Licitaciones'!$K$7:$K$50,1,0)</f>
        <v>#N/A</v>
      </c>
      <c r="AD1297" s="94">
        <f t="shared" si="164"/>
        <v>0</v>
      </c>
      <c r="AE1297" s="94" t="e">
        <f>+VLOOKUP(G1297,'Código Licitaciones'!$L$7:$L$50,1,0)</f>
        <v>#N/A</v>
      </c>
      <c r="AF1297" s="90" t="e">
        <f t="shared" si="165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60"/>
        <v>0</v>
      </c>
      <c r="AJ1297" s="94">
        <f t="shared" si="160"/>
        <v>0</v>
      </c>
      <c r="AK1297" s="95" t="e">
        <f>+VLOOKUP(M1297,'Código Barras'!$C$3:$C$1694,1,0)</f>
        <v>#N/A</v>
      </c>
      <c r="AL1297" s="90">
        <f t="shared" si="159"/>
        <v>0</v>
      </c>
      <c r="AM1297" s="90">
        <f t="shared" si="159"/>
        <v>0</v>
      </c>
      <c r="AN1297" s="90">
        <f t="shared" si="159"/>
        <v>0</v>
      </c>
      <c r="AO1297" s="90">
        <f t="shared" si="158"/>
        <v>0</v>
      </c>
      <c r="AP1297" s="90">
        <f t="shared" si="158"/>
        <v>0</v>
      </c>
      <c r="AQ1297" s="90">
        <f t="shared" si="158"/>
        <v>0</v>
      </c>
      <c r="AR1297" s="90" t="e">
        <f>VLOOKUP(C1297&amp;E1297&amp;G1297&amp;I1297&amp;J1297,'Código Licitaciones'!$I$8:$I$4158,1,0)</f>
        <v>#N/A</v>
      </c>
    </row>
    <row r="1298" spans="13:44" ht="18.75" x14ac:dyDescent="0.3">
      <c r="M1298" s="98"/>
      <c r="X1298" s="83">
        <f t="shared" si="161"/>
        <v>9</v>
      </c>
      <c r="Z1298" s="90" t="e">
        <f t="shared" si="162"/>
        <v>#DIV/0!</v>
      </c>
      <c r="AA1298" s="94" t="e">
        <f>+VLOOKUP(C1298,'Código Licitaciones'!$J$7:$J$31,1,0)</f>
        <v>#N/A</v>
      </c>
      <c r="AB1298" s="94">
        <f t="shared" si="163"/>
        <v>0</v>
      </c>
      <c r="AC1298" s="94" t="e">
        <f>+VLOOKUP(E1298,'Código Licitaciones'!$K$7:$K$50,1,0)</f>
        <v>#N/A</v>
      </c>
      <c r="AD1298" s="94">
        <f t="shared" si="164"/>
        <v>0</v>
      </c>
      <c r="AE1298" s="94" t="e">
        <f>+VLOOKUP(G1298,'Código Licitaciones'!$L$7:$L$50,1,0)</f>
        <v>#N/A</v>
      </c>
      <c r="AF1298" s="90" t="e">
        <f t="shared" si="165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60"/>
        <v>0</v>
      </c>
      <c r="AJ1298" s="94">
        <f t="shared" si="160"/>
        <v>0</v>
      </c>
      <c r="AK1298" s="95" t="e">
        <f>+VLOOKUP(M1298,'Código Barras'!$C$3:$C$1694,1,0)</f>
        <v>#N/A</v>
      </c>
      <c r="AL1298" s="90">
        <f t="shared" si="159"/>
        <v>0</v>
      </c>
      <c r="AM1298" s="90">
        <f t="shared" si="159"/>
        <v>0</v>
      </c>
      <c r="AN1298" s="90">
        <f t="shared" si="159"/>
        <v>0</v>
      </c>
      <c r="AO1298" s="90">
        <f t="shared" si="158"/>
        <v>0</v>
      </c>
      <c r="AP1298" s="90">
        <f t="shared" si="158"/>
        <v>0</v>
      </c>
      <c r="AQ1298" s="90">
        <f t="shared" si="158"/>
        <v>0</v>
      </c>
      <c r="AR1298" s="90" t="e">
        <f>VLOOKUP(C1298&amp;E1298&amp;G1298&amp;I1298&amp;J1298,'Código Licitaciones'!$I$8:$I$4158,1,0)</f>
        <v>#N/A</v>
      </c>
    </row>
    <row r="1299" spans="13:44" ht="18.75" x14ac:dyDescent="0.3">
      <c r="M1299" s="98"/>
      <c r="X1299" s="83">
        <f t="shared" si="161"/>
        <v>9</v>
      </c>
      <c r="Z1299" s="90" t="e">
        <f t="shared" si="162"/>
        <v>#DIV/0!</v>
      </c>
      <c r="AA1299" s="94" t="e">
        <f>+VLOOKUP(C1299,'Código Licitaciones'!$J$7:$J$31,1,0)</f>
        <v>#N/A</v>
      </c>
      <c r="AB1299" s="94">
        <f t="shared" si="163"/>
        <v>0</v>
      </c>
      <c r="AC1299" s="94" t="e">
        <f>+VLOOKUP(E1299,'Código Licitaciones'!$K$7:$K$50,1,0)</f>
        <v>#N/A</v>
      </c>
      <c r="AD1299" s="94">
        <f t="shared" si="164"/>
        <v>0</v>
      </c>
      <c r="AE1299" s="94" t="e">
        <f>+VLOOKUP(G1299,'Código Licitaciones'!$L$7:$L$50,1,0)</f>
        <v>#N/A</v>
      </c>
      <c r="AF1299" s="90" t="e">
        <f t="shared" si="165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60"/>
        <v>0</v>
      </c>
      <c r="AJ1299" s="94">
        <f t="shared" si="160"/>
        <v>0</v>
      </c>
      <c r="AK1299" s="95" t="e">
        <f>+VLOOKUP(M1299,'Código Barras'!$C$3:$C$1694,1,0)</f>
        <v>#N/A</v>
      </c>
      <c r="AL1299" s="90">
        <f t="shared" si="159"/>
        <v>0</v>
      </c>
      <c r="AM1299" s="90">
        <f t="shared" si="159"/>
        <v>0</v>
      </c>
      <c r="AN1299" s="90">
        <f t="shared" si="159"/>
        <v>0</v>
      </c>
      <c r="AO1299" s="90">
        <f t="shared" si="158"/>
        <v>0</v>
      </c>
      <c r="AP1299" s="90">
        <f t="shared" si="158"/>
        <v>0</v>
      </c>
      <c r="AQ1299" s="90">
        <f t="shared" si="158"/>
        <v>0</v>
      </c>
      <c r="AR1299" s="90" t="e">
        <f>VLOOKUP(C1299&amp;E1299&amp;G1299&amp;I1299&amp;J1299,'Código Licitaciones'!$I$8:$I$4158,1,0)</f>
        <v>#N/A</v>
      </c>
    </row>
    <row r="1300" spans="13:44" ht="18.75" x14ac:dyDescent="0.3">
      <c r="M1300" s="98"/>
      <c r="X1300" s="83">
        <f t="shared" si="161"/>
        <v>9</v>
      </c>
      <c r="Z1300" s="90" t="e">
        <f t="shared" si="162"/>
        <v>#DIV/0!</v>
      </c>
      <c r="AA1300" s="94" t="e">
        <f>+VLOOKUP(C1300,'Código Licitaciones'!$J$7:$J$31,1,0)</f>
        <v>#N/A</v>
      </c>
      <c r="AB1300" s="94">
        <f t="shared" si="163"/>
        <v>0</v>
      </c>
      <c r="AC1300" s="94" t="e">
        <f>+VLOOKUP(E1300,'Código Licitaciones'!$K$7:$K$50,1,0)</f>
        <v>#N/A</v>
      </c>
      <c r="AD1300" s="94">
        <f t="shared" si="164"/>
        <v>0</v>
      </c>
      <c r="AE1300" s="94" t="e">
        <f>+VLOOKUP(G1300,'Código Licitaciones'!$L$7:$L$50,1,0)</f>
        <v>#N/A</v>
      </c>
      <c r="AF1300" s="90" t="e">
        <f t="shared" si="165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60"/>
        <v>0</v>
      </c>
      <c r="AJ1300" s="94">
        <f t="shared" si="160"/>
        <v>0</v>
      </c>
      <c r="AK1300" s="95" t="e">
        <f>+VLOOKUP(M1300,'Código Barras'!$C$3:$C$1694,1,0)</f>
        <v>#N/A</v>
      </c>
      <c r="AL1300" s="90">
        <f t="shared" si="159"/>
        <v>0</v>
      </c>
      <c r="AM1300" s="90">
        <f t="shared" si="159"/>
        <v>0</v>
      </c>
      <c r="AN1300" s="90">
        <f t="shared" si="159"/>
        <v>0</v>
      </c>
      <c r="AO1300" s="90">
        <f t="shared" si="159"/>
        <v>0</v>
      </c>
      <c r="AP1300" s="90">
        <f t="shared" si="159"/>
        <v>0</v>
      </c>
      <c r="AQ1300" s="90">
        <f t="shared" si="159"/>
        <v>0</v>
      </c>
      <c r="AR1300" s="90" t="e">
        <f>VLOOKUP(C1300&amp;E1300&amp;G1300&amp;I1300&amp;J1300,'Código Licitaciones'!$I$8:$I$4158,1,0)</f>
        <v>#N/A</v>
      </c>
    </row>
    <row r="1301" spans="13:44" ht="18.75" x14ac:dyDescent="0.3">
      <c r="M1301" s="98"/>
      <c r="X1301" s="83">
        <f t="shared" si="161"/>
        <v>9</v>
      </c>
      <c r="Z1301" s="90" t="e">
        <f t="shared" si="162"/>
        <v>#DIV/0!</v>
      </c>
      <c r="AA1301" s="94" t="e">
        <f>+VLOOKUP(C1301,'Código Licitaciones'!$J$7:$J$31,1,0)</f>
        <v>#N/A</v>
      </c>
      <c r="AB1301" s="94">
        <f t="shared" si="163"/>
        <v>0</v>
      </c>
      <c r="AC1301" s="94" t="e">
        <f>+VLOOKUP(E1301,'Código Licitaciones'!$K$7:$K$50,1,0)</f>
        <v>#N/A</v>
      </c>
      <c r="AD1301" s="94">
        <f t="shared" si="164"/>
        <v>0</v>
      </c>
      <c r="AE1301" s="94" t="e">
        <f>+VLOOKUP(G1301,'Código Licitaciones'!$L$7:$L$50,1,0)</f>
        <v>#N/A</v>
      </c>
      <c r="AF1301" s="90" t="e">
        <f t="shared" si="165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60"/>
        <v>0</v>
      </c>
      <c r="AJ1301" s="94">
        <f t="shared" si="160"/>
        <v>0</v>
      </c>
      <c r="AK1301" s="95" t="e">
        <f>+VLOOKUP(M1301,'Código Barras'!$C$3:$C$1694,1,0)</f>
        <v>#N/A</v>
      </c>
      <c r="AL1301" s="90">
        <f t="shared" ref="AL1301:AQ1343" si="166">IF(OR(ISNUMBER(N1301),N1301=0),N1301,1/0)</f>
        <v>0</v>
      </c>
      <c r="AM1301" s="90">
        <f t="shared" si="166"/>
        <v>0</v>
      </c>
      <c r="AN1301" s="90">
        <f t="shared" si="166"/>
        <v>0</v>
      </c>
      <c r="AO1301" s="90">
        <f t="shared" si="166"/>
        <v>0</v>
      </c>
      <c r="AP1301" s="90">
        <f t="shared" si="166"/>
        <v>0</v>
      </c>
      <c r="AQ1301" s="90">
        <f t="shared" si="166"/>
        <v>0</v>
      </c>
      <c r="AR1301" s="90" t="e">
        <f>VLOOKUP(C1301&amp;E1301&amp;G1301&amp;I1301&amp;J1301,'Código Licitaciones'!$I$8:$I$4158,1,0)</f>
        <v>#N/A</v>
      </c>
    </row>
    <row r="1302" spans="13:44" ht="18.75" x14ac:dyDescent="0.3">
      <c r="M1302" s="98"/>
      <c r="X1302" s="83">
        <f t="shared" si="161"/>
        <v>9</v>
      </c>
      <c r="Z1302" s="90" t="e">
        <f t="shared" si="162"/>
        <v>#DIV/0!</v>
      </c>
      <c r="AA1302" s="94" t="e">
        <f>+VLOOKUP(C1302,'Código Licitaciones'!$J$7:$J$31,1,0)</f>
        <v>#N/A</v>
      </c>
      <c r="AB1302" s="94">
        <f t="shared" si="163"/>
        <v>0</v>
      </c>
      <c r="AC1302" s="94" t="e">
        <f>+VLOOKUP(E1302,'Código Licitaciones'!$K$7:$K$50,1,0)</f>
        <v>#N/A</v>
      </c>
      <c r="AD1302" s="94">
        <f t="shared" si="164"/>
        <v>0</v>
      </c>
      <c r="AE1302" s="94" t="e">
        <f>+VLOOKUP(G1302,'Código Licitaciones'!$L$7:$L$50,1,0)</f>
        <v>#N/A</v>
      </c>
      <c r="AF1302" s="90" t="e">
        <f t="shared" si="165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60"/>
        <v>0</v>
      </c>
      <c r="AJ1302" s="94">
        <f t="shared" si="160"/>
        <v>0</v>
      </c>
      <c r="AK1302" s="95" t="e">
        <f>+VLOOKUP(M1302,'Código Barras'!$C$3:$C$1694,1,0)</f>
        <v>#N/A</v>
      </c>
      <c r="AL1302" s="90">
        <f t="shared" si="166"/>
        <v>0</v>
      </c>
      <c r="AM1302" s="90">
        <f t="shared" si="166"/>
        <v>0</v>
      </c>
      <c r="AN1302" s="90">
        <f t="shared" si="166"/>
        <v>0</v>
      </c>
      <c r="AO1302" s="90">
        <f t="shared" si="166"/>
        <v>0</v>
      </c>
      <c r="AP1302" s="90">
        <f t="shared" si="166"/>
        <v>0</v>
      </c>
      <c r="AQ1302" s="90">
        <f t="shared" si="166"/>
        <v>0</v>
      </c>
      <c r="AR1302" s="90" t="e">
        <f>VLOOKUP(C1302&amp;E1302&amp;G1302&amp;I1302&amp;J1302,'Código Licitaciones'!$I$8:$I$4158,1,0)</f>
        <v>#N/A</v>
      </c>
    </row>
    <row r="1303" spans="13:44" ht="18.75" x14ac:dyDescent="0.3">
      <c r="M1303" s="98"/>
      <c r="X1303" s="83">
        <f t="shared" si="161"/>
        <v>9</v>
      </c>
      <c r="Z1303" s="90" t="e">
        <f t="shared" si="162"/>
        <v>#DIV/0!</v>
      </c>
      <c r="AA1303" s="94" t="e">
        <f>+VLOOKUP(C1303,'Código Licitaciones'!$J$7:$J$31,1,0)</f>
        <v>#N/A</v>
      </c>
      <c r="AB1303" s="94">
        <f t="shared" si="163"/>
        <v>0</v>
      </c>
      <c r="AC1303" s="94" t="e">
        <f>+VLOOKUP(E1303,'Código Licitaciones'!$K$7:$K$50,1,0)</f>
        <v>#N/A</v>
      </c>
      <c r="AD1303" s="94">
        <f t="shared" si="164"/>
        <v>0</v>
      </c>
      <c r="AE1303" s="94" t="e">
        <f>+VLOOKUP(G1303,'Código Licitaciones'!$L$7:$L$50,1,0)</f>
        <v>#N/A</v>
      </c>
      <c r="AF1303" s="90" t="e">
        <f t="shared" si="165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60"/>
        <v>0</v>
      </c>
      <c r="AJ1303" s="94">
        <f t="shared" si="160"/>
        <v>0</v>
      </c>
      <c r="AK1303" s="95" t="e">
        <f>+VLOOKUP(M1303,'Código Barras'!$C$3:$C$1694,1,0)</f>
        <v>#N/A</v>
      </c>
      <c r="AL1303" s="90">
        <f t="shared" si="166"/>
        <v>0</v>
      </c>
      <c r="AM1303" s="90">
        <f t="shared" si="166"/>
        <v>0</v>
      </c>
      <c r="AN1303" s="90">
        <f t="shared" si="166"/>
        <v>0</v>
      </c>
      <c r="AO1303" s="90">
        <f t="shared" si="166"/>
        <v>0</v>
      </c>
      <c r="AP1303" s="90">
        <f t="shared" si="166"/>
        <v>0</v>
      </c>
      <c r="AQ1303" s="90">
        <f t="shared" si="166"/>
        <v>0</v>
      </c>
      <c r="AR1303" s="90" t="e">
        <f>VLOOKUP(C1303&amp;E1303&amp;G1303&amp;I1303&amp;J1303,'Código Licitaciones'!$I$8:$I$4158,1,0)</f>
        <v>#N/A</v>
      </c>
    </row>
    <row r="1304" spans="13:44" ht="18.75" x14ac:dyDescent="0.3">
      <c r="M1304" s="98"/>
      <c r="X1304" s="83">
        <f t="shared" si="161"/>
        <v>9</v>
      </c>
      <c r="Z1304" s="90" t="e">
        <f t="shared" si="162"/>
        <v>#DIV/0!</v>
      </c>
      <c r="AA1304" s="94" t="e">
        <f>+VLOOKUP(C1304,'Código Licitaciones'!$J$7:$J$31,1,0)</f>
        <v>#N/A</v>
      </c>
      <c r="AB1304" s="94">
        <f t="shared" si="163"/>
        <v>0</v>
      </c>
      <c r="AC1304" s="94" t="e">
        <f>+VLOOKUP(E1304,'Código Licitaciones'!$K$7:$K$50,1,0)</f>
        <v>#N/A</v>
      </c>
      <c r="AD1304" s="94">
        <f t="shared" si="164"/>
        <v>0</v>
      </c>
      <c r="AE1304" s="94" t="e">
        <f>+VLOOKUP(G1304,'Código Licitaciones'!$L$7:$L$50,1,0)</f>
        <v>#N/A</v>
      </c>
      <c r="AF1304" s="90" t="e">
        <f t="shared" si="165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60"/>
        <v>0</v>
      </c>
      <c r="AJ1304" s="94">
        <f t="shared" si="160"/>
        <v>0</v>
      </c>
      <c r="AK1304" s="95" t="e">
        <f>+VLOOKUP(M1304,'Código Barras'!$C$3:$C$1694,1,0)</f>
        <v>#N/A</v>
      </c>
      <c r="AL1304" s="90">
        <f t="shared" si="166"/>
        <v>0</v>
      </c>
      <c r="AM1304" s="90">
        <f t="shared" si="166"/>
        <v>0</v>
      </c>
      <c r="AN1304" s="90">
        <f t="shared" si="166"/>
        <v>0</v>
      </c>
      <c r="AO1304" s="90">
        <f t="shared" si="166"/>
        <v>0</v>
      </c>
      <c r="AP1304" s="90">
        <f t="shared" si="166"/>
        <v>0</v>
      </c>
      <c r="AQ1304" s="90">
        <f t="shared" si="166"/>
        <v>0</v>
      </c>
      <c r="AR1304" s="90" t="e">
        <f>VLOOKUP(C1304&amp;E1304&amp;G1304&amp;I1304&amp;J1304,'Código Licitaciones'!$I$8:$I$4158,1,0)</f>
        <v>#N/A</v>
      </c>
    </row>
    <row r="1305" spans="13:44" ht="18.75" x14ac:dyDescent="0.3">
      <c r="M1305" s="98"/>
      <c r="X1305" s="83">
        <f t="shared" si="161"/>
        <v>9</v>
      </c>
      <c r="Z1305" s="90" t="e">
        <f t="shared" si="162"/>
        <v>#DIV/0!</v>
      </c>
      <c r="AA1305" s="94" t="e">
        <f>+VLOOKUP(C1305,'Código Licitaciones'!$J$7:$J$31,1,0)</f>
        <v>#N/A</v>
      </c>
      <c r="AB1305" s="94">
        <f t="shared" si="163"/>
        <v>0</v>
      </c>
      <c r="AC1305" s="94" t="e">
        <f>+VLOOKUP(E1305,'Código Licitaciones'!$K$7:$K$50,1,0)</f>
        <v>#N/A</v>
      </c>
      <c r="AD1305" s="94">
        <f t="shared" si="164"/>
        <v>0</v>
      </c>
      <c r="AE1305" s="94" t="e">
        <f>+VLOOKUP(G1305,'Código Licitaciones'!$L$7:$L$50,1,0)</f>
        <v>#N/A</v>
      </c>
      <c r="AF1305" s="90" t="e">
        <f t="shared" si="165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60"/>
        <v>0</v>
      </c>
      <c r="AJ1305" s="94">
        <f t="shared" si="160"/>
        <v>0</v>
      </c>
      <c r="AK1305" s="95" t="e">
        <f>+VLOOKUP(M1305,'Código Barras'!$C$3:$C$1694,1,0)</f>
        <v>#N/A</v>
      </c>
      <c r="AL1305" s="90">
        <f t="shared" si="166"/>
        <v>0</v>
      </c>
      <c r="AM1305" s="90">
        <f t="shared" si="166"/>
        <v>0</v>
      </c>
      <c r="AN1305" s="90">
        <f t="shared" si="166"/>
        <v>0</v>
      </c>
      <c r="AO1305" s="90">
        <f t="shared" si="166"/>
        <v>0</v>
      </c>
      <c r="AP1305" s="90">
        <f t="shared" si="166"/>
        <v>0</v>
      </c>
      <c r="AQ1305" s="90">
        <f t="shared" si="166"/>
        <v>0</v>
      </c>
      <c r="AR1305" s="90" t="e">
        <f>VLOOKUP(C1305&amp;E1305&amp;G1305&amp;I1305&amp;J1305,'Código Licitaciones'!$I$8:$I$4158,1,0)</f>
        <v>#N/A</v>
      </c>
    </row>
    <row r="1306" spans="13:44" ht="18.75" x14ac:dyDescent="0.3">
      <c r="M1306" s="98"/>
      <c r="X1306" s="83">
        <f t="shared" si="161"/>
        <v>9</v>
      </c>
      <c r="Z1306" s="90" t="e">
        <f t="shared" si="162"/>
        <v>#DIV/0!</v>
      </c>
      <c r="AA1306" s="94" t="e">
        <f>+VLOOKUP(C1306,'Código Licitaciones'!$J$7:$J$31,1,0)</f>
        <v>#N/A</v>
      </c>
      <c r="AB1306" s="94">
        <f t="shared" si="163"/>
        <v>0</v>
      </c>
      <c r="AC1306" s="94" t="e">
        <f>+VLOOKUP(E1306,'Código Licitaciones'!$K$7:$K$50,1,0)</f>
        <v>#N/A</v>
      </c>
      <c r="AD1306" s="94">
        <f t="shared" si="164"/>
        <v>0</v>
      </c>
      <c r="AE1306" s="94" t="e">
        <f>+VLOOKUP(G1306,'Código Licitaciones'!$L$7:$L$50,1,0)</f>
        <v>#N/A</v>
      </c>
      <c r="AF1306" s="90" t="e">
        <f t="shared" si="165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60"/>
        <v>0</v>
      </c>
      <c r="AJ1306" s="94">
        <f t="shared" si="160"/>
        <v>0</v>
      </c>
      <c r="AK1306" s="95" t="e">
        <f>+VLOOKUP(M1306,'Código Barras'!$C$3:$C$1694,1,0)</f>
        <v>#N/A</v>
      </c>
      <c r="AL1306" s="90">
        <f t="shared" si="166"/>
        <v>0</v>
      </c>
      <c r="AM1306" s="90">
        <f t="shared" si="166"/>
        <v>0</v>
      </c>
      <c r="AN1306" s="90">
        <f t="shared" si="166"/>
        <v>0</v>
      </c>
      <c r="AO1306" s="90">
        <f t="shared" si="166"/>
        <v>0</v>
      </c>
      <c r="AP1306" s="90">
        <f t="shared" si="166"/>
        <v>0</v>
      </c>
      <c r="AQ1306" s="90">
        <f t="shared" si="166"/>
        <v>0</v>
      </c>
      <c r="AR1306" s="90" t="e">
        <f>VLOOKUP(C1306&amp;E1306&amp;G1306&amp;I1306&amp;J1306,'Código Licitaciones'!$I$8:$I$4158,1,0)</f>
        <v>#N/A</v>
      </c>
    </row>
    <row r="1307" spans="13:44" ht="18.75" x14ac:dyDescent="0.3">
      <c r="M1307" s="98"/>
      <c r="X1307" s="83">
        <f t="shared" si="161"/>
        <v>9</v>
      </c>
      <c r="Z1307" s="90" t="e">
        <f t="shared" si="162"/>
        <v>#DIV/0!</v>
      </c>
      <c r="AA1307" s="94" t="e">
        <f>+VLOOKUP(C1307,'Código Licitaciones'!$J$7:$J$31,1,0)</f>
        <v>#N/A</v>
      </c>
      <c r="AB1307" s="94">
        <f t="shared" si="163"/>
        <v>0</v>
      </c>
      <c r="AC1307" s="94" t="e">
        <f>+VLOOKUP(E1307,'Código Licitaciones'!$K$7:$K$50,1,0)</f>
        <v>#N/A</v>
      </c>
      <c r="AD1307" s="94">
        <f t="shared" si="164"/>
        <v>0</v>
      </c>
      <c r="AE1307" s="94" t="e">
        <f>+VLOOKUP(G1307,'Código Licitaciones'!$L$7:$L$50,1,0)</f>
        <v>#N/A</v>
      </c>
      <c r="AF1307" s="90" t="e">
        <f t="shared" si="165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60"/>
        <v>0</v>
      </c>
      <c r="AJ1307" s="94">
        <f t="shared" si="160"/>
        <v>0</v>
      </c>
      <c r="AK1307" s="95" t="e">
        <f>+VLOOKUP(M1307,'Código Barras'!$C$3:$C$1694,1,0)</f>
        <v>#N/A</v>
      </c>
      <c r="AL1307" s="90">
        <f t="shared" si="166"/>
        <v>0</v>
      </c>
      <c r="AM1307" s="90">
        <f t="shared" si="166"/>
        <v>0</v>
      </c>
      <c r="AN1307" s="90">
        <f t="shared" si="166"/>
        <v>0</v>
      </c>
      <c r="AO1307" s="90">
        <f t="shared" si="166"/>
        <v>0</v>
      </c>
      <c r="AP1307" s="90">
        <f t="shared" si="166"/>
        <v>0</v>
      </c>
      <c r="AQ1307" s="90">
        <f t="shared" si="166"/>
        <v>0</v>
      </c>
      <c r="AR1307" s="90" t="e">
        <f>VLOOKUP(C1307&amp;E1307&amp;G1307&amp;I1307&amp;J1307,'Código Licitaciones'!$I$8:$I$4158,1,0)</f>
        <v>#N/A</v>
      </c>
    </row>
    <row r="1308" spans="13:44" ht="18.75" x14ac:dyDescent="0.3">
      <c r="M1308" s="98"/>
      <c r="X1308" s="83">
        <f t="shared" si="161"/>
        <v>9</v>
      </c>
      <c r="Z1308" s="90" t="e">
        <f t="shared" si="162"/>
        <v>#DIV/0!</v>
      </c>
      <c r="AA1308" s="94" t="e">
        <f>+VLOOKUP(C1308,'Código Licitaciones'!$J$7:$J$31,1,0)</f>
        <v>#N/A</v>
      </c>
      <c r="AB1308" s="94">
        <f t="shared" si="163"/>
        <v>0</v>
      </c>
      <c r="AC1308" s="94" t="e">
        <f>+VLOOKUP(E1308,'Código Licitaciones'!$K$7:$K$50,1,0)</f>
        <v>#N/A</v>
      </c>
      <c r="AD1308" s="94">
        <f t="shared" si="164"/>
        <v>0</v>
      </c>
      <c r="AE1308" s="94" t="e">
        <f>+VLOOKUP(G1308,'Código Licitaciones'!$L$7:$L$50,1,0)</f>
        <v>#N/A</v>
      </c>
      <c r="AF1308" s="90" t="e">
        <f t="shared" si="165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60"/>
        <v>0</v>
      </c>
      <c r="AJ1308" s="94">
        <f t="shared" si="160"/>
        <v>0</v>
      </c>
      <c r="AK1308" s="95" t="e">
        <f>+VLOOKUP(M1308,'Código Barras'!$C$3:$C$1694,1,0)</f>
        <v>#N/A</v>
      </c>
      <c r="AL1308" s="90">
        <f t="shared" si="166"/>
        <v>0</v>
      </c>
      <c r="AM1308" s="90">
        <f t="shared" si="166"/>
        <v>0</v>
      </c>
      <c r="AN1308" s="90">
        <f t="shared" si="166"/>
        <v>0</v>
      </c>
      <c r="AO1308" s="90">
        <f t="shared" si="166"/>
        <v>0</v>
      </c>
      <c r="AP1308" s="90">
        <f t="shared" si="166"/>
        <v>0</v>
      </c>
      <c r="AQ1308" s="90">
        <f t="shared" si="166"/>
        <v>0</v>
      </c>
      <c r="AR1308" s="90" t="e">
        <f>VLOOKUP(C1308&amp;E1308&amp;G1308&amp;I1308&amp;J1308,'Código Licitaciones'!$I$8:$I$4158,1,0)</f>
        <v>#N/A</v>
      </c>
    </row>
    <row r="1309" spans="13:44" ht="18.75" x14ac:dyDescent="0.3">
      <c r="M1309" s="98"/>
      <c r="X1309" s="83">
        <f t="shared" si="161"/>
        <v>9</v>
      </c>
      <c r="Z1309" s="90" t="e">
        <f t="shared" si="162"/>
        <v>#DIV/0!</v>
      </c>
      <c r="AA1309" s="94" t="e">
        <f>+VLOOKUP(C1309,'Código Licitaciones'!$J$7:$J$31,1,0)</f>
        <v>#N/A</v>
      </c>
      <c r="AB1309" s="94">
        <f t="shared" si="163"/>
        <v>0</v>
      </c>
      <c r="AC1309" s="94" t="e">
        <f>+VLOOKUP(E1309,'Código Licitaciones'!$K$7:$K$50,1,0)</f>
        <v>#N/A</v>
      </c>
      <c r="AD1309" s="94">
        <f t="shared" si="164"/>
        <v>0</v>
      </c>
      <c r="AE1309" s="94" t="e">
        <f>+VLOOKUP(G1309,'Código Licitaciones'!$L$7:$L$50,1,0)</f>
        <v>#N/A</v>
      </c>
      <c r="AF1309" s="90" t="e">
        <f t="shared" si="165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60"/>
        <v>0</v>
      </c>
      <c r="AJ1309" s="94">
        <f t="shared" si="160"/>
        <v>0</v>
      </c>
      <c r="AK1309" s="95" t="e">
        <f>+VLOOKUP(M1309,'Código Barras'!$C$3:$C$1694,1,0)</f>
        <v>#N/A</v>
      </c>
      <c r="AL1309" s="90">
        <f t="shared" si="166"/>
        <v>0</v>
      </c>
      <c r="AM1309" s="90">
        <f t="shared" si="166"/>
        <v>0</v>
      </c>
      <c r="AN1309" s="90">
        <f t="shared" si="166"/>
        <v>0</v>
      </c>
      <c r="AO1309" s="90">
        <f t="shared" si="166"/>
        <v>0</v>
      </c>
      <c r="AP1309" s="90">
        <f t="shared" si="166"/>
        <v>0</v>
      </c>
      <c r="AQ1309" s="90">
        <f t="shared" si="166"/>
        <v>0</v>
      </c>
      <c r="AR1309" s="90" t="e">
        <f>VLOOKUP(C1309&amp;E1309&amp;G1309&amp;I1309&amp;J1309,'Código Licitaciones'!$I$8:$I$4158,1,0)</f>
        <v>#N/A</v>
      </c>
    </row>
    <row r="1310" spans="13:44" ht="18.75" x14ac:dyDescent="0.3">
      <c r="M1310" s="98"/>
      <c r="X1310" s="83">
        <f t="shared" si="161"/>
        <v>9</v>
      </c>
      <c r="Z1310" s="90" t="e">
        <f t="shared" si="162"/>
        <v>#DIV/0!</v>
      </c>
      <c r="AA1310" s="94" t="e">
        <f>+VLOOKUP(C1310,'Código Licitaciones'!$J$7:$J$31,1,0)</f>
        <v>#N/A</v>
      </c>
      <c r="AB1310" s="94">
        <f t="shared" si="163"/>
        <v>0</v>
      </c>
      <c r="AC1310" s="94" t="e">
        <f>+VLOOKUP(E1310,'Código Licitaciones'!$K$7:$K$50,1,0)</f>
        <v>#N/A</v>
      </c>
      <c r="AD1310" s="94">
        <f t="shared" si="164"/>
        <v>0</v>
      </c>
      <c r="AE1310" s="94" t="e">
        <f>+VLOOKUP(G1310,'Código Licitaciones'!$L$7:$L$50,1,0)</f>
        <v>#N/A</v>
      </c>
      <c r="AF1310" s="90" t="e">
        <f t="shared" si="165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60"/>
        <v>0</v>
      </c>
      <c r="AJ1310" s="94">
        <f t="shared" si="160"/>
        <v>0</v>
      </c>
      <c r="AK1310" s="95" t="e">
        <f>+VLOOKUP(M1310,'Código Barras'!$C$3:$C$1694,1,0)</f>
        <v>#N/A</v>
      </c>
      <c r="AL1310" s="90">
        <f t="shared" si="166"/>
        <v>0</v>
      </c>
      <c r="AM1310" s="90">
        <f t="shared" si="166"/>
        <v>0</v>
      </c>
      <c r="AN1310" s="90">
        <f t="shared" si="166"/>
        <v>0</v>
      </c>
      <c r="AO1310" s="90">
        <f t="shared" si="166"/>
        <v>0</v>
      </c>
      <c r="AP1310" s="90">
        <f t="shared" si="166"/>
        <v>0</v>
      </c>
      <c r="AQ1310" s="90">
        <f t="shared" si="166"/>
        <v>0</v>
      </c>
      <c r="AR1310" s="90" t="e">
        <f>VLOOKUP(C1310&amp;E1310&amp;G1310&amp;I1310&amp;J1310,'Código Licitaciones'!$I$8:$I$4158,1,0)</f>
        <v>#N/A</v>
      </c>
    </row>
    <row r="1311" spans="13:44" ht="18.75" x14ac:dyDescent="0.3">
      <c r="M1311" s="98"/>
      <c r="X1311" s="83">
        <f t="shared" si="161"/>
        <v>9</v>
      </c>
      <c r="Z1311" s="90" t="e">
        <f t="shared" si="162"/>
        <v>#DIV/0!</v>
      </c>
      <c r="AA1311" s="94" t="e">
        <f>+VLOOKUP(C1311,'Código Licitaciones'!$J$7:$J$31,1,0)</f>
        <v>#N/A</v>
      </c>
      <c r="AB1311" s="94">
        <f t="shared" si="163"/>
        <v>0</v>
      </c>
      <c r="AC1311" s="94" t="e">
        <f>+VLOOKUP(E1311,'Código Licitaciones'!$K$7:$K$50,1,0)</f>
        <v>#N/A</v>
      </c>
      <c r="AD1311" s="94">
        <f t="shared" si="164"/>
        <v>0</v>
      </c>
      <c r="AE1311" s="94" t="e">
        <f>+VLOOKUP(G1311,'Código Licitaciones'!$L$7:$L$50,1,0)</f>
        <v>#N/A</v>
      </c>
      <c r="AF1311" s="90" t="e">
        <f t="shared" si="165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60"/>
        <v>0</v>
      </c>
      <c r="AJ1311" s="94">
        <f t="shared" si="160"/>
        <v>0</v>
      </c>
      <c r="AK1311" s="95" t="e">
        <f>+VLOOKUP(M1311,'Código Barras'!$C$3:$C$1694,1,0)</f>
        <v>#N/A</v>
      </c>
      <c r="AL1311" s="90">
        <f t="shared" si="166"/>
        <v>0</v>
      </c>
      <c r="AM1311" s="90">
        <f t="shared" si="166"/>
        <v>0</v>
      </c>
      <c r="AN1311" s="90">
        <f t="shared" si="166"/>
        <v>0</v>
      </c>
      <c r="AO1311" s="90">
        <f t="shared" si="166"/>
        <v>0</v>
      </c>
      <c r="AP1311" s="90">
        <f t="shared" si="166"/>
        <v>0</v>
      </c>
      <c r="AQ1311" s="90">
        <f t="shared" si="166"/>
        <v>0</v>
      </c>
      <c r="AR1311" s="90" t="e">
        <f>VLOOKUP(C1311&amp;E1311&amp;G1311&amp;I1311&amp;J1311,'Código Licitaciones'!$I$8:$I$4158,1,0)</f>
        <v>#N/A</v>
      </c>
    </row>
    <row r="1312" spans="13:44" ht="18.75" x14ac:dyDescent="0.3">
      <c r="M1312" s="98"/>
      <c r="X1312" s="83">
        <f t="shared" si="161"/>
        <v>9</v>
      </c>
      <c r="Z1312" s="90" t="e">
        <f t="shared" si="162"/>
        <v>#DIV/0!</v>
      </c>
      <c r="AA1312" s="94" t="e">
        <f>+VLOOKUP(C1312,'Código Licitaciones'!$J$7:$J$31,1,0)</f>
        <v>#N/A</v>
      </c>
      <c r="AB1312" s="94">
        <f t="shared" si="163"/>
        <v>0</v>
      </c>
      <c r="AC1312" s="94" t="e">
        <f>+VLOOKUP(E1312,'Código Licitaciones'!$K$7:$K$50,1,0)</f>
        <v>#N/A</v>
      </c>
      <c r="AD1312" s="94">
        <f t="shared" si="164"/>
        <v>0</v>
      </c>
      <c r="AE1312" s="94" t="e">
        <f>+VLOOKUP(G1312,'Código Licitaciones'!$L$7:$L$50,1,0)</f>
        <v>#N/A</v>
      </c>
      <c r="AF1312" s="90" t="e">
        <f t="shared" si="165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60"/>
        <v>0</v>
      </c>
      <c r="AJ1312" s="94">
        <f t="shared" si="160"/>
        <v>0</v>
      </c>
      <c r="AK1312" s="95" t="e">
        <f>+VLOOKUP(M1312,'Código Barras'!$C$3:$C$1694,1,0)</f>
        <v>#N/A</v>
      </c>
      <c r="AL1312" s="90">
        <f t="shared" si="166"/>
        <v>0</v>
      </c>
      <c r="AM1312" s="90">
        <f t="shared" si="166"/>
        <v>0</v>
      </c>
      <c r="AN1312" s="90">
        <f t="shared" si="166"/>
        <v>0</v>
      </c>
      <c r="AO1312" s="90">
        <f t="shared" si="166"/>
        <v>0</v>
      </c>
      <c r="AP1312" s="90">
        <f t="shared" si="166"/>
        <v>0</v>
      </c>
      <c r="AQ1312" s="90">
        <f t="shared" si="166"/>
        <v>0</v>
      </c>
      <c r="AR1312" s="90" t="e">
        <f>VLOOKUP(C1312&amp;E1312&amp;G1312&amp;I1312&amp;J1312,'Código Licitaciones'!$I$8:$I$4158,1,0)</f>
        <v>#N/A</v>
      </c>
    </row>
    <row r="1313" spans="13:44" ht="18.75" x14ac:dyDescent="0.3">
      <c r="M1313" s="98"/>
      <c r="X1313" s="83">
        <f t="shared" si="161"/>
        <v>9</v>
      </c>
      <c r="Z1313" s="90" t="e">
        <f t="shared" si="162"/>
        <v>#DIV/0!</v>
      </c>
      <c r="AA1313" s="94" t="e">
        <f>+VLOOKUP(C1313,'Código Licitaciones'!$J$7:$J$31,1,0)</f>
        <v>#N/A</v>
      </c>
      <c r="AB1313" s="94">
        <f t="shared" si="163"/>
        <v>0</v>
      </c>
      <c r="AC1313" s="94" t="e">
        <f>+VLOOKUP(E1313,'Código Licitaciones'!$K$7:$K$50,1,0)</f>
        <v>#N/A</v>
      </c>
      <c r="AD1313" s="94">
        <f t="shared" si="164"/>
        <v>0</v>
      </c>
      <c r="AE1313" s="94" t="e">
        <f>+VLOOKUP(G1313,'Código Licitaciones'!$L$7:$L$50,1,0)</f>
        <v>#N/A</v>
      </c>
      <c r="AF1313" s="90" t="e">
        <f t="shared" si="165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7">+K1313</f>
        <v>0</v>
      </c>
      <c r="AJ1313" s="94">
        <f t="shared" si="167"/>
        <v>0</v>
      </c>
      <c r="AK1313" s="95" t="e">
        <f>+VLOOKUP(M1313,'Código Barras'!$C$3:$C$1694,1,0)</f>
        <v>#N/A</v>
      </c>
      <c r="AL1313" s="90">
        <f t="shared" si="166"/>
        <v>0</v>
      </c>
      <c r="AM1313" s="90">
        <f t="shared" si="166"/>
        <v>0</v>
      </c>
      <c r="AN1313" s="90">
        <f t="shared" si="166"/>
        <v>0</v>
      </c>
      <c r="AO1313" s="90">
        <f t="shared" si="166"/>
        <v>0</v>
      </c>
      <c r="AP1313" s="90">
        <f t="shared" si="166"/>
        <v>0</v>
      </c>
      <c r="AQ1313" s="90">
        <f t="shared" si="166"/>
        <v>0</v>
      </c>
      <c r="AR1313" s="90" t="e">
        <f>VLOOKUP(C1313&amp;E1313&amp;G1313&amp;I1313&amp;J1313,'Código Licitaciones'!$I$8:$I$4158,1,0)</f>
        <v>#N/A</v>
      </c>
    </row>
    <row r="1314" spans="13:44" ht="18.75" x14ac:dyDescent="0.3">
      <c r="M1314" s="98"/>
      <c r="X1314" s="83">
        <f t="shared" si="161"/>
        <v>9</v>
      </c>
      <c r="Z1314" s="90" t="e">
        <f t="shared" si="162"/>
        <v>#DIV/0!</v>
      </c>
      <c r="AA1314" s="94" t="e">
        <f>+VLOOKUP(C1314,'Código Licitaciones'!$J$7:$J$31,1,0)</f>
        <v>#N/A</v>
      </c>
      <c r="AB1314" s="94">
        <f t="shared" si="163"/>
        <v>0</v>
      </c>
      <c r="AC1314" s="94" t="e">
        <f>+VLOOKUP(E1314,'Código Licitaciones'!$K$7:$K$50,1,0)</f>
        <v>#N/A</v>
      </c>
      <c r="AD1314" s="94">
        <f t="shared" si="164"/>
        <v>0</v>
      </c>
      <c r="AE1314" s="94" t="e">
        <f>+VLOOKUP(G1314,'Código Licitaciones'!$L$7:$L$50,1,0)</f>
        <v>#N/A</v>
      </c>
      <c r="AF1314" s="90" t="e">
        <f t="shared" si="165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7"/>
        <v>0</v>
      </c>
      <c r="AJ1314" s="94">
        <f t="shared" si="167"/>
        <v>0</v>
      </c>
      <c r="AK1314" s="95" t="e">
        <f>+VLOOKUP(M1314,'Código Barras'!$C$3:$C$1694,1,0)</f>
        <v>#N/A</v>
      </c>
      <c r="AL1314" s="90">
        <f t="shared" si="166"/>
        <v>0</v>
      </c>
      <c r="AM1314" s="90">
        <f t="shared" si="166"/>
        <v>0</v>
      </c>
      <c r="AN1314" s="90">
        <f t="shared" si="166"/>
        <v>0</v>
      </c>
      <c r="AO1314" s="90">
        <f t="shared" si="166"/>
        <v>0</v>
      </c>
      <c r="AP1314" s="90">
        <f t="shared" si="166"/>
        <v>0</v>
      </c>
      <c r="AQ1314" s="90">
        <f t="shared" si="166"/>
        <v>0</v>
      </c>
      <c r="AR1314" s="90" t="e">
        <f>VLOOKUP(C1314&amp;E1314&amp;G1314&amp;I1314&amp;J1314,'Código Licitaciones'!$I$8:$I$4158,1,0)</f>
        <v>#N/A</v>
      </c>
    </row>
    <row r="1315" spans="13:44" ht="18.75" x14ac:dyDescent="0.3">
      <c r="M1315" s="98"/>
      <c r="X1315" s="83">
        <f t="shared" si="161"/>
        <v>9</v>
      </c>
      <c r="Z1315" s="90" t="e">
        <f t="shared" si="162"/>
        <v>#DIV/0!</v>
      </c>
      <c r="AA1315" s="94" t="e">
        <f>+VLOOKUP(C1315,'Código Licitaciones'!$J$7:$J$31,1,0)</f>
        <v>#N/A</v>
      </c>
      <c r="AB1315" s="94">
        <f t="shared" si="163"/>
        <v>0</v>
      </c>
      <c r="AC1315" s="94" t="e">
        <f>+VLOOKUP(E1315,'Código Licitaciones'!$K$7:$K$50,1,0)</f>
        <v>#N/A</v>
      </c>
      <c r="AD1315" s="94">
        <f t="shared" si="164"/>
        <v>0</v>
      </c>
      <c r="AE1315" s="94" t="e">
        <f>+VLOOKUP(G1315,'Código Licitaciones'!$L$7:$L$50,1,0)</f>
        <v>#N/A</v>
      </c>
      <c r="AF1315" s="90" t="e">
        <f t="shared" si="165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7"/>
        <v>0</v>
      </c>
      <c r="AJ1315" s="94">
        <f t="shared" si="167"/>
        <v>0</v>
      </c>
      <c r="AK1315" s="95" t="e">
        <f>+VLOOKUP(M1315,'Código Barras'!$C$3:$C$1694,1,0)</f>
        <v>#N/A</v>
      </c>
      <c r="AL1315" s="90">
        <f t="shared" si="166"/>
        <v>0</v>
      </c>
      <c r="AM1315" s="90">
        <f t="shared" si="166"/>
        <v>0</v>
      </c>
      <c r="AN1315" s="90">
        <f t="shared" si="166"/>
        <v>0</v>
      </c>
      <c r="AO1315" s="90">
        <f t="shared" si="166"/>
        <v>0</v>
      </c>
      <c r="AP1315" s="90">
        <f t="shared" si="166"/>
        <v>0</v>
      </c>
      <c r="AQ1315" s="90">
        <f t="shared" si="166"/>
        <v>0</v>
      </c>
      <c r="AR1315" s="90" t="e">
        <f>VLOOKUP(C1315&amp;E1315&amp;G1315&amp;I1315&amp;J1315,'Código Licitaciones'!$I$8:$I$4158,1,0)</f>
        <v>#N/A</v>
      </c>
    </row>
    <row r="1316" spans="13:44" ht="18.75" x14ac:dyDescent="0.3">
      <c r="M1316" s="98"/>
      <c r="X1316" s="83">
        <f t="shared" si="161"/>
        <v>9</v>
      </c>
      <c r="Z1316" s="90" t="e">
        <f t="shared" si="162"/>
        <v>#DIV/0!</v>
      </c>
      <c r="AA1316" s="94" t="e">
        <f>+VLOOKUP(C1316,'Código Licitaciones'!$J$7:$J$31,1,0)</f>
        <v>#N/A</v>
      </c>
      <c r="AB1316" s="94">
        <f t="shared" si="163"/>
        <v>0</v>
      </c>
      <c r="AC1316" s="94" t="e">
        <f>+VLOOKUP(E1316,'Código Licitaciones'!$K$7:$K$50,1,0)</f>
        <v>#N/A</v>
      </c>
      <c r="AD1316" s="94">
        <f t="shared" si="164"/>
        <v>0</v>
      </c>
      <c r="AE1316" s="94" t="e">
        <f>+VLOOKUP(G1316,'Código Licitaciones'!$L$7:$L$50,1,0)</f>
        <v>#N/A</v>
      </c>
      <c r="AF1316" s="90" t="e">
        <f t="shared" si="165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7"/>
        <v>0</v>
      </c>
      <c r="AJ1316" s="94">
        <f t="shared" si="167"/>
        <v>0</v>
      </c>
      <c r="AK1316" s="95" t="e">
        <f>+VLOOKUP(M1316,'Código Barras'!$C$3:$C$1694,1,0)</f>
        <v>#N/A</v>
      </c>
      <c r="AL1316" s="90">
        <f t="shared" si="166"/>
        <v>0</v>
      </c>
      <c r="AM1316" s="90">
        <f t="shared" si="166"/>
        <v>0</v>
      </c>
      <c r="AN1316" s="90">
        <f t="shared" si="166"/>
        <v>0</v>
      </c>
      <c r="AO1316" s="90">
        <f t="shared" si="166"/>
        <v>0</v>
      </c>
      <c r="AP1316" s="90">
        <f t="shared" si="166"/>
        <v>0</v>
      </c>
      <c r="AQ1316" s="90">
        <f t="shared" si="166"/>
        <v>0</v>
      </c>
      <c r="AR1316" s="90" t="e">
        <f>VLOOKUP(C1316&amp;E1316&amp;G1316&amp;I1316&amp;J1316,'Código Licitaciones'!$I$8:$I$4158,1,0)</f>
        <v>#N/A</v>
      </c>
    </row>
    <row r="1317" spans="13:44" ht="18.75" x14ac:dyDescent="0.3">
      <c r="M1317" s="98"/>
      <c r="X1317" s="83">
        <f t="shared" si="161"/>
        <v>9</v>
      </c>
      <c r="Z1317" s="90" t="e">
        <f t="shared" si="162"/>
        <v>#DIV/0!</v>
      </c>
      <c r="AA1317" s="94" t="e">
        <f>+VLOOKUP(C1317,'Código Licitaciones'!$J$7:$J$31,1,0)</f>
        <v>#N/A</v>
      </c>
      <c r="AB1317" s="94">
        <f t="shared" si="163"/>
        <v>0</v>
      </c>
      <c r="AC1317" s="94" t="e">
        <f>+VLOOKUP(E1317,'Código Licitaciones'!$K$7:$K$50,1,0)</f>
        <v>#N/A</v>
      </c>
      <c r="AD1317" s="94">
        <f t="shared" si="164"/>
        <v>0</v>
      </c>
      <c r="AE1317" s="94" t="e">
        <f>+VLOOKUP(G1317,'Código Licitaciones'!$L$7:$L$50,1,0)</f>
        <v>#N/A</v>
      </c>
      <c r="AF1317" s="90" t="e">
        <f t="shared" si="165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7"/>
        <v>0</v>
      </c>
      <c r="AJ1317" s="94">
        <f t="shared" si="167"/>
        <v>0</v>
      </c>
      <c r="AK1317" s="95" t="e">
        <f>+VLOOKUP(M1317,'Código Barras'!$C$3:$C$1694,1,0)</f>
        <v>#N/A</v>
      </c>
      <c r="AL1317" s="90">
        <f t="shared" si="166"/>
        <v>0</v>
      </c>
      <c r="AM1317" s="90">
        <f t="shared" si="166"/>
        <v>0</v>
      </c>
      <c r="AN1317" s="90">
        <f t="shared" si="166"/>
        <v>0</v>
      </c>
      <c r="AO1317" s="90">
        <f t="shared" si="166"/>
        <v>0</v>
      </c>
      <c r="AP1317" s="90">
        <f t="shared" si="166"/>
        <v>0</v>
      </c>
      <c r="AQ1317" s="90">
        <f t="shared" si="166"/>
        <v>0</v>
      </c>
      <c r="AR1317" s="90" t="e">
        <f>VLOOKUP(C1317&amp;E1317&amp;G1317&amp;I1317&amp;J1317,'Código Licitaciones'!$I$8:$I$4158,1,0)</f>
        <v>#N/A</v>
      </c>
    </row>
    <row r="1318" spans="13:44" ht="18.75" x14ac:dyDescent="0.3">
      <c r="M1318" s="98"/>
      <c r="X1318" s="83">
        <f t="shared" si="161"/>
        <v>9</v>
      </c>
      <c r="Z1318" s="90" t="e">
        <f t="shared" si="162"/>
        <v>#DIV/0!</v>
      </c>
      <c r="AA1318" s="94" t="e">
        <f>+VLOOKUP(C1318,'Código Licitaciones'!$J$7:$J$31,1,0)</f>
        <v>#N/A</v>
      </c>
      <c r="AB1318" s="94">
        <f t="shared" si="163"/>
        <v>0</v>
      </c>
      <c r="AC1318" s="94" t="e">
        <f>+VLOOKUP(E1318,'Código Licitaciones'!$K$7:$K$50,1,0)</f>
        <v>#N/A</v>
      </c>
      <c r="AD1318" s="94">
        <f t="shared" si="164"/>
        <v>0</v>
      </c>
      <c r="AE1318" s="94" t="e">
        <f>+VLOOKUP(G1318,'Código Licitaciones'!$L$7:$L$50,1,0)</f>
        <v>#N/A</v>
      </c>
      <c r="AF1318" s="90" t="e">
        <f t="shared" si="165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7"/>
        <v>0</v>
      </c>
      <c r="AJ1318" s="94">
        <f t="shared" si="167"/>
        <v>0</v>
      </c>
      <c r="AK1318" s="95" t="e">
        <f>+VLOOKUP(M1318,'Código Barras'!$C$3:$C$1694,1,0)</f>
        <v>#N/A</v>
      </c>
      <c r="AL1318" s="90">
        <f t="shared" si="166"/>
        <v>0</v>
      </c>
      <c r="AM1318" s="90">
        <f t="shared" si="166"/>
        <v>0</v>
      </c>
      <c r="AN1318" s="90">
        <f t="shared" si="166"/>
        <v>0</v>
      </c>
      <c r="AO1318" s="90">
        <f t="shared" si="166"/>
        <v>0</v>
      </c>
      <c r="AP1318" s="90">
        <f t="shared" si="166"/>
        <v>0</v>
      </c>
      <c r="AQ1318" s="90">
        <f t="shared" si="166"/>
        <v>0</v>
      </c>
      <c r="AR1318" s="90" t="e">
        <f>VLOOKUP(C1318&amp;E1318&amp;G1318&amp;I1318&amp;J1318,'Código Licitaciones'!$I$8:$I$4158,1,0)</f>
        <v>#N/A</v>
      </c>
    </row>
    <row r="1319" spans="13:44" ht="18.75" x14ac:dyDescent="0.3">
      <c r="M1319" s="98"/>
      <c r="X1319" s="83">
        <f t="shared" si="161"/>
        <v>9</v>
      </c>
      <c r="Z1319" s="90" t="e">
        <f t="shared" si="162"/>
        <v>#DIV/0!</v>
      </c>
      <c r="AA1319" s="94" t="e">
        <f>+VLOOKUP(C1319,'Código Licitaciones'!$J$7:$J$31,1,0)</f>
        <v>#N/A</v>
      </c>
      <c r="AB1319" s="94">
        <f t="shared" si="163"/>
        <v>0</v>
      </c>
      <c r="AC1319" s="94" t="e">
        <f>+VLOOKUP(E1319,'Código Licitaciones'!$K$7:$K$50,1,0)</f>
        <v>#N/A</v>
      </c>
      <c r="AD1319" s="94">
        <f t="shared" si="164"/>
        <v>0</v>
      </c>
      <c r="AE1319" s="94" t="e">
        <f>+VLOOKUP(G1319,'Código Licitaciones'!$L$7:$L$50,1,0)</f>
        <v>#N/A</v>
      </c>
      <c r="AF1319" s="90" t="e">
        <f t="shared" si="165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7"/>
        <v>0</v>
      </c>
      <c r="AJ1319" s="94">
        <f t="shared" si="167"/>
        <v>0</v>
      </c>
      <c r="AK1319" s="95" t="e">
        <f>+VLOOKUP(M1319,'Código Barras'!$C$3:$C$1694,1,0)</f>
        <v>#N/A</v>
      </c>
      <c r="AL1319" s="90">
        <f t="shared" si="166"/>
        <v>0</v>
      </c>
      <c r="AM1319" s="90">
        <f t="shared" si="166"/>
        <v>0</v>
      </c>
      <c r="AN1319" s="90">
        <f t="shared" si="166"/>
        <v>0</v>
      </c>
      <c r="AO1319" s="90">
        <f t="shared" si="166"/>
        <v>0</v>
      </c>
      <c r="AP1319" s="90">
        <f t="shared" si="166"/>
        <v>0</v>
      </c>
      <c r="AQ1319" s="90">
        <f t="shared" si="166"/>
        <v>0</v>
      </c>
      <c r="AR1319" s="90" t="e">
        <f>VLOOKUP(C1319&amp;E1319&amp;G1319&amp;I1319&amp;J1319,'Código Licitaciones'!$I$8:$I$4158,1,0)</f>
        <v>#N/A</v>
      </c>
    </row>
    <row r="1320" spans="13:44" ht="18.75" x14ac:dyDescent="0.3">
      <c r="M1320" s="98"/>
      <c r="X1320" s="83">
        <f t="shared" si="161"/>
        <v>9</v>
      </c>
      <c r="Z1320" s="90" t="e">
        <f t="shared" si="162"/>
        <v>#DIV/0!</v>
      </c>
      <c r="AA1320" s="94" t="e">
        <f>+VLOOKUP(C1320,'Código Licitaciones'!$J$7:$J$31,1,0)</f>
        <v>#N/A</v>
      </c>
      <c r="AB1320" s="94">
        <f t="shared" si="163"/>
        <v>0</v>
      </c>
      <c r="AC1320" s="94" t="e">
        <f>+VLOOKUP(E1320,'Código Licitaciones'!$K$7:$K$50,1,0)</f>
        <v>#N/A</v>
      </c>
      <c r="AD1320" s="94">
        <f t="shared" si="164"/>
        <v>0</v>
      </c>
      <c r="AE1320" s="94" t="e">
        <f>+VLOOKUP(G1320,'Código Licitaciones'!$L$7:$L$50,1,0)</f>
        <v>#N/A</v>
      </c>
      <c r="AF1320" s="90" t="e">
        <f t="shared" si="165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7"/>
        <v>0</v>
      </c>
      <c r="AJ1320" s="94">
        <f t="shared" si="167"/>
        <v>0</v>
      </c>
      <c r="AK1320" s="95" t="e">
        <f>+VLOOKUP(M1320,'Código Barras'!$C$3:$C$1694,1,0)</f>
        <v>#N/A</v>
      </c>
      <c r="AL1320" s="90">
        <f t="shared" si="166"/>
        <v>0</v>
      </c>
      <c r="AM1320" s="90">
        <f t="shared" si="166"/>
        <v>0</v>
      </c>
      <c r="AN1320" s="90">
        <f t="shared" si="166"/>
        <v>0</v>
      </c>
      <c r="AO1320" s="90">
        <f t="shared" si="166"/>
        <v>0</v>
      </c>
      <c r="AP1320" s="90">
        <f t="shared" si="166"/>
        <v>0</v>
      </c>
      <c r="AQ1320" s="90">
        <f t="shared" si="166"/>
        <v>0</v>
      </c>
      <c r="AR1320" s="90" t="e">
        <f>VLOOKUP(C1320&amp;E1320&amp;G1320&amp;I1320&amp;J1320,'Código Licitaciones'!$I$8:$I$4158,1,0)</f>
        <v>#N/A</v>
      </c>
    </row>
    <row r="1321" spans="13:44" ht="18.75" x14ac:dyDescent="0.3">
      <c r="M1321" s="98"/>
      <c r="X1321" s="83">
        <f t="shared" si="161"/>
        <v>9</v>
      </c>
      <c r="Z1321" s="90" t="e">
        <f t="shared" si="162"/>
        <v>#DIV/0!</v>
      </c>
      <c r="AA1321" s="94" t="e">
        <f>+VLOOKUP(C1321,'Código Licitaciones'!$J$7:$J$31,1,0)</f>
        <v>#N/A</v>
      </c>
      <c r="AB1321" s="94">
        <f t="shared" si="163"/>
        <v>0</v>
      </c>
      <c r="AC1321" s="94" t="e">
        <f>+VLOOKUP(E1321,'Código Licitaciones'!$K$7:$K$50,1,0)</f>
        <v>#N/A</v>
      </c>
      <c r="AD1321" s="94">
        <f t="shared" si="164"/>
        <v>0</v>
      </c>
      <c r="AE1321" s="94" t="e">
        <f>+VLOOKUP(G1321,'Código Licitaciones'!$L$7:$L$50,1,0)</f>
        <v>#N/A</v>
      </c>
      <c r="AF1321" s="90" t="e">
        <f t="shared" si="165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7"/>
        <v>0</v>
      </c>
      <c r="AJ1321" s="94">
        <f t="shared" si="167"/>
        <v>0</v>
      </c>
      <c r="AK1321" s="95" t="e">
        <f>+VLOOKUP(M1321,'Código Barras'!$C$3:$C$1694,1,0)</f>
        <v>#N/A</v>
      </c>
      <c r="AL1321" s="90">
        <f t="shared" si="166"/>
        <v>0</v>
      </c>
      <c r="AM1321" s="90">
        <f t="shared" si="166"/>
        <v>0</v>
      </c>
      <c r="AN1321" s="90">
        <f t="shared" si="166"/>
        <v>0</v>
      </c>
      <c r="AO1321" s="90">
        <f t="shared" si="166"/>
        <v>0</v>
      </c>
      <c r="AP1321" s="90">
        <f t="shared" si="166"/>
        <v>0</v>
      </c>
      <c r="AQ1321" s="90">
        <f t="shared" si="166"/>
        <v>0</v>
      </c>
      <c r="AR1321" s="90" t="e">
        <f>VLOOKUP(C1321&amp;E1321&amp;G1321&amp;I1321&amp;J1321,'Código Licitaciones'!$I$8:$I$4158,1,0)</f>
        <v>#N/A</v>
      </c>
    </row>
    <row r="1322" spans="13:44" ht="18.75" x14ac:dyDescent="0.3">
      <c r="M1322" s="98"/>
      <c r="X1322" s="83">
        <f t="shared" si="161"/>
        <v>9</v>
      </c>
      <c r="Z1322" s="90" t="e">
        <f t="shared" si="162"/>
        <v>#DIV/0!</v>
      </c>
      <c r="AA1322" s="94" t="e">
        <f>+VLOOKUP(C1322,'Código Licitaciones'!$J$7:$J$31,1,0)</f>
        <v>#N/A</v>
      </c>
      <c r="AB1322" s="94">
        <f t="shared" si="163"/>
        <v>0</v>
      </c>
      <c r="AC1322" s="94" t="e">
        <f>+VLOOKUP(E1322,'Código Licitaciones'!$K$7:$K$50,1,0)</f>
        <v>#N/A</v>
      </c>
      <c r="AD1322" s="94">
        <f t="shared" si="164"/>
        <v>0</v>
      </c>
      <c r="AE1322" s="94" t="e">
        <f>+VLOOKUP(G1322,'Código Licitaciones'!$L$7:$L$50,1,0)</f>
        <v>#N/A</v>
      </c>
      <c r="AF1322" s="90" t="e">
        <f t="shared" si="165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7"/>
        <v>0</v>
      </c>
      <c r="AJ1322" s="94">
        <f t="shared" si="167"/>
        <v>0</v>
      </c>
      <c r="AK1322" s="95" t="e">
        <f>+VLOOKUP(M1322,'Código Barras'!$C$3:$C$1694,1,0)</f>
        <v>#N/A</v>
      </c>
      <c r="AL1322" s="90">
        <f t="shared" si="166"/>
        <v>0</v>
      </c>
      <c r="AM1322" s="90">
        <f t="shared" si="166"/>
        <v>0</v>
      </c>
      <c r="AN1322" s="90">
        <f t="shared" si="166"/>
        <v>0</v>
      </c>
      <c r="AO1322" s="90">
        <f t="shared" si="166"/>
        <v>0</v>
      </c>
      <c r="AP1322" s="90">
        <f t="shared" si="166"/>
        <v>0</v>
      </c>
      <c r="AQ1322" s="90">
        <f t="shared" si="166"/>
        <v>0</v>
      </c>
      <c r="AR1322" s="90" t="e">
        <f>VLOOKUP(C1322&amp;E1322&amp;G1322&amp;I1322&amp;J1322,'Código Licitaciones'!$I$8:$I$4158,1,0)</f>
        <v>#N/A</v>
      </c>
    </row>
    <row r="1323" spans="13:44" ht="18.75" x14ac:dyDescent="0.3">
      <c r="M1323" s="98"/>
      <c r="X1323" s="83">
        <f t="shared" si="161"/>
        <v>9</v>
      </c>
      <c r="Z1323" s="90" t="e">
        <f t="shared" si="162"/>
        <v>#DIV/0!</v>
      </c>
      <c r="AA1323" s="94" t="e">
        <f>+VLOOKUP(C1323,'Código Licitaciones'!$J$7:$J$31,1,0)</f>
        <v>#N/A</v>
      </c>
      <c r="AB1323" s="94">
        <f t="shared" si="163"/>
        <v>0</v>
      </c>
      <c r="AC1323" s="94" t="e">
        <f>+VLOOKUP(E1323,'Código Licitaciones'!$K$7:$K$50,1,0)</f>
        <v>#N/A</v>
      </c>
      <c r="AD1323" s="94">
        <f t="shared" si="164"/>
        <v>0</v>
      </c>
      <c r="AE1323" s="94" t="e">
        <f>+VLOOKUP(G1323,'Código Licitaciones'!$L$7:$L$50,1,0)</f>
        <v>#N/A</v>
      </c>
      <c r="AF1323" s="90" t="e">
        <f t="shared" si="165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7"/>
        <v>0</v>
      </c>
      <c r="AJ1323" s="94">
        <f t="shared" si="167"/>
        <v>0</v>
      </c>
      <c r="AK1323" s="95" t="e">
        <f>+VLOOKUP(M1323,'Código Barras'!$C$3:$C$1694,1,0)</f>
        <v>#N/A</v>
      </c>
      <c r="AL1323" s="90">
        <f t="shared" si="166"/>
        <v>0</v>
      </c>
      <c r="AM1323" s="90">
        <f t="shared" si="166"/>
        <v>0</v>
      </c>
      <c r="AN1323" s="90">
        <f t="shared" si="166"/>
        <v>0</v>
      </c>
      <c r="AO1323" s="90">
        <f t="shared" si="166"/>
        <v>0</v>
      </c>
      <c r="AP1323" s="90">
        <f t="shared" si="166"/>
        <v>0</v>
      </c>
      <c r="AQ1323" s="90">
        <f t="shared" si="166"/>
        <v>0</v>
      </c>
      <c r="AR1323" s="90" t="e">
        <f>VLOOKUP(C1323&amp;E1323&amp;G1323&amp;I1323&amp;J1323,'Código Licitaciones'!$I$8:$I$4158,1,0)</f>
        <v>#N/A</v>
      </c>
    </row>
    <row r="1324" spans="13:44" ht="18.75" x14ac:dyDescent="0.3">
      <c r="M1324" s="98"/>
      <c r="X1324" s="83">
        <f t="shared" si="161"/>
        <v>9</v>
      </c>
      <c r="Z1324" s="90" t="e">
        <f t="shared" si="162"/>
        <v>#DIV/0!</v>
      </c>
      <c r="AA1324" s="94" t="e">
        <f>+VLOOKUP(C1324,'Código Licitaciones'!$J$7:$J$31,1,0)</f>
        <v>#N/A</v>
      </c>
      <c r="AB1324" s="94">
        <f t="shared" si="163"/>
        <v>0</v>
      </c>
      <c r="AC1324" s="94" t="e">
        <f>+VLOOKUP(E1324,'Código Licitaciones'!$K$7:$K$50,1,0)</f>
        <v>#N/A</v>
      </c>
      <c r="AD1324" s="94">
        <f t="shared" si="164"/>
        <v>0</v>
      </c>
      <c r="AE1324" s="94" t="e">
        <f>+VLOOKUP(G1324,'Código Licitaciones'!$L$7:$L$50,1,0)</f>
        <v>#N/A</v>
      </c>
      <c r="AF1324" s="90" t="e">
        <f t="shared" si="165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7"/>
        <v>0</v>
      </c>
      <c r="AJ1324" s="94">
        <f t="shared" si="167"/>
        <v>0</v>
      </c>
      <c r="AK1324" s="95" t="e">
        <f>+VLOOKUP(M1324,'Código Barras'!$C$3:$C$1694,1,0)</f>
        <v>#N/A</v>
      </c>
      <c r="AL1324" s="90">
        <f t="shared" si="166"/>
        <v>0</v>
      </c>
      <c r="AM1324" s="90">
        <f t="shared" si="166"/>
        <v>0</v>
      </c>
      <c r="AN1324" s="90">
        <f t="shared" si="166"/>
        <v>0</v>
      </c>
      <c r="AO1324" s="90">
        <f t="shared" si="166"/>
        <v>0</v>
      </c>
      <c r="AP1324" s="90">
        <f t="shared" si="166"/>
        <v>0</v>
      </c>
      <c r="AQ1324" s="90">
        <f t="shared" si="166"/>
        <v>0</v>
      </c>
      <c r="AR1324" s="90" t="e">
        <f>VLOOKUP(C1324&amp;E1324&amp;G1324&amp;I1324&amp;J1324,'Código Licitaciones'!$I$8:$I$4158,1,0)</f>
        <v>#N/A</v>
      </c>
    </row>
    <row r="1325" spans="13:44" ht="18.75" x14ac:dyDescent="0.3">
      <c r="M1325" s="98"/>
      <c r="X1325" s="83">
        <f t="shared" si="161"/>
        <v>9</v>
      </c>
      <c r="Z1325" s="90" t="e">
        <f t="shared" si="162"/>
        <v>#DIV/0!</v>
      </c>
      <c r="AA1325" s="94" t="e">
        <f>+VLOOKUP(C1325,'Código Licitaciones'!$J$7:$J$31,1,0)</f>
        <v>#N/A</v>
      </c>
      <c r="AB1325" s="94">
        <f t="shared" si="163"/>
        <v>0</v>
      </c>
      <c r="AC1325" s="94" t="e">
        <f>+VLOOKUP(E1325,'Código Licitaciones'!$K$7:$K$50,1,0)</f>
        <v>#N/A</v>
      </c>
      <c r="AD1325" s="94">
        <f t="shared" si="164"/>
        <v>0</v>
      </c>
      <c r="AE1325" s="94" t="e">
        <f>+VLOOKUP(G1325,'Código Licitaciones'!$L$7:$L$50,1,0)</f>
        <v>#N/A</v>
      </c>
      <c r="AF1325" s="90" t="e">
        <f t="shared" si="165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7"/>
        <v>0</v>
      </c>
      <c r="AJ1325" s="94">
        <f t="shared" si="167"/>
        <v>0</v>
      </c>
      <c r="AK1325" s="95" t="e">
        <f>+VLOOKUP(M1325,'Código Barras'!$C$3:$C$1694,1,0)</f>
        <v>#N/A</v>
      </c>
      <c r="AL1325" s="90">
        <f t="shared" si="166"/>
        <v>0</v>
      </c>
      <c r="AM1325" s="90">
        <f t="shared" si="166"/>
        <v>0</v>
      </c>
      <c r="AN1325" s="90">
        <f t="shared" si="166"/>
        <v>0</v>
      </c>
      <c r="AO1325" s="90">
        <f t="shared" si="166"/>
        <v>0</v>
      </c>
      <c r="AP1325" s="90">
        <f t="shared" si="166"/>
        <v>0</v>
      </c>
      <c r="AQ1325" s="90">
        <f t="shared" si="166"/>
        <v>0</v>
      </c>
      <c r="AR1325" s="90" t="e">
        <f>VLOOKUP(C1325&amp;E1325&amp;G1325&amp;I1325&amp;J1325,'Código Licitaciones'!$I$8:$I$4158,1,0)</f>
        <v>#N/A</v>
      </c>
    </row>
    <row r="1326" spans="13:44" ht="18.75" x14ac:dyDescent="0.3">
      <c r="M1326" s="98"/>
      <c r="X1326" s="83">
        <f t="shared" si="161"/>
        <v>9</v>
      </c>
      <c r="Z1326" s="90" t="e">
        <f t="shared" si="162"/>
        <v>#DIV/0!</v>
      </c>
      <c r="AA1326" s="94" t="e">
        <f>+VLOOKUP(C1326,'Código Licitaciones'!$J$7:$J$31,1,0)</f>
        <v>#N/A</v>
      </c>
      <c r="AB1326" s="94">
        <f t="shared" si="163"/>
        <v>0</v>
      </c>
      <c r="AC1326" s="94" t="e">
        <f>+VLOOKUP(E1326,'Código Licitaciones'!$K$7:$K$50,1,0)</f>
        <v>#N/A</v>
      </c>
      <c r="AD1326" s="94">
        <f t="shared" si="164"/>
        <v>0</v>
      </c>
      <c r="AE1326" s="94" t="e">
        <f>+VLOOKUP(G1326,'Código Licitaciones'!$L$7:$L$50,1,0)</f>
        <v>#N/A</v>
      </c>
      <c r="AF1326" s="90" t="e">
        <f t="shared" si="165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7"/>
        <v>0</v>
      </c>
      <c r="AJ1326" s="94">
        <f t="shared" si="167"/>
        <v>0</v>
      </c>
      <c r="AK1326" s="95" t="e">
        <f>+VLOOKUP(M1326,'Código Barras'!$C$3:$C$1694,1,0)</f>
        <v>#N/A</v>
      </c>
      <c r="AL1326" s="90">
        <f t="shared" si="166"/>
        <v>0</v>
      </c>
      <c r="AM1326" s="90">
        <f t="shared" si="166"/>
        <v>0</v>
      </c>
      <c r="AN1326" s="90">
        <f t="shared" si="166"/>
        <v>0</v>
      </c>
      <c r="AO1326" s="90">
        <f t="shared" si="166"/>
        <v>0</v>
      </c>
      <c r="AP1326" s="90">
        <f t="shared" si="166"/>
        <v>0</v>
      </c>
      <c r="AQ1326" s="90">
        <f t="shared" si="166"/>
        <v>0</v>
      </c>
      <c r="AR1326" s="90" t="e">
        <f>VLOOKUP(C1326&amp;E1326&amp;G1326&amp;I1326&amp;J1326,'Código Licitaciones'!$I$8:$I$4158,1,0)</f>
        <v>#N/A</v>
      </c>
    </row>
    <row r="1327" spans="13:44" ht="18.75" x14ac:dyDescent="0.3">
      <c r="M1327" s="98"/>
      <c r="X1327" s="83">
        <f t="shared" si="161"/>
        <v>9</v>
      </c>
      <c r="Z1327" s="90" t="e">
        <f t="shared" si="162"/>
        <v>#DIV/0!</v>
      </c>
      <c r="AA1327" s="94" t="e">
        <f>+VLOOKUP(C1327,'Código Licitaciones'!$J$7:$J$31,1,0)</f>
        <v>#N/A</v>
      </c>
      <c r="AB1327" s="94">
        <f t="shared" si="163"/>
        <v>0</v>
      </c>
      <c r="AC1327" s="94" t="e">
        <f>+VLOOKUP(E1327,'Código Licitaciones'!$K$7:$K$50,1,0)</f>
        <v>#N/A</v>
      </c>
      <c r="AD1327" s="94">
        <f t="shared" si="164"/>
        <v>0</v>
      </c>
      <c r="AE1327" s="94" t="e">
        <f>+VLOOKUP(G1327,'Código Licitaciones'!$L$7:$L$50,1,0)</f>
        <v>#N/A</v>
      </c>
      <c r="AF1327" s="90" t="e">
        <f t="shared" si="165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7"/>
        <v>0</v>
      </c>
      <c r="AJ1327" s="94">
        <f t="shared" si="167"/>
        <v>0</v>
      </c>
      <c r="AK1327" s="95" t="e">
        <f>+VLOOKUP(M1327,'Código Barras'!$C$3:$C$1694,1,0)</f>
        <v>#N/A</v>
      </c>
      <c r="AL1327" s="90">
        <f t="shared" si="166"/>
        <v>0</v>
      </c>
      <c r="AM1327" s="90">
        <f t="shared" si="166"/>
        <v>0</v>
      </c>
      <c r="AN1327" s="90">
        <f t="shared" si="166"/>
        <v>0</v>
      </c>
      <c r="AO1327" s="90">
        <f t="shared" si="166"/>
        <v>0</v>
      </c>
      <c r="AP1327" s="90">
        <f t="shared" si="166"/>
        <v>0</v>
      </c>
      <c r="AQ1327" s="90">
        <f t="shared" si="166"/>
        <v>0</v>
      </c>
      <c r="AR1327" s="90" t="e">
        <f>VLOOKUP(C1327&amp;E1327&amp;G1327&amp;I1327&amp;J1327,'Código Licitaciones'!$I$8:$I$4158,1,0)</f>
        <v>#N/A</v>
      </c>
    </row>
    <row r="1328" spans="13:44" ht="18.75" x14ac:dyDescent="0.3">
      <c r="M1328" s="98"/>
      <c r="X1328" s="83">
        <f t="shared" si="161"/>
        <v>9</v>
      </c>
      <c r="Z1328" s="90" t="e">
        <f t="shared" si="162"/>
        <v>#DIV/0!</v>
      </c>
      <c r="AA1328" s="94" t="e">
        <f>+VLOOKUP(C1328,'Código Licitaciones'!$J$7:$J$31,1,0)</f>
        <v>#N/A</v>
      </c>
      <c r="AB1328" s="94">
        <f t="shared" si="163"/>
        <v>0</v>
      </c>
      <c r="AC1328" s="94" t="e">
        <f>+VLOOKUP(E1328,'Código Licitaciones'!$K$7:$K$50,1,0)</f>
        <v>#N/A</v>
      </c>
      <c r="AD1328" s="94">
        <f t="shared" si="164"/>
        <v>0</v>
      </c>
      <c r="AE1328" s="94" t="e">
        <f>+VLOOKUP(G1328,'Código Licitaciones'!$L$7:$L$50,1,0)</f>
        <v>#N/A</v>
      </c>
      <c r="AF1328" s="90" t="e">
        <f t="shared" si="165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7"/>
        <v>0</v>
      </c>
      <c r="AJ1328" s="94">
        <f t="shared" si="167"/>
        <v>0</v>
      </c>
      <c r="AK1328" s="95" t="e">
        <f>+VLOOKUP(M1328,'Código Barras'!$C$3:$C$1694,1,0)</f>
        <v>#N/A</v>
      </c>
      <c r="AL1328" s="90">
        <f t="shared" si="166"/>
        <v>0</v>
      </c>
      <c r="AM1328" s="90">
        <f t="shared" si="166"/>
        <v>0</v>
      </c>
      <c r="AN1328" s="90">
        <f t="shared" si="166"/>
        <v>0</v>
      </c>
      <c r="AO1328" s="90">
        <f t="shared" si="166"/>
        <v>0</v>
      </c>
      <c r="AP1328" s="90">
        <f t="shared" si="166"/>
        <v>0</v>
      </c>
      <c r="AQ1328" s="90">
        <f t="shared" si="166"/>
        <v>0</v>
      </c>
      <c r="AR1328" s="90" t="e">
        <f>VLOOKUP(C1328&amp;E1328&amp;G1328&amp;I1328&amp;J1328,'Código Licitaciones'!$I$8:$I$4158,1,0)</f>
        <v>#N/A</v>
      </c>
    </row>
    <row r="1329" spans="13:44" ht="18.75" x14ac:dyDescent="0.3">
      <c r="M1329" s="98"/>
      <c r="X1329" s="83">
        <f t="shared" si="161"/>
        <v>9</v>
      </c>
      <c r="Z1329" s="90" t="e">
        <f t="shared" si="162"/>
        <v>#DIV/0!</v>
      </c>
      <c r="AA1329" s="94" t="e">
        <f>+VLOOKUP(C1329,'Código Licitaciones'!$J$7:$J$31,1,0)</f>
        <v>#N/A</v>
      </c>
      <c r="AB1329" s="94">
        <f t="shared" si="163"/>
        <v>0</v>
      </c>
      <c r="AC1329" s="94" t="e">
        <f>+VLOOKUP(E1329,'Código Licitaciones'!$K$7:$K$50,1,0)</f>
        <v>#N/A</v>
      </c>
      <c r="AD1329" s="94">
        <f t="shared" si="164"/>
        <v>0</v>
      </c>
      <c r="AE1329" s="94" t="e">
        <f>+VLOOKUP(G1329,'Código Licitaciones'!$L$7:$L$50,1,0)</f>
        <v>#N/A</v>
      </c>
      <c r="AF1329" s="90" t="e">
        <f t="shared" si="165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7"/>
        <v>0</v>
      </c>
      <c r="AJ1329" s="94">
        <f t="shared" si="167"/>
        <v>0</v>
      </c>
      <c r="AK1329" s="95" t="e">
        <f>+VLOOKUP(M1329,'Código Barras'!$C$3:$C$1694,1,0)</f>
        <v>#N/A</v>
      </c>
      <c r="AL1329" s="90">
        <f t="shared" si="166"/>
        <v>0</v>
      </c>
      <c r="AM1329" s="90">
        <f t="shared" si="166"/>
        <v>0</v>
      </c>
      <c r="AN1329" s="90">
        <f t="shared" si="166"/>
        <v>0</v>
      </c>
      <c r="AO1329" s="90">
        <f t="shared" si="166"/>
        <v>0</v>
      </c>
      <c r="AP1329" s="90">
        <f t="shared" si="166"/>
        <v>0</v>
      </c>
      <c r="AQ1329" s="90">
        <f t="shared" si="166"/>
        <v>0</v>
      </c>
      <c r="AR1329" s="90" t="e">
        <f>VLOOKUP(C1329&amp;E1329&amp;G1329&amp;I1329&amp;J1329,'Código Licitaciones'!$I$8:$I$4158,1,0)</f>
        <v>#N/A</v>
      </c>
    </row>
    <row r="1330" spans="13:44" ht="18.75" x14ac:dyDescent="0.3">
      <c r="M1330" s="98"/>
      <c r="X1330" s="83">
        <f t="shared" si="161"/>
        <v>9</v>
      </c>
      <c r="Z1330" s="90" t="e">
        <f t="shared" si="162"/>
        <v>#DIV/0!</v>
      </c>
      <c r="AA1330" s="94" t="e">
        <f>+VLOOKUP(C1330,'Código Licitaciones'!$J$7:$J$31,1,0)</f>
        <v>#N/A</v>
      </c>
      <c r="AB1330" s="94">
        <f t="shared" si="163"/>
        <v>0</v>
      </c>
      <c r="AC1330" s="94" t="e">
        <f>+VLOOKUP(E1330,'Código Licitaciones'!$K$7:$K$50,1,0)</f>
        <v>#N/A</v>
      </c>
      <c r="AD1330" s="94">
        <f t="shared" si="164"/>
        <v>0</v>
      </c>
      <c r="AE1330" s="94" t="e">
        <f>+VLOOKUP(G1330,'Código Licitaciones'!$L$7:$L$50,1,0)</f>
        <v>#N/A</v>
      </c>
      <c r="AF1330" s="90" t="e">
        <f t="shared" si="165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7"/>
        <v>0</v>
      </c>
      <c r="AJ1330" s="94">
        <f t="shared" si="167"/>
        <v>0</v>
      </c>
      <c r="AK1330" s="95" t="e">
        <f>+VLOOKUP(M1330,'Código Barras'!$C$3:$C$1694,1,0)</f>
        <v>#N/A</v>
      </c>
      <c r="AL1330" s="90">
        <f t="shared" si="166"/>
        <v>0</v>
      </c>
      <c r="AM1330" s="90">
        <f t="shared" si="166"/>
        <v>0</v>
      </c>
      <c r="AN1330" s="90">
        <f t="shared" si="166"/>
        <v>0</v>
      </c>
      <c r="AO1330" s="90">
        <f t="shared" si="166"/>
        <v>0</v>
      </c>
      <c r="AP1330" s="90">
        <f t="shared" si="166"/>
        <v>0</v>
      </c>
      <c r="AQ1330" s="90">
        <f t="shared" si="166"/>
        <v>0</v>
      </c>
      <c r="AR1330" s="90" t="e">
        <f>VLOOKUP(C1330&amp;E1330&amp;G1330&amp;I1330&amp;J1330,'Código Licitaciones'!$I$8:$I$4158,1,0)</f>
        <v>#N/A</v>
      </c>
    </row>
    <row r="1331" spans="13:44" ht="18.75" x14ac:dyDescent="0.3">
      <c r="M1331" s="98"/>
      <c r="X1331" s="83">
        <f t="shared" si="161"/>
        <v>9</v>
      </c>
      <c r="Z1331" s="90" t="e">
        <f t="shared" si="162"/>
        <v>#DIV/0!</v>
      </c>
      <c r="AA1331" s="94" t="e">
        <f>+VLOOKUP(C1331,'Código Licitaciones'!$J$7:$J$31,1,0)</f>
        <v>#N/A</v>
      </c>
      <c r="AB1331" s="94">
        <f t="shared" si="163"/>
        <v>0</v>
      </c>
      <c r="AC1331" s="94" t="e">
        <f>+VLOOKUP(E1331,'Código Licitaciones'!$K$7:$K$50,1,0)</f>
        <v>#N/A</v>
      </c>
      <c r="AD1331" s="94">
        <f t="shared" si="164"/>
        <v>0</v>
      </c>
      <c r="AE1331" s="94" t="e">
        <f>+VLOOKUP(G1331,'Código Licitaciones'!$L$7:$L$50,1,0)</f>
        <v>#N/A</v>
      </c>
      <c r="AF1331" s="90" t="e">
        <f t="shared" si="165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7"/>
        <v>0</v>
      </c>
      <c r="AJ1331" s="94">
        <f t="shared" si="167"/>
        <v>0</v>
      </c>
      <c r="AK1331" s="95" t="e">
        <f>+VLOOKUP(M1331,'Código Barras'!$C$3:$C$1694,1,0)</f>
        <v>#N/A</v>
      </c>
      <c r="AL1331" s="90">
        <f t="shared" si="166"/>
        <v>0</v>
      </c>
      <c r="AM1331" s="90">
        <f t="shared" si="166"/>
        <v>0</v>
      </c>
      <c r="AN1331" s="90">
        <f t="shared" si="166"/>
        <v>0</v>
      </c>
      <c r="AO1331" s="90">
        <f t="shared" si="166"/>
        <v>0</v>
      </c>
      <c r="AP1331" s="90">
        <f t="shared" si="166"/>
        <v>0</v>
      </c>
      <c r="AQ1331" s="90">
        <f t="shared" si="166"/>
        <v>0</v>
      </c>
      <c r="AR1331" s="90" t="e">
        <f>VLOOKUP(C1331&amp;E1331&amp;G1331&amp;I1331&amp;J1331,'Código Licitaciones'!$I$8:$I$4158,1,0)</f>
        <v>#N/A</v>
      </c>
    </row>
    <row r="1332" spans="13:44" ht="18.75" x14ac:dyDescent="0.3">
      <c r="M1332" s="98"/>
      <c r="X1332" s="83">
        <f t="shared" si="161"/>
        <v>9</v>
      </c>
      <c r="Z1332" s="90" t="e">
        <f t="shared" si="162"/>
        <v>#DIV/0!</v>
      </c>
      <c r="AA1332" s="94" t="e">
        <f>+VLOOKUP(C1332,'Código Licitaciones'!$J$7:$J$31,1,0)</f>
        <v>#N/A</v>
      </c>
      <c r="AB1332" s="94">
        <f t="shared" si="163"/>
        <v>0</v>
      </c>
      <c r="AC1332" s="94" t="e">
        <f>+VLOOKUP(E1332,'Código Licitaciones'!$K$7:$K$50,1,0)</f>
        <v>#N/A</v>
      </c>
      <c r="AD1332" s="94">
        <f t="shared" si="164"/>
        <v>0</v>
      </c>
      <c r="AE1332" s="94" t="e">
        <f>+VLOOKUP(G1332,'Código Licitaciones'!$L$7:$L$50,1,0)</f>
        <v>#N/A</v>
      </c>
      <c r="AF1332" s="90" t="e">
        <f t="shared" si="165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7"/>
        <v>0</v>
      </c>
      <c r="AJ1332" s="94">
        <f t="shared" si="167"/>
        <v>0</v>
      </c>
      <c r="AK1332" s="95" t="e">
        <f>+VLOOKUP(M1332,'Código Barras'!$C$3:$C$1694,1,0)</f>
        <v>#N/A</v>
      </c>
      <c r="AL1332" s="90">
        <f t="shared" si="166"/>
        <v>0</v>
      </c>
      <c r="AM1332" s="90">
        <f t="shared" si="166"/>
        <v>0</v>
      </c>
      <c r="AN1332" s="90">
        <f t="shared" si="166"/>
        <v>0</v>
      </c>
      <c r="AO1332" s="90">
        <f t="shared" si="166"/>
        <v>0</v>
      </c>
      <c r="AP1332" s="90">
        <f t="shared" si="166"/>
        <v>0</v>
      </c>
      <c r="AQ1332" s="90">
        <f t="shared" si="166"/>
        <v>0</v>
      </c>
      <c r="AR1332" s="90" t="e">
        <f>VLOOKUP(C1332&amp;E1332&amp;G1332&amp;I1332&amp;J1332,'Código Licitaciones'!$I$8:$I$4158,1,0)</f>
        <v>#N/A</v>
      </c>
    </row>
    <row r="1333" spans="13:44" ht="18.75" x14ac:dyDescent="0.3">
      <c r="M1333" s="98"/>
      <c r="X1333" s="83">
        <f t="shared" si="161"/>
        <v>9</v>
      </c>
      <c r="Z1333" s="90" t="e">
        <f t="shared" si="162"/>
        <v>#DIV/0!</v>
      </c>
      <c r="AA1333" s="94" t="e">
        <f>+VLOOKUP(C1333,'Código Licitaciones'!$J$7:$J$31,1,0)</f>
        <v>#N/A</v>
      </c>
      <c r="AB1333" s="94">
        <f t="shared" si="163"/>
        <v>0</v>
      </c>
      <c r="AC1333" s="94" t="e">
        <f>+VLOOKUP(E1333,'Código Licitaciones'!$K$7:$K$50,1,0)</f>
        <v>#N/A</v>
      </c>
      <c r="AD1333" s="94">
        <f t="shared" si="164"/>
        <v>0</v>
      </c>
      <c r="AE1333" s="94" t="e">
        <f>+VLOOKUP(G1333,'Código Licitaciones'!$L$7:$L$50,1,0)</f>
        <v>#N/A</v>
      </c>
      <c r="AF1333" s="90" t="e">
        <f t="shared" si="165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7"/>
        <v>0</v>
      </c>
      <c r="AJ1333" s="94">
        <f t="shared" si="167"/>
        <v>0</v>
      </c>
      <c r="AK1333" s="95" t="e">
        <f>+VLOOKUP(M1333,'Código Barras'!$C$3:$C$1694,1,0)</f>
        <v>#N/A</v>
      </c>
      <c r="AL1333" s="90">
        <f t="shared" si="166"/>
        <v>0</v>
      </c>
      <c r="AM1333" s="90">
        <f t="shared" si="166"/>
        <v>0</v>
      </c>
      <c r="AN1333" s="90">
        <f t="shared" si="166"/>
        <v>0</v>
      </c>
      <c r="AO1333" s="90">
        <f t="shared" si="166"/>
        <v>0</v>
      </c>
      <c r="AP1333" s="90">
        <f t="shared" si="166"/>
        <v>0</v>
      </c>
      <c r="AQ1333" s="90">
        <f t="shared" si="166"/>
        <v>0</v>
      </c>
      <c r="AR1333" s="90" t="e">
        <f>VLOOKUP(C1333&amp;E1333&amp;G1333&amp;I1333&amp;J1333,'Código Licitaciones'!$I$8:$I$4158,1,0)</f>
        <v>#N/A</v>
      </c>
    </row>
    <row r="1334" spans="13:44" ht="18.75" x14ac:dyDescent="0.3">
      <c r="M1334" s="98"/>
      <c r="X1334" s="83">
        <f t="shared" si="161"/>
        <v>9</v>
      </c>
      <c r="Z1334" s="90" t="e">
        <f t="shared" si="162"/>
        <v>#DIV/0!</v>
      </c>
      <c r="AA1334" s="94" t="e">
        <f>+VLOOKUP(C1334,'Código Licitaciones'!$J$7:$J$31,1,0)</f>
        <v>#N/A</v>
      </c>
      <c r="AB1334" s="94">
        <f t="shared" si="163"/>
        <v>0</v>
      </c>
      <c r="AC1334" s="94" t="e">
        <f>+VLOOKUP(E1334,'Código Licitaciones'!$K$7:$K$50,1,0)</f>
        <v>#N/A</v>
      </c>
      <c r="AD1334" s="94">
        <f t="shared" si="164"/>
        <v>0</v>
      </c>
      <c r="AE1334" s="94" t="e">
        <f>+VLOOKUP(G1334,'Código Licitaciones'!$L$7:$L$50,1,0)</f>
        <v>#N/A</v>
      </c>
      <c r="AF1334" s="90" t="e">
        <f t="shared" si="165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7"/>
        <v>0</v>
      </c>
      <c r="AJ1334" s="94">
        <f t="shared" si="167"/>
        <v>0</v>
      </c>
      <c r="AK1334" s="95" t="e">
        <f>+VLOOKUP(M1334,'Código Barras'!$C$3:$C$1694,1,0)</f>
        <v>#N/A</v>
      </c>
      <c r="AL1334" s="90">
        <f t="shared" si="166"/>
        <v>0</v>
      </c>
      <c r="AM1334" s="90">
        <f t="shared" si="166"/>
        <v>0</v>
      </c>
      <c r="AN1334" s="90">
        <f t="shared" si="166"/>
        <v>0</v>
      </c>
      <c r="AO1334" s="90">
        <f t="shared" si="166"/>
        <v>0</v>
      </c>
      <c r="AP1334" s="90">
        <f t="shared" si="166"/>
        <v>0</v>
      </c>
      <c r="AQ1334" s="90">
        <f t="shared" si="166"/>
        <v>0</v>
      </c>
      <c r="AR1334" s="90" t="e">
        <f>VLOOKUP(C1334&amp;E1334&amp;G1334&amp;I1334&amp;J1334,'Código Licitaciones'!$I$8:$I$4158,1,0)</f>
        <v>#N/A</v>
      </c>
    </row>
    <row r="1335" spans="13:44" ht="18.75" x14ac:dyDescent="0.3">
      <c r="M1335" s="98"/>
      <c r="X1335" s="83">
        <f t="shared" si="161"/>
        <v>9</v>
      </c>
      <c r="Z1335" s="90" t="e">
        <f t="shared" si="162"/>
        <v>#DIV/0!</v>
      </c>
      <c r="AA1335" s="94" t="e">
        <f>+VLOOKUP(C1335,'Código Licitaciones'!$J$7:$J$31,1,0)</f>
        <v>#N/A</v>
      </c>
      <c r="AB1335" s="94">
        <f t="shared" si="163"/>
        <v>0</v>
      </c>
      <c r="AC1335" s="94" t="e">
        <f>+VLOOKUP(E1335,'Código Licitaciones'!$K$7:$K$50,1,0)</f>
        <v>#N/A</v>
      </c>
      <c r="AD1335" s="94">
        <f t="shared" si="164"/>
        <v>0</v>
      </c>
      <c r="AE1335" s="94" t="e">
        <f>+VLOOKUP(G1335,'Código Licitaciones'!$L$7:$L$50,1,0)</f>
        <v>#N/A</v>
      </c>
      <c r="AF1335" s="90" t="e">
        <f t="shared" si="165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7"/>
        <v>0</v>
      </c>
      <c r="AJ1335" s="94">
        <f t="shared" si="167"/>
        <v>0</v>
      </c>
      <c r="AK1335" s="95" t="e">
        <f>+VLOOKUP(M1335,'Código Barras'!$C$3:$C$1694,1,0)</f>
        <v>#N/A</v>
      </c>
      <c r="AL1335" s="90">
        <f t="shared" si="166"/>
        <v>0</v>
      </c>
      <c r="AM1335" s="90">
        <f t="shared" si="166"/>
        <v>0</v>
      </c>
      <c r="AN1335" s="90">
        <f t="shared" si="166"/>
        <v>0</v>
      </c>
      <c r="AO1335" s="90">
        <f t="shared" si="166"/>
        <v>0</v>
      </c>
      <c r="AP1335" s="90">
        <f t="shared" si="166"/>
        <v>0</v>
      </c>
      <c r="AQ1335" s="90">
        <f t="shared" si="166"/>
        <v>0</v>
      </c>
      <c r="AR1335" s="90" t="e">
        <f>VLOOKUP(C1335&amp;E1335&amp;G1335&amp;I1335&amp;J1335,'Código Licitaciones'!$I$8:$I$4158,1,0)</f>
        <v>#N/A</v>
      </c>
    </row>
    <row r="1336" spans="13:44" ht="18.75" x14ac:dyDescent="0.3">
      <c r="M1336" s="98"/>
      <c r="X1336" s="83">
        <f t="shared" si="161"/>
        <v>9</v>
      </c>
      <c r="Z1336" s="90" t="e">
        <f t="shared" si="162"/>
        <v>#DIV/0!</v>
      </c>
      <c r="AA1336" s="94" t="e">
        <f>+VLOOKUP(C1336,'Código Licitaciones'!$J$7:$J$31,1,0)</f>
        <v>#N/A</v>
      </c>
      <c r="AB1336" s="94">
        <f t="shared" si="163"/>
        <v>0</v>
      </c>
      <c r="AC1336" s="94" t="e">
        <f>+VLOOKUP(E1336,'Código Licitaciones'!$K$7:$K$50,1,0)</f>
        <v>#N/A</v>
      </c>
      <c r="AD1336" s="94">
        <f t="shared" si="164"/>
        <v>0</v>
      </c>
      <c r="AE1336" s="94" t="e">
        <f>+VLOOKUP(G1336,'Código Licitaciones'!$L$7:$L$50,1,0)</f>
        <v>#N/A</v>
      </c>
      <c r="AF1336" s="90" t="e">
        <f t="shared" si="165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7"/>
        <v>0</v>
      </c>
      <c r="AJ1336" s="94">
        <f t="shared" si="167"/>
        <v>0</v>
      </c>
      <c r="AK1336" s="95" t="e">
        <f>+VLOOKUP(M1336,'Código Barras'!$C$3:$C$1694,1,0)</f>
        <v>#N/A</v>
      </c>
      <c r="AL1336" s="90">
        <f t="shared" si="166"/>
        <v>0</v>
      </c>
      <c r="AM1336" s="90">
        <f t="shared" si="166"/>
        <v>0</v>
      </c>
      <c r="AN1336" s="90">
        <f t="shared" si="166"/>
        <v>0</v>
      </c>
      <c r="AO1336" s="90">
        <f t="shared" si="166"/>
        <v>0</v>
      </c>
      <c r="AP1336" s="90">
        <f t="shared" si="166"/>
        <v>0</v>
      </c>
      <c r="AQ1336" s="90">
        <f t="shared" si="166"/>
        <v>0</v>
      </c>
      <c r="AR1336" s="90" t="e">
        <f>VLOOKUP(C1336&amp;E1336&amp;G1336&amp;I1336&amp;J1336,'Código Licitaciones'!$I$8:$I$4158,1,0)</f>
        <v>#N/A</v>
      </c>
    </row>
    <row r="1337" spans="13:44" ht="18.75" x14ac:dyDescent="0.3">
      <c r="M1337" s="98"/>
      <c r="X1337" s="83">
        <f t="shared" si="161"/>
        <v>9</v>
      </c>
      <c r="Z1337" s="90" t="e">
        <f t="shared" si="162"/>
        <v>#DIV/0!</v>
      </c>
      <c r="AA1337" s="94" t="e">
        <f>+VLOOKUP(C1337,'Código Licitaciones'!$J$7:$J$31,1,0)</f>
        <v>#N/A</v>
      </c>
      <c r="AB1337" s="94">
        <f t="shared" si="163"/>
        <v>0</v>
      </c>
      <c r="AC1337" s="94" t="e">
        <f>+VLOOKUP(E1337,'Código Licitaciones'!$K$7:$K$50,1,0)</f>
        <v>#N/A</v>
      </c>
      <c r="AD1337" s="94">
        <f t="shared" si="164"/>
        <v>0</v>
      </c>
      <c r="AE1337" s="94" t="e">
        <f>+VLOOKUP(G1337,'Código Licitaciones'!$L$7:$L$50,1,0)</f>
        <v>#N/A</v>
      </c>
      <c r="AF1337" s="90" t="e">
        <f t="shared" si="165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7"/>
        <v>0</v>
      </c>
      <c r="AJ1337" s="94">
        <f t="shared" si="167"/>
        <v>0</v>
      </c>
      <c r="AK1337" s="95" t="e">
        <f>+VLOOKUP(M1337,'Código Barras'!$C$3:$C$1694,1,0)</f>
        <v>#N/A</v>
      </c>
      <c r="AL1337" s="90">
        <f t="shared" si="166"/>
        <v>0</v>
      </c>
      <c r="AM1337" s="90">
        <f t="shared" si="166"/>
        <v>0</v>
      </c>
      <c r="AN1337" s="90">
        <f t="shared" si="166"/>
        <v>0</v>
      </c>
      <c r="AO1337" s="90">
        <f t="shared" si="166"/>
        <v>0</v>
      </c>
      <c r="AP1337" s="90">
        <f t="shared" si="166"/>
        <v>0</v>
      </c>
      <c r="AQ1337" s="90">
        <f t="shared" si="166"/>
        <v>0</v>
      </c>
      <c r="AR1337" s="90" t="e">
        <f>VLOOKUP(C1337&amp;E1337&amp;G1337&amp;I1337&amp;J1337,'Código Licitaciones'!$I$8:$I$4158,1,0)</f>
        <v>#N/A</v>
      </c>
    </row>
    <row r="1338" spans="13:44" ht="18.75" x14ac:dyDescent="0.3">
      <c r="M1338" s="98"/>
      <c r="X1338" s="83">
        <f t="shared" si="161"/>
        <v>9</v>
      </c>
      <c r="Z1338" s="90" t="e">
        <f t="shared" si="162"/>
        <v>#DIV/0!</v>
      </c>
      <c r="AA1338" s="94" t="e">
        <f>+VLOOKUP(C1338,'Código Licitaciones'!$J$7:$J$31,1,0)</f>
        <v>#N/A</v>
      </c>
      <c r="AB1338" s="94">
        <f t="shared" si="163"/>
        <v>0</v>
      </c>
      <c r="AC1338" s="94" t="e">
        <f>+VLOOKUP(E1338,'Código Licitaciones'!$K$7:$K$50,1,0)</f>
        <v>#N/A</v>
      </c>
      <c r="AD1338" s="94">
        <f t="shared" si="164"/>
        <v>0</v>
      </c>
      <c r="AE1338" s="94" t="e">
        <f>+VLOOKUP(G1338,'Código Licitaciones'!$L$7:$L$50,1,0)</f>
        <v>#N/A</v>
      </c>
      <c r="AF1338" s="90" t="e">
        <f t="shared" si="165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7"/>
        <v>0</v>
      </c>
      <c r="AJ1338" s="94">
        <f t="shared" si="167"/>
        <v>0</v>
      </c>
      <c r="AK1338" s="95" t="e">
        <f>+VLOOKUP(M1338,'Código Barras'!$C$3:$C$1694,1,0)</f>
        <v>#N/A</v>
      </c>
      <c r="AL1338" s="90">
        <f t="shared" si="166"/>
        <v>0</v>
      </c>
      <c r="AM1338" s="90">
        <f t="shared" si="166"/>
        <v>0</v>
      </c>
      <c r="AN1338" s="90">
        <f t="shared" si="166"/>
        <v>0</v>
      </c>
      <c r="AO1338" s="90">
        <f t="shared" si="166"/>
        <v>0</v>
      </c>
      <c r="AP1338" s="90">
        <f t="shared" si="166"/>
        <v>0</v>
      </c>
      <c r="AQ1338" s="90">
        <f t="shared" si="166"/>
        <v>0</v>
      </c>
      <c r="AR1338" s="90" t="e">
        <f>VLOOKUP(C1338&amp;E1338&amp;G1338&amp;I1338&amp;J1338,'Código Licitaciones'!$I$8:$I$4158,1,0)</f>
        <v>#N/A</v>
      </c>
    </row>
    <row r="1339" spans="13:44" ht="18.75" x14ac:dyDescent="0.3">
      <c r="M1339" s="98"/>
      <c r="X1339" s="83">
        <f t="shared" si="161"/>
        <v>9</v>
      </c>
      <c r="Z1339" s="90" t="e">
        <f t="shared" si="162"/>
        <v>#DIV/0!</v>
      </c>
      <c r="AA1339" s="94" t="e">
        <f>+VLOOKUP(C1339,'Código Licitaciones'!$J$7:$J$31,1,0)</f>
        <v>#N/A</v>
      </c>
      <c r="AB1339" s="94">
        <f t="shared" si="163"/>
        <v>0</v>
      </c>
      <c r="AC1339" s="94" t="e">
        <f>+VLOOKUP(E1339,'Código Licitaciones'!$K$7:$K$50,1,0)</f>
        <v>#N/A</v>
      </c>
      <c r="AD1339" s="94">
        <f t="shared" si="164"/>
        <v>0</v>
      </c>
      <c r="AE1339" s="94" t="e">
        <f>+VLOOKUP(G1339,'Código Licitaciones'!$L$7:$L$50,1,0)</f>
        <v>#N/A</v>
      </c>
      <c r="AF1339" s="90" t="e">
        <f t="shared" si="165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7"/>
        <v>0</v>
      </c>
      <c r="AJ1339" s="94">
        <f t="shared" si="167"/>
        <v>0</v>
      </c>
      <c r="AK1339" s="95" t="e">
        <f>+VLOOKUP(M1339,'Código Barras'!$C$3:$C$1694,1,0)</f>
        <v>#N/A</v>
      </c>
      <c r="AL1339" s="90">
        <f t="shared" si="166"/>
        <v>0</v>
      </c>
      <c r="AM1339" s="90">
        <f t="shared" si="166"/>
        <v>0</v>
      </c>
      <c r="AN1339" s="90">
        <f t="shared" si="166"/>
        <v>0</v>
      </c>
      <c r="AO1339" s="90">
        <f t="shared" si="166"/>
        <v>0</v>
      </c>
      <c r="AP1339" s="90">
        <f t="shared" si="166"/>
        <v>0</v>
      </c>
      <c r="AQ1339" s="90">
        <f t="shared" si="166"/>
        <v>0</v>
      </c>
      <c r="AR1339" s="90" t="e">
        <f>VLOOKUP(C1339&amp;E1339&amp;G1339&amp;I1339&amp;J1339,'Código Licitaciones'!$I$8:$I$4158,1,0)</f>
        <v>#N/A</v>
      </c>
    </row>
    <row r="1340" spans="13:44" ht="18.75" x14ac:dyDescent="0.3">
      <c r="M1340" s="98"/>
      <c r="X1340" s="83">
        <f t="shared" si="161"/>
        <v>9</v>
      </c>
      <c r="Z1340" s="90" t="e">
        <f t="shared" si="162"/>
        <v>#DIV/0!</v>
      </c>
      <c r="AA1340" s="94" t="e">
        <f>+VLOOKUP(C1340,'Código Licitaciones'!$J$7:$J$31,1,0)</f>
        <v>#N/A</v>
      </c>
      <c r="AB1340" s="94">
        <f t="shared" si="163"/>
        <v>0</v>
      </c>
      <c r="AC1340" s="94" t="e">
        <f>+VLOOKUP(E1340,'Código Licitaciones'!$K$7:$K$50,1,0)</f>
        <v>#N/A</v>
      </c>
      <c r="AD1340" s="94">
        <f t="shared" si="164"/>
        <v>0</v>
      </c>
      <c r="AE1340" s="94" t="e">
        <f>+VLOOKUP(G1340,'Código Licitaciones'!$L$7:$L$50,1,0)</f>
        <v>#N/A</v>
      </c>
      <c r="AF1340" s="90" t="e">
        <f t="shared" si="165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7"/>
        <v>0</v>
      </c>
      <c r="AJ1340" s="94">
        <f t="shared" si="167"/>
        <v>0</v>
      </c>
      <c r="AK1340" s="95" t="e">
        <f>+VLOOKUP(M1340,'Código Barras'!$C$3:$C$1694,1,0)</f>
        <v>#N/A</v>
      </c>
      <c r="AL1340" s="90">
        <f t="shared" si="166"/>
        <v>0</v>
      </c>
      <c r="AM1340" s="90">
        <f t="shared" si="166"/>
        <v>0</v>
      </c>
      <c r="AN1340" s="90">
        <f t="shared" si="166"/>
        <v>0</v>
      </c>
      <c r="AO1340" s="90">
        <f t="shared" si="166"/>
        <v>0</v>
      </c>
      <c r="AP1340" s="90">
        <f t="shared" si="166"/>
        <v>0</v>
      </c>
      <c r="AQ1340" s="90">
        <f t="shared" si="166"/>
        <v>0</v>
      </c>
      <c r="AR1340" s="90" t="e">
        <f>VLOOKUP(C1340&amp;E1340&amp;G1340&amp;I1340&amp;J1340,'Código Licitaciones'!$I$8:$I$4158,1,0)</f>
        <v>#N/A</v>
      </c>
    </row>
    <row r="1341" spans="13:44" ht="18.75" x14ac:dyDescent="0.3">
      <c r="M1341" s="98"/>
      <c r="X1341" s="83">
        <f t="shared" si="161"/>
        <v>9</v>
      </c>
      <c r="Z1341" s="90" t="e">
        <f t="shared" si="162"/>
        <v>#DIV/0!</v>
      </c>
      <c r="AA1341" s="94" t="e">
        <f>+VLOOKUP(C1341,'Código Licitaciones'!$J$7:$J$31,1,0)</f>
        <v>#N/A</v>
      </c>
      <c r="AB1341" s="94">
        <f t="shared" si="163"/>
        <v>0</v>
      </c>
      <c r="AC1341" s="94" t="e">
        <f>+VLOOKUP(E1341,'Código Licitaciones'!$K$7:$K$50,1,0)</f>
        <v>#N/A</v>
      </c>
      <c r="AD1341" s="94">
        <f t="shared" si="164"/>
        <v>0</v>
      </c>
      <c r="AE1341" s="94" t="e">
        <f>+VLOOKUP(G1341,'Código Licitaciones'!$L$7:$L$50,1,0)</f>
        <v>#N/A</v>
      </c>
      <c r="AF1341" s="90" t="e">
        <f t="shared" si="165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7"/>
        <v>0</v>
      </c>
      <c r="AJ1341" s="94">
        <f t="shared" si="167"/>
        <v>0</v>
      </c>
      <c r="AK1341" s="95" t="e">
        <f>+VLOOKUP(M1341,'Código Barras'!$C$3:$C$1694,1,0)</f>
        <v>#N/A</v>
      </c>
      <c r="AL1341" s="90">
        <f t="shared" si="166"/>
        <v>0</v>
      </c>
      <c r="AM1341" s="90">
        <f t="shared" si="166"/>
        <v>0</v>
      </c>
      <c r="AN1341" s="90">
        <f t="shared" si="166"/>
        <v>0</v>
      </c>
      <c r="AO1341" s="90">
        <f t="shared" si="166"/>
        <v>0</v>
      </c>
      <c r="AP1341" s="90">
        <f t="shared" si="166"/>
        <v>0</v>
      </c>
      <c r="AQ1341" s="90">
        <f t="shared" si="166"/>
        <v>0</v>
      </c>
      <c r="AR1341" s="90" t="e">
        <f>VLOOKUP(C1341&amp;E1341&amp;G1341&amp;I1341&amp;J1341,'Código Licitaciones'!$I$8:$I$4158,1,0)</f>
        <v>#N/A</v>
      </c>
    </row>
    <row r="1342" spans="13:44" ht="18.75" x14ac:dyDescent="0.3">
      <c r="M1342" s="98"/>
      <c r="X1342" s="83">
        <f t="shared" si="161"/>
        <v>9</v>
      </c>
      <c r="Z1342" s="90" t="e">
        <f t="shared" si="162"/>
        <v>#DIV/0!</v>
      </c>
      <c r="AA1342" s="94" t="e">
        <f>+VLOOKUP(C1342,'Código Licitaciones'!$J$7:$J$31,1,0)</f>
        <v>#N/A</v>
      </c>
      <c r="AB1342" s="94">
        <f t="shared" si="163"/>
        <v>0</v>
      </c>
      <c r="AC1342" s="94" t="e">
        <f>+VLOOKUP(E1342,'Código Licitaciones'!$K$7:$K$50,1,0)</f>
        <v>#N/A</v>
      </c>
      <c r="AD1342" s="94">
        <f t="shared" si="164"/>
        <v>0</v>
      </c>
      <c r="AE1342" s="94" t="e">
        <f>+VLOOKUP(G1342,'Código Licitaciones'!$L$7:$L$50,1,0)</f>
        <v>#N/A</v>
      </c>
      <c r="AF1342" s="90" t="e">
        <f t="shared" si="165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7"/>
        <v>0</v>
      </c>
      <c r="AJ1342" s="94">
        <f t="shared" si="167"/>
        <v>0</v>
      </c>
      <c r="AK1342" s="95" t="e">
        <f>+VLOOKUP(M1342,'Código Barras'!$C$3:$C$1694,1,0)</f>
        <v>#N/A</v>
      </c>
      <c r="AL1342" s="90">
        <f t="shared" si="166"/>
        <v>0</v>
      </c>
      <c r="AM1342" s="90">
        <f t="shared" si="166"/>
        <v>0</v>
      </c>
      <c r="AN1342" s="90">
        <f t="shared" si="166"/>
        <v>0</v>
      </c>
      <c r="AO1342" s="90">
        <f t="shared" si="166"/>
        <v>0</v>
      </c>
      <c r="AP1342" s="90">
        <f t="shared" si="166"/>
        <v>0</v>
      </c>
      <c r="AQ1342" s="90">
        <f t="shared" si="166"/>
        <v>0</v>
      </c>
      <c r="AR1342" s="90" t="e">
        <f>VLOOKUP(C1342&amp;E1342&amp;G1342&amp;I1342&amp;J1342,'Código Licitaciones'!$I$8:$I$4158,1,0)</f>
        <v>#N/A</v>
      </c>
    </row>
    <row r="1343" spans="13:44" ht="18.75" x14ac:dyDescent="0.3">
      <c r="M1343" s="98"/>
      <c r="X1343" s="83">
        <f t="shared" si="161"/>
        <v>9</v>
      </c>
      <c r="Z1343" s="90" t="e">
        <f t="shared" si="162"/>
        <v>#DIV/0!</v>
      </c>
      <c r="AA1343" s="94" t="e">
        <f>+VLOOKUP(C1343,'Código Licitaciones'!$J$7:$J$31,1,0)</f>
        <v>#N/A</v>
      </c>
      <c r="AB1343" s="94">
        <f t="shared" si="163"/>
        <v>0</v>
      </c>
      <c r="AC1343" s="94" t="e">
        <f>+VLOOKUP(E1343,'Código Licitaciones'!$K$7:$K$50,1,0)</f>
        <v>#N/A</v>
      </c>
      <c r="AD1343" s="94">
        <f t="shared" si="164"/>
        <v>0</v>
      </c>
      <c r="AE1343" s="94" t="e">
        <f>+VLOOKUP(G1343,'Código Licitaciones'!$L$7:$L$50,1,0)</f>
        <v>#N/A</v>
      </c>
      <c r="AF1343" s="90" t="e">
        <f t="shared" si="165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7"/>
        <v>0</v>
      </c>
      <c r="AJ1343" s="94">
        <f t="shared" si="167"/>
        <v>0</v>
      </c>
      <c r="AK1343" s="95" t="e">
        <f>+VLOOKUP(M1343,'Código Barras'!$C$3:$C$1694,1,0)</f>
        <v>#N/A</v>
      </c>
      <c r="AL1343" s="90">
        <f t="shared" si="166"/>
        <v>0</v>
      </c>
      <c r="AM1343" s="90">
        <f t="shared" si="166"/>
        <v>0</v>
      </c>
      <c r="AN1343" s="90">
        <f t="shared" si="166"/>
        <v>0</v>
      </c>
      <c r="AO1343" s="90">
        <f t="shared" ref="AO1343:AQ1406" si="168">IF(OR(ISNUMBER(Q1343),Q1343=0),Q1343,1/0)</f>
        <v>0</v>
      </c>
      <c r="AP1343" s="90">
        <f t="shared" si="168"/>
        <v>0</v>
      </c>
      <c r="AQ1343" s="90">
        <f t="shared" si="168"/>
        <v>0</v>
      </c>
      <c r="AR1343" s="90" t="e">
        <f>VLOOKUP(C1343&amp;E1343&amp;G1343&amp;I1343&amp;J1343,'Código Licitaciones'!$I$8:$I$4158,1,0)</f>
        <v>#N/A</v>
      </c>
    </row>
    <row r="1344" spans="13:44" ht="18.75" x14ac:dyDescent="0.3">
      <c r="M1344" s="98"/>
      <c r="X1344" s="83">
        <f t="shared" si="161"/>
        <v>9</v>
      </c>
      <c r="Z1344" s="90" t="e">
        <f t="shared" si="162"/>
        <v>#DIV/0!</v>
      </c>
      <c r="AA1344" s="94" t="e">
        <f>+VLOOKUP(C1344,'Código Licitaciones'!$J$7:$J$31,1,0)</f>
        <v>#N/A</v>
      </c>
      <c r="AB1344" s="94">
        <f t="shared" si="163"/>
        <v>0</v>
      </c>
      <c r="AC1344" s="94" t="e">
        <f>+VLOOKUP(E1344,'Código Licitaciones'!$K$7:$K$50,1,0)</f>
        <v>#N/A</v>
      </c>
      <c r="AD1344" s="94">
        <f t="shared" si="164"/>
        <v>0</v>
      </c>
      <c r="AE1344" s="94" t="e">
        <f>+VLOOKUP(G1344,'Código Licitaciones'!$L$7:$L$50,1,0)</f>
        <v>#N/A</v>
      </c>
      <c r="AF1344" s="90" t="e">
        <f t="shared" si="165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7"/>
        <v>0</v>
      </c>
      <c r="AJ1344" s="94">
        <f t="shared" si="167"/>
        <v>0</v>
      </c>
      <c r="AK1344" s="95" t="e">
        <f>+VLOOKUP(M1344,'Código Barras'!$C$3:$C$1694,1,0)</f>
        <v>#N/A</v>
      </c>
      <c r="AL1344" s="90">
        <f t="shared" ref="AL1344:AQ1407" si="169">IF(OR(ISNUMBER(N1344),N1344=0),N1344,1/0)</f>
        <v>0</v>
      </c>
      <c r="AM1344" s="90">
        <f t="shared" si="169"/>
        <v>0</v>
      </c>
      <c r="AN1344" s="90">
        <f t="shared" si="169"/>
        <v>0</v>
      </c>
      <c r="AO1344" s="90">
        <f t="shared" si="168"/>
        <v>0</v>
      </c>
      <c r="AP1344" s="90">
        <f t="shared" si="168"/>
        <v>0</v>
      </c>
      <c r="AQ1344" s="90">
        <f t="shared" si="168"/>
        <v>0</v>
      </c>
      <c r="AR1344" s="90" t="e">
        <f>VLOOKUP(C1344&amp;E1344&amp;G1344&amp;I1344&amp;J1344,'Código Licitaciones'!$I$8:$I$4158,1,0)</f>
        <v>#N/A</v>
      </c>
    </row>
    <row r="1345" spans="13:44" ht="18.75" x14ac:dyDescent="0.3">
      <c r="M1345" s="98"/>
      <c r="X1345" s="83">
        <f t="shared" si="161"/>
        <v>9</v>
      </c>
      <c r="Z1345" s="90" t="e">
        <f t="shared" si="162"/>
        <v>#DIV/0!</v>
      </c>
      <c r="AA1345" s="94" t="e">
        <f>+VLOOKUP(C1345,'Código Licitaciones'!$J$7:$J$31,1,0)</f>
        <v>#N/A</v>
      </c>
      <c r="AB1345" s="94">
        <f t="shared" si="163"/>
        <v>0</v>
      </c>
      <c r="AC1345" s="94" t="e">
        <f>+VLOOKUP(E1345,'Código Licitaciones'!$K$7:$K$50,1,0)</f>
        <v>#N/A</v>
      </c>
      <c r="AD1345" s="94">
        <f t="shared" si="164"/>
        <v>0</v>
      </c>
      <c r="AE1345" s="94" t="e">
        <f>+VLOOKUP(G1345,'Código Licitaciones'!$L$7:$L$50,1,0)</f>
        <v>#N/A</v>
      </c>
      <c r="AF1345" s="90" t="e">
        <f t="shared" si="165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7"/>
        <v>0</v>
      </c>
      <c r="AJ1345" s="94">
        <f t="shared" si="167"/>
        <v>0</v>
      </c>
      <c r="AK1345" s="95" t="e">
        <f>+VLOOKUP(M1345,'Código Barras'!$C$3:$C$1694,1,0)</f>
        <v>#N/A</v>
      </c>
      <c r="AL1345" s="90">
        <f t="shared" si="169"/>
        <v>0</v>
      </c>
      <c r="AM1345" s="90">
        <f t="shared" si="169"/>
        <v>0</v>
      </c>
      <c r="AN1345" s="90">
        <f t="shared" si="169"/>
        <v>0</v>
      </c>
      <c r="AO1345" s="90">
        <f t="shared" si="168"/>
        <v>0</v>
      </c>
      <c r="AP1345" s="90">
        <f t="shared" si="168"/>
        <v>0</v>
      </c>
      <c r="AQ1345" s="90">
        <f t="shared" si="168"/>
        <v>0</v>
      </c>
      <c r="AR1345" s="90" t="e">
        <f>VLOOKUP(C1345&amp;E1345&amp;G1345&amp;I1345&amp;J1345,'Código Licitaciones'!$I$8:$I$4158,1,0)</f>
        <v>#N/A</v>
      </c>
    </row>
    <row r="1346" spans="13:44" ht="18.75" x14ac:dyDescent="0.3">
      <c r="M1346" s="98"/>
      <c r="X1346" s="83">
        <f t="shared" si="161"/>
        <v>9</v>
      </c>
      <c r="Z1346" s="90" t="e">
        <f t="shared" si="162"/>
        <v>#DIV/0!</v>
      </c>
      <c r="AA1346" s="94" t="e">
        <f>+VLOOKUP(C1346,'Código Licitaciones'!$J$7:$J$31,1,0)</f>
        <v>#N/A</v>
      </c>
      <c r="AB1346" s="94">
        <f t="shared" si="163"/>
        <v>0</v>
      </c>
      <c r="AC1346" s="94" t="e">
        <f>+VLOOKUP(E1346,'Código Licitaciones'!$K$7:$K$50,1,0)</f>
        <v>#N/A</v>
      </c>
      <c r="AD1346" s="94">
        <f t="shared" si="164"/>
        <v>0</v>
      </c>
      <c r="AE1346" s="94" t="e">
        <f>+VLOOKUP(G1346,'Código Licitaciones'!$L$7:$L$50,1,0)</f>
        <v>#N/A</v>
      </c>
      <c r="AF1346" s="90" t="e">
        <f t="shared" si="165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7"/>
        <v>0</v>
      </c>
      <c r="AJ1346" s="94">
        <f t="shared" si="167"/>
        <v>0</v>
      </c>
      <c r="AK1346" s="95" t="e">
        <f>+VLOOKUP(M1346,'Código Barras'!$C$3:$C$1694,1,0)</f>
        <v>#N/A</v>
      </c>
      <c r="AL1346" s="90">
        <f t="shared" si="169"/>
        <v>0</v>
      </c>
      <c r="AM1346" s="90">
        <f t="shared" si="169"/>
        <v>0</v>
      </c>
      <c r="AN1346" s="90">
        <f t="shared" si="169"/>
        <v>0</v>
      </c>
      <c r="AO1346" s="90">
        <f t="shared" si="168"/>
        <v>0</v>
      </c>
      <c r="AP1346" s="90">
        <f t="shared" si="168"/>
        <v>0</v>
      </c>
      <c r="AQ1346" s="90">
        <f t="shared" si="168"/>
        <v>0</v>
      </c>
      <c r="AR1346" s="90" t="e">
        <f>VLOOKUP(C1346&amp;E1346&amp;G1346&amp;I1346&amp;J1346,'Código Licitaciones'!$I$8:$I$4158,1,0)</f>
        <v>#N/A</v>
      </c>
    </row>
    <row r="1347" spans="13:44" ht="18.75" x14ac:dyDescent="0.3">
      <c r="M1347" s="98"/>
      <c r="X1347" s="83">
        <f t="shared" si="161"/>
        <v>9</v>
      </c>
      <c r="Z1347" s="90" t="e">
        <f t="shared" si="162"/>
        <v>#DIV/0!</v>
      </c>
      <c r="AA1347" s="94" t="e">
        <f>+VLOOKUP(C1347,'Código Licitaciones'!$J$7:$J$31,1,0)</f>
        <v>#N/A</v>
      </c>
      <c r="AB1347" s="94">
        <f t="shared" si="163"/>
        <v>0</v>
      </c>
      <c r="AC1347" s="94" t="e">
        <f>+VLOOKUP(E1347,'Código Licitaciones'!$K$7:$K$50,1,0)</f>
        <v>#N/A</v>
      </c>
      <c r="AD1347" s="94">
        <f t="shared" si="164"/>
        <v>0</v>
      </c>
      <c r="AE1347" s="94" t="e">
        <f>+VLOOKUP(G1347,'Código Licitaciones'!$L$7:$L$50,1,0)</f>
        <v>#N/A</v>
      </c>
      <c r="AF1347" s="90" t="e">
        <f t="shared" si="165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7"/>
        <v>0</v>
      </c>
      <c r="AJ1347" s="94">
        <f t="shared" si="167"/>
        <v>0</v>
      </c>
      <c r="AK1347" s="95" t="e">
        <f>+VLOOKUP(M1347,'Código Barras'!$C$3:$C$1694,1,0)</f>
        <v>#N/A</v>
      </c>
      <c r="AL1347" s="90">
        <f t="shared" si="169"/>
        <v>0</v>
      </c>
      <c r="AM1347" s="90">
        <f t="shared" si="169"/>
        <v>0</v>
      </c>
      <c r="AN1347" s="90">
        <f t="shared" si="169"/>
        <v>0</v>
      </c>
      <c r="AO1347" s="90">
        <f t="shared" si="168"/>
        <v>0</v>
      </c>
      <c r="AP1347" s="90">
        <f t="shared" si="168"/>
        <v>0</v>
      </c>
      <c r="AQ1347" s="90">
        <f t="shared" si="168"/>
        <v>0</v>
      </c>
      <c r="AR1347" s="90" t="e">
        <f>VLOOKUP(C1347&amp;E1347&amp;G1347&amp;I1347&amp;J1347,'Código Licitaciones'!$I$8:$I$4158,1,0)</f>
        <v>#N/A</v>
      </c>
    </row>
    <row r="1348" spans="13:44" ht="18.75" x14ac:dyDescent="0.3">
      <c r="M1348" s="98"/>
      <c r="X1348" s="83">
        <f t="shared" si="161"/>
        <v>9</v>
      </c>
      <c r="Z1348" s="90" t="e">
        <f t="shared" si="162"/>
        <v>#DIV/0!</v>
      </c>
      <c r="AA1348" s="94" t="e">
        <f>+VLOOKUP(C1348,'Código Licitaciones'!$J$7:$J$31,1,0)</f>
        <v>#N/A</v>
      </c>
      <c r="AB1348" s="94">
        <f t="shared" si="163"/>
        <v>0</v>
      </c>
      <c r="AC1348" s="94" t="e">
        <f>+VLOOKUP(E1348,'Código Licitaciones'!$K$7:$K$50,1,0)</f>
        <v>#N/A</v>
      </c>
      <c r="AD1348" s="94">
        <f t="shared" si="164"/>
        <v>0</v>
      </c>
      <c r="AE1348" s="94" t="e">
        <f>+VLOOKUP(G1348,'Código Licitaciones'!$L$7:$L$50,1,0)</f>
        <v>#N/A</v>
      </c>
      <c r="AF1348" s="90" t="e">
        <f t="shared" si="165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7"/>
        <v>0</v>
      </c>
      <c r="AJ1348" s="94">
        <f t="shared" si="167"/>
        <v>0</v>
      </c>
      <c r="AK1348" s="95" t="e">
        <f>+VLOOKUP(M1348,'Código Barras'!$C$3:$C$1694,1,0)</f>
        <v>#N/A</v>
      </c>
      <c r="AL1348" s="90">
        <f t="shared" si="169"/>
        <v>0</v>
      </c>
      <c r="AM1348" s="90">
        <f t="shared" si="169"/>
        <v>0</v>
      </c>
      <c r="AN1348" s="90">
        <f t="shared" si="169"/>
        <v>0</v>
      </c>
      <c r="AO1348" s="90">
        <f t="shared" si="168"/>
        <v>0</v>
      </c>
      <c r="AP1348" s="90">
        <f t="shared" si="168"/>
        <v>0</v>
      </c>
      <c r="AQ1348" s="90">
        <f t="shared" si="168"/>
        <v>0</v>
      </c>
      <c r="AR1348" s="90" t="e">
        <f>VLOOKUP(C1348&amp;E1348&amp;G1348&amp;I1348&amp;J1348,'Código Licitaciones'!$I$8:$I$4158,1,0)</f>
        <v>#N/A</v>
      </c>
    </row>
    <row r="1349" spans="13:44" ht="18.75" x14ac:dyDescent="0.3">
      <c r="M1349" s="98"/>
      <c r="X1349" s="83">
        <f t="shared" si="161"/>
        <v>9</v>
      </c>
      <c r="Z1349" s="90" t="e">
        <f t="shared" si="162"/>
        <v>#DIV/0!</v>
      </c>
      <c r="AA1349" s="94" t="e">
        <f>+VLOOKUP(C1349,'Código Licitaciones'!$J$7:$J$31,1,0)</f>
        <v>#N/A</v>
      </c>
      <c r="AB1349" s="94">
        <f t="shared" si="163"/>
        <v>0</v>
      </c>
      <c r="AC1349" s="94" t="e">
        <f>+VLOOKUP(E1349,'Código Licitaciones'!$K$7:$K$50,1,0)</f>
        <v>#N/A</v>
      </c>
      <c r="AD1349" s="94">
        <f t="shared" si="164"/>
        <v>0</v>
      </c>
      <c r="AE1349" s="94" t="e">
        <f>+VLOOKUP(G1349,'Código Licitaciones'!$L$7:$L$50,1,0)</f>
        <v>#N/A</v>
      </c>
      <c r="AF1349" s="90" t="e">
        <f t="shared" si="165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7"/>
        <v>0</v>
      </c>
      <c r="AJ1349" s="94">
        <f t="shared" si="167"/>
        <v>0</v>
      </c>
      <c r="AK1349" s="95" t="e">
        <f>+VLOOKUP(M1349,'Código Barras'!$C$3:$C$1694,1,0)</f>
        <v>#N/A</v>
      </c>
      <c r="AL1349" s="90">
        <f t="shared" si="169"/>
        <v>0</v>
      </c>
      <c r="AM1349" s="90">
        <f t="shared" si="169"/>
        <v>0</v>
      </c>
      <c r="AN1349" s="90">
        <f t="shared" si="169"/>
        <v>0</v>
      </c>
      <c r="AO1349" s="90">
        <f t="shared" si="168"/>
        <v>0</v>
      </c>
      <c r="AP1349" s="90">
        <f t="shared" si="168"/>
        <v>0</v>
      </c>
      <c r="AQ1349" s="90">
        <f t="shared" si="168"/>
        <v>0</v>
      </c>
      <c r="AR1349" s="90" t="e">
        <f>VLOOKUP(C1349&amp;E1349&amp;G1349&amp;I1349&amp;J1349,'Código Licitaciones'!$I$8:$I$4158,1,0)</f>
        <v>#N/A</v>
      </c>
    </row>
    <row r="1350" spans="13:44" ht="18.75" x14ac:dyDescent="0.3">
      <c r="M1350" s="98"/>
      <c r="X1350" s="83">
        <f t="shared" si="161"/>
        <v>9</v>
      </c>
      <c r="Z1350" s="90" t="e">
        <f t="shared" si="162"/>
        <v>#DIV/0!</v>
      </c>
      <c r="AA1350" s="94" t="e">
        <f>+VLOOKUP(C1350,'Código Licitaciones'!$J$7:$J$31,1,0)</f>
        <v>#N/A</v>
      </c>
      <c r="AB1350" s="94">
        <f t="shared" si="163"/>
        <v>0</v>
      </c>
      <c r="AC1350" s="94" t="e">
        <f>+VLOOKUP(E1350,'Código Licitaciones'!$K$7:$K$50,1,0)</f>
        <v>#N/A</v>
      </c>
      <c r="AD1350" s="94">
        <f t="shared" si="164"/>
        <v>0</v>
      </c>
      <c r="AE1350" s="94" t="e">
        <f>+VLOOKUP(G1350,'Código Licitaciones'!$L$7:$L$50,1,0)</f>
        <v>#N/A</v>
      </c>
      <c r="AF1350" s="90" t="e">
        <f t="shared" si="165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7"/>
        <v>0</v>
      </c>
      <c r="AJ1350" s="94">
        <f t="shared" si="167"/>
        <v>0</v>
      </c>
      <c r="AK1350" s="95" t="e">
        <f>+VLOOKUP(M1350,'Código Barras'!$C$3:$C$1694,1,0)</f>
        <v>#N/A</v>
      </c>
      <c r="AL1350" s="90">
        <f t="shared" si="169"/>
        <v>0</v>
      </c>
      <c r="AM1350" s="90">
        <f t="shared" si="169"/>
        <v>0</v>
      </c>
      <c r="AN1350" s="90">
        <f t="shared" si="169"/>
        <v>0</v>
      </c>
      <c r="AO1350" s="90">
        <f t="shared" si="168"/>
        <v>0</v>
      </c>
      <c r="AP1350" s="90">
        <f t="shared" si="168"/>
        <v>0</v>
      </c>
      <c r="AQ1350" s="90">
        <f t="shared" si="168"/>
        <v>0</v>
      </c>
      <c r="AR1350" s="90" t="e">
        <f>VLOOKUP(C1350&amp;E1350&amp;G1350&amp;I1350&amp;J1350,'Código Licitaciones'!$I$8:$I$4158,1,0)</f>
        <v>#N/A</v>
      </c>
    </row>
    <row r="1351" spans="13:44" ht="18.75" x14ac:dyDescent="0.3">
      <c r="M1351" s="98"/>
      <c r="X1351" s="83">
        <f t="shared" si="161"/>
        <v>9</v>
      </c>
      <c r="Z1351" s="90" t="e">
        <f t="shared" si="162"/>
        <v>#DIV/0!</v>
      </c>
      <c r="AA1351" s="94" t="e">
        <f>+VLOOKUP(C1351,'Código Licitaciones'!$J$7:$J$31,1,0)</f>
        <v>#N/A</v>
      </c>
      <c r="AB1351" s="94">
        <f t="shared" si="163"/>
        <v>0</v>
      </c>
      <c r="AC1351" s="94" t="e">
        <f>+VLOOKUP(E1351,'Código Licitaciones'!$K$7:$K$50,1,0)</f>
        <v>#N/A</v>
      </c>
      <c r="AD1351" s="94">
        <f t="shared" si="164"/>
        <v>0</v>
      </c>
      <c r="AE1351" s="94" t="e">
        <f>+VLOOKUP(G1351,'Código Licitaciones'!$L$7:$L$50,1,0)</f>
        <v>#N/A</v>
      </c>
      <c r="AF1351" s="90" t="e">
        <f t="shared" si="165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7"/>
        <v>0</v>
      </c>
      <c r="AJ1351" s="94">
        <f t="shared" si="167"/>
        <v>0</v>
      </c>
      <c r="AK1351" s="95" t="e">
        <f>+VLOOKUP(M1351,'Código Barras'!$C$3:$C$1694,1,0)</f>
        <v>#N/A</v>
      </c>
      <c r="AL1351" s="90">
        <f t="shared" si="169"/>
        <v>0</v>
      </c>
      <c r="AM1351" s="90">
        <f t="shared" si="169"/>
        <v>0</v>
      </c>
      <c r="AN1351" s="90">
        <f t="shared" si="169"/>
        <v>0</v>
      </c>
      <c r="AO1351" s="90">
        <f t="shared" si="168"/>
        <v>0</v>
      </c>
      <c r="AP1351" s="90">
        <f t="shared" si="168"/>
        <v>0</v>
      </c>
      <c r="AQ1351" s="90">
        <f t="shared" si="168"/>
        <v>0</v>
      </c>
      <c r="AR1351" s="90" t="e">
        <f>VLOOKUP(C1351&amp;E1351&amp;G1351&amp;I1351&amp;J1351,'Código Licitaciones'!$I$8:$I$4158,1,0)</f>
        <v>#N/A</v>
      </c>
    </row>
    <row r="1352" spans="13:44" ht="18.75" x14ac:dyDescent="0.3">
      <c r="M1352" s="98"/>
      <c r="X1352" s="83">
        <f t="shared" si="161"/>
        <v>9</v>
      </c>
      <c r="Z1352" s="90" t="e">
        <f t="shared" si="162"/>
        <v>#DIV/0!</v>
      </c>
      <c r="AA1352" s="94" t="e">
        <f>+VLOOKUP(C1352,'Código Licitaciones'!$J$7:$J$31,1,0)</f>
        <v>#N/A</v>
      </c>
      <c r="AB1352" s="94">
        <f t="shared" si="163"/>
        <v>0</v>
      </c>
      <c r="AC1352" s="94" t="e">
        <f>+VLOOKUP(E1352,'Código Licitaciones'!$K$7:$K$50,1,0)</f>
        <v>#N/A</v>
      </c>
      <c r="AD1352" s="94">
        <f t="shared" si="164"/>
        <v>0</v>
      </c>
      <c r="AE1352" s="94" t="e">
        <f>+VLOOKUP(G1352,'Código Licitaciones'!$L$7:$L$50,1,0)</f>
        <v>#N/A</v>
      </c>
      <c r="AF1352" s="90" t="e">
        <f t="shared" si="165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7"/>
        <v>0</v>
      </c>
      <c r="AJ1352" s="94">
        <f t="shared" si="167"/>
        <v>0</v>
      </c>
      <c r="AK1352" s="95" t="e">
        <f>+VLOOKUP(M1352,'Código Barras'!$C$3:$C$1694,1,0)</f>
        <v>#N/A</v>
      </c>
      <c r="AL1352" s="90">
        <f t="shared" si="169"/>
        <v>0</v>
      </c>
      <c r="AM1352" s="90">
        <f t="shared" si="169"/>
        <v>0</v>
      </c>
      <c r="AN1352" s="90">
        <f t="shared" si="169"/>
        <v>0</v>
      </c>
      <c r="AO1352" s="90">
        <f t="shared" si="168"/>
        <v>0</v>
      </c>
      <c r="AP1352" s="90">
        <f t="shared" si="168"/>
        <v>0</v>
      </c>
      <c r="AQ1352" s="90">
        <f t="shared" si="168"/>
        <v>0</v>
      </c>
      <c r="AR1352" s="90" t="e">
        <f>VLOOKUP(C1352&amp;E1352&amp;G1352&amp;I1352&amp;J1352,'Código Licitaciones'!$I$8:$I$4158,1,0)</f>
        <v>#N/A</v>
      </c>
    </row>
    <row r="1353" spans="13:44" ht="18.75" x14ac:dyDescent="0.3">
      <c r="M1353" s="98"/>
      <c r="X1353" s="83">
        <f t="shared" si="161"/>
        <v>9</v>
      </c>
      <c r="Z1353" s="90" t="e">
        <f t="shared" si="162"/>
        <v>#DIV/0!</v>
      </c>
      <c r="AA1353" s="94" t="e">
        <f>+VLOOKUP(C1353,'Código Licitaciones'!$J$7:$J$31,1,0)</f>
        <v>#N/A</v>
      </c>
      <c r="AB1353" s="94">
        <f t="shared" si="163"/>
        <v>0</v>
      </c>
      <c r="AC1353" s="94" t="e">
        <f>+VLOOKUP(E1353,'Código Licitaciones'!$K$7:$K$50,1,0)</f>
        <v>#N/A</v>
      </c>
      <c r="AD1353" s="94">
        <f t="shared" si="164"/>
        <v>0</v>
      </c>
      <c r="AE1353" s="94" t="e">
        <f>+VLOOKUP(G1353,'Código Licitaciones'!$L$7:$L$50,1,0)</f>
        <v>#N/A</v>
      </c>
      <c r="AF1353" s="90" t="e">
        <f t="shared" si="165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7"/>
        <v>0</v>
      </c>
      <c r="AJ1353" s="94">
        <f t="shared" si="167"/>
        <v>0</v>
      </c>
      <c r="AK1353" s="95" t="e">
        <f>+VLOOKUP(M1353,'Código Barras'!$C$3:$C$1694,1,0)</f>
        <v>#N/A</v>
      </c>
      <c r="AL1353" s="90">
        <f t="shared" si="169"/>
        <v>0</v>
      </c>
      <c r="AM1353" s="90">
        <f t="shared" si="169"/>
        <v>0</v>
      </c>
      <c r="AN1353" s="90">
        <f t="shared" si="169"/>
        <v>0</v>
      </c>
      <c r="AO1353" s="90">
        <f t="shared" si="168"/>
        <v>0</v>
      </c>
      <c r="AP1353" s="90">
        <f t="shared" si="168"/>
        <v>0</v>
      </c>
      <c r="AQ1353" s="90">
        <f t="shared" si="168"/>
        <v>0</v>
      </c>
      <c r="AR1353" s="90" t="e">
        <f>VLOOKUP(C1353&amp;E1353&amp;G1353&amp;I1353&amp;J1353,'Código Licitaciones'!$I$8:$I$4158,1,0)</f>
        <v>#N/A</v>
      </c>
    </row>
    <row r="1354" spans="13:44" ht="18.75" x14ac:dyDescent="0.3">
      <c r="M1354" s="98"/>
      <c r="X1354" s="83">
        <f t="shared" ref="X1354:X1417" si="170">SUMPRODUCT(--(ISERROR(Z1354:BN1354)))</f>
        <v>9</v>
      </c>
      <c r="Z1354" s="90" t="e">
        <f t="shared" ref="Z1354:Z1417" si="171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2">+D1354</f>
        <v>0</v>
      </c>
      <c r="AC1354" s="94" t="e">
        <f>+VLOOKUP(E1354,'Código Licitaciones'!$K$7:$K$50,1,0)</f>
        <v>#N/A</v>
      </c>
      <c r="AD1354" s="94">
        <f t="shared" ref="AD1354:AD1417" si="173">+F1354</f>
        <v>0</v>
      </c>
      <c r="AE1354" s="94" t="e">
        <f>+VLOOKUP(G1354,'Código Licitaciones'!$L$7:$L$50,1,0)</f>
        <v>#N/A</v>
      </c>
      <c r="AF1354" s="90" t="e">
        <f t="shared" ref="AF1354:AF1417" si="174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7"/>
        <v>0</v>
      </c>
      <c r="AJ1354" s="94">
        <f t="shared" si="167"/>
        <v>0</v>
      </c>
      <c r="AK1354" s="95" t="e">
        <f>+VLOOKUP(M1354,'Código Barras'!$C$3:$C$1694,1,0)</f>
        <v>#N/A</v>
      </c>
      <c r="AL1354" s="90">
        <f t="shared" si="169"/>
        <v>0</v>
      </c>
      <c r="AM1354" s="90">
        <f t="shared" si="169"/>
        <v>0</v>
      </c>
      <c r="AN1354" s="90">
        <f t="shared" si="169"/>
        <v>0</v>
      </c>
      <c r="AO1354" s="90">
        <f t="shared" si="168"/>
        <v>0</v>
      </c>
      <c r="AP1354" s="90">
        <f t="shared" si="168"/>
        <v>0</v>
      </c>
      <c r="AQ1354" s="90">
        <f t="shared" si="168"/>
        <v>0</v>
      </c>
      <c r="AR1354" s="90" t="e">
        <f>VLOOKUP(C1354&amp;E1354&amp;G1354&amp;I1354&amp;J1354,'Código Licitaciones'!$I$8:$I$4158,1,0)</f>
        <v>#N/A</v>
      </c>
    </row>
    <row r="1355" spans="13:44" ht="18.75" x14ac:dyDescent="0.3">
      <c r="M1355" s="98"/>
      <c r="X1355" s="83">
        <f t="shared" si="170"/>
        <v>9</v>
      </c>
      <c r="Z1355" s="90" t="e">
        <f t="shared" si="171"/>
        <v>#DIV/0!</v>
      </c>
      <c r="AA1355" s="94" t="e">
        <f>+VLOOKUP(C1355,'Código Licitaciones'!$J$7:$J$31,1,0)</f>
        <v>#N/A</v>
      </c>
      <c r="AB1355" s="94">
        <f t="shared" si="172"/>
        <v>0</v>
      </c>
      <c r="AC1355" s="94" t="e">
        <f>+VLOOKUP(E1355,'Código Licitaciones'!$K$7:$K$50,1,0)</f>
        <v>#N/A</v>
      </c>
      <c r="AD1355" s="94">
        <f t="shared" si="173"/>
        <v>0</v>
      </c>
      <c r="AE1355" s="94" t="e">
        <f>+VLOOKUP(G1355,'Código Licitaciones'!$L$7:$L$50,1,0)</f>
        <v>#N/A</v>
      </c>
      <c r="AF1355" s="90" t="e">
        <f t="shared" si="174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7"/>
        <v>0</v>
      </c>
      <c r="AJ1355" s="94">
        <f t="shared" si="167"/>
        <v>0</v>
      </c>
      <c r="AK1355" s="95" t="e">
        <f>+VLOOKUP(M1355,'Código Barras'!$C$3:$C$1694,1,0)</f>
        <v>#N/A</v>
      </c>
      <c r="AL1355" s="90">
        <f t="shared" si="169"/>
        <v>0</v>
      </c>
      <c r="AM1355" s="90">
        <f t="shared" si="169"/>
        <v>0</v>
      </c>
      <c r="AN1355" s="90">
        <f t="shared" si="169"/>
        <v>0</v>
      </c>
      <c r="AO1355" s="90">
        <f t="shared" si="168"/>
        <v>0</v>
      </c>
      <c r="AP1355" s="90">
        <f t="shared" si="168"/>
        <v>0</v>
      </c>
      <c r="AQ1355" s="90">
        <f t="shared" si="168"/>
        <v>0</v>
      </c>
      <c r="AR1355" s="90" t="e">
        <f>VLOOKUP(C1355&amp;E1355&amp;G1355&amp;I1355&amp;J1355,'Código Licitaciones'!$I$8:$I$4158,1,0)</f>
        <v>#N/A</v>
      </c>
    </row>
    <row r="1356" spans="13:44" ht="18.75" x14ac:dyDescent="0.3">
      <c r="M1356" s="98"/>
      <c r="X1356" s="83">
        <f t="shared" si="170"/>
        <v>9</v>
      </c>
      <c r="Z1356" s="90" t="e">
        <f t="shared" si="171"/>
        <v>#DIV/0!</v>
      </c>
      <c r="AA1356" s="94" t="e">
        <f>+VLOOKUP(C1356,'Código Licitaciones'!$J$7:$J$31,1,0)</f>
        <v>#N/A</v>
      </c>
      <c r="AB1356" s="94">
        <f t="shared" si="172"/>
        <v>0</v>
      </c>
      <c r="AC1356" s="94" t="e">
        <f>+VLOOKUP(E1356,'Código Licitaciones'!$K$7:$K$50,1,0)</f>
        <v>#N/A</v>
      </c>
      <c r="AD1356" s="94">
        <f t="shared" si="173"/>
        <v>0</v>
      </c>
      <c r="AE1356" s="94" t="e">
        <f>+VLOOKUP(G1356,'Código Licitaciones'!$L$7:$L$50,1,0)</f>
        <v>#N/A</v>
      </c>
      <c r="AF1356" s="90" t="e">
        <f t="shared" si="174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7"/>
        <v>0</v>
      </c>
      <c r="AJ1356" s="94">
        <f t="shared" si="167"/>
        <v>0</v>
      </c>
      <c r="AK1356" s="95" t="e">
        <f>+VLOOKUP(M1356,'Código Barras'!$C$3:$C$1694,1,0)</f>
        <v>#N/A</v>
      </c>
      <c r="AL1356" s="90">
        <f t="shared" si="169"/>
        <v>0</v>
      </c>
      <c r="AM1356" s="90">
        <f t="shared" si="169"/>
        <v>0</v>
      </c>
      <c r="AN1356" s="90">
        <f t="shared" si="169"/>
        <v>0</v>
      </c>
      <c r="AO1356" s="90">
        <f t="shared" si="168"/>
        <v>0</v>
      </c>
      <c r="AP1356" s="90">
        <f t="shared" si="168"/>
        <v>0</v>
      </c>
      <c r="AQ1356" s="90">
        <f t="shared" si="168"/>
        <v>0</v>
      </c>
      <c r="AR1356" s="90" t="e">
        <f>VLOOKUP(C1356&amp;E1356&amp;G1356&amp;I1356&amp;J1356,'Código Licitaciones'!$I$8:$I$4158,1,0)</f>
        <v>#N/A</v>
      </c>
    </row>
    <row r="1357" spans="13:44" ht="18.75" x14ac:dyDescent="0.3">
      <c r="M1357" s="98"/>
      <c r="X1357" s="83">
        <f t="shared" si="170"/>
        <v>9</v>
      </c>
      <c r="Z1357" s="90" t="e">
        <f t="shared" si="171"/>
        <v>#DIV/0!</v>
      </c>
      <c r="AA1357" s="94" t="e">
        <f>+VLOOKUP(C1357,'Código Licitaciones'!$J$7:$J$31,1,0)</f>
        <v>#N/A</v>
      </c>
      <c r="AB1357" s="94">
        <f t="shared" si="172"/>
        <v>0</v>
      </c>
      <c r="AC1357" s="94" t="e">
        <f>+VLOOKUP(E1357,'Código Licitaciones'!$K$7:$K$50,1,0)</f>
        <v>#N/A</v>
      </c>
      <c r="AD1357" s="94">
        <f t="shared" si="173"/>
        <v>0</v>
      </c>
      <c r="AE1357" s="94" t="e">
        <f>+VLOOKUP(G1357,'Código Licitaciones'!$L$7:$L$50,1,0)</f>
        <v>#N/A</v>
      </c>
      <c r="AF1357" s="90" t="e">
        <f t="shared" si="174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7"/>
        <v>0</v>
      </c>
      <c r="AJ1357" s="94">
        <f t="shared" si="167"/>
        <v>0</v>
      </c>
      <c r="AK1357" s="95" t="e">
        <f>+VLOOKUP(M1357,'Código Barras'!$C$3:$C$1694,1,0)</f>
        <v>#N/A</v>
      </c>
      <c r="AL1357" s="90">
        <f t="shared" si="169"/>
        <v>0</v>
      </c>
      <c r="AM1357" s="90">
        <f t="shared" si="169"/>
        <v>0</v>
      </c>
      <c r="AN1357" s="90">
        <f t="shared" si="169"/>
        <v>0</v>
      </c>
      <c r="AO1357" s="90">
        <f t="shared" si="168"/>
        <v>0</v>
      </c>
      <c r="AP1357" s="90">
        <f t="shared" si="168"/>
        <v>0</v>
      </c>
      <c r="AQ1357" s="90">
        <f t="shared" si="168"/>
        <v>0</v>
      </c>
      <c r="AR1357" s="90" t="e">
        <f>VLOOKUP(C1357&amp;E1357&amp;G1357&amp;I1357&amp;J1357,'Código Licitaciones'!$I$8:$I$4158,1,0)</f>
        <v>#N/A</v>
      </c>
    </row>
    <row r="1358" spans="13:44" ht="18.75" x14ac:dyDescent="0.3">
      <c r="M1358" s="98"/>
      <c r="X1358" s="83">
        <f t="shared" si="170"/>
        <v>9</v>
      </c>
      <c r="Z1358" s="90" t="e">
        <f t="shared" si="171"/>
        <v>#DIV/0!</v>
      </c>
      <c r="AA1358" s="94" t="e">
        <f>+VLOOKUP(C1358,'Código Licitaciones'!$J$7:$J$31,1,0)</f>
        <v>#N/A</v>
      </c>
      <c r="AB1358" s="94">
        <f t="shared" si="172"/>
        <v>0</v>
      </c>
      <c r="AC1358" s="94" t="e">
        <f>+VLOOKUP(E1358,'Código Licitaciones'!$K$7:$K$50,1,0)</f>
        <v>#N/A</v>
      </c>
      <c r="AD1358" s="94">
        <f t="shared" si="173"/>
        <v>0</v>
      </c>
      <c r="AE1358" s="94" t="e">
        <f>+VLOOKUP(G1358,'Código Licitaciones'!$L$7:$L$50,1,0)</f>
        <v>#N/A</v>
      </c>
      <c r="AF1358" s="90" t="e">
        <f t="shared" si="174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7"/>
        <v>0</v>
      </c>
      <c r="AJ1358" s="94">
        <f t="shared" si="167"/>
        <v>0</v>
      </c>
      <c r="AK1358" s="95" t="e">
        <f>+VLOOKUP(M1358,'Código Barras'!$C$3:$C$1694,1,0)</f>
        <v>#N/A</v>
      </c>
      <c r="AL1358" s="90">
        <f t="shared" si="169"/>
        <v>0</v>
      </c>
      <c r="AM1358" s="90">
        <f t="shared" si="169"/>
        <v>0</v>
      </c>
      <c r="AN1358" s="90">
        <f t="shared" si="169"/>
        <v>0</v>
      </c>
      <c r="AO1358" s="90">
        <f t="shared" si="168"/>
        <v>0</v>
      </c>
      <c r="AP1358" s="90">
        <f t="shared" si="168"/>
        <v>0</v>
      </c>
      <c r="AQ1358" s="90">
        <f t="shared" si="168"/>
        <v>0</v>
      </c>
      <c r="AR1358" s="90" t="e">
        <f>VLOOKUP(C1358&amp;E1358&amp;G1358&amp;I1358&amp;J1358,'Código Licitaciones'!$I$8:$I$4158,1,0)</f>
        <v>#N/A</v>
      </c>
    </row>
    <row r="1359" spans="13:44" ht="18.75" x14ac:dyDescent="0.3">
      <c r="M1359" s="98"/>
      <c r="X1359" s="83">
        <f t="shared" si="170"/>
        <v>9</v>
      </c>
      <c r="Z1359" s="90" t="e">
        <f t="shared" si="171"/>
        <v>#DIV/0!</v>
      </c>
      <c r="AA1359" s="94" t="e">
        <f>+VLOOKUP(C1359,'Código Licitaciones'!$J$7:$J$31,1,0)</f>
        <v>#N/A</v>
      </c>
      <c r="AB1359" s="94">
        <f t="shared" si="172"/>
        <v>0</v>
      </c>
      <c r="AC1359" s="94" t="e">
        <f>+VLOOKUP(E1359,'Código Licitaciones'!$K$7:$K$50,1,0)</f>
        <v>#N/A</v>
      </c>
      <c r="AD1359" s="94">
        <f t="shared" si="173"/>
        <v>0</v>
      </c>
      <c r="AE1359" s="94" t="e">
        <f>+VLOOKUP(G1359,'Código Licitaciones'!$L$7:$L$50,1,0)</f>
        <v>#N/A</v>
      </c>
      <c r="AF1359" s="90" t="e">
        <f t="shared" si="174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7"/>
        <v>0</v>
      </c>
      <c r="AJ1359" s="94">
        <f t="shared" si="167"/>
        <v>0</v>
      </c>
      <c r="AK1359" s="95" t="e">
        <f>+VLOOKUP(M1359,'Código Barras'!$C$3:$C$1694,1,0)</f>
        <v>#N/A</v>
      </c>
      <c r="AL1359" s="90">
        <f t="shared" si="169"/>
        <v>0</v>
      </c>
      <c r="AM1359" s="90">
        <f t="shared" si="169"/>
        <v>0</v>
      </c>
      <c r="AN1359" s="90">
        <f t="shared" si="169"/>
        <v>0</v>
      </c>
      <c r="AO1359" s="90">
        <f t="shared" si="168"/>
        <v>0</v>
      </c>
      <c r="AP1359" s="90">
        <f t="shared" si="168"/>
        <v>0</v>
      </c>
      <c r="AQ1359" s="90">
        <f t="shared" si="168"/>
        <v>0</v>
      </c>
      <c r="AR1359" s="90" t="e">
        <f>VLOOKUP(C1359&amp;E1359&amp;G1359&amp;I1359&amp;J1359,'Código Licitaciones'!$I$8:$I$4158,1,0)</f>
        <v>#N/A</v>
      </c>
    </row>
    <row r="1360" spans="13:44" ht="18.75" x14ac:dyDescent="0.3">
      <c r="M1360" s="98"/>
      <c r="X1360" s="83">
        <f t="shared" si="170"/>
        <v>9</v>
      </c>
      <c r="Z1360" s="90" t="e">
        <f t="shared" si="171"/>
        <v>#DIV/0!</v>
      </c>
      <c r="AA1360" s="94" t="e">
        <f>+VLOOKUP(C1360,'Código Licitaciones'!$J$7:$J$31,1,0)</f>
        <v>#N/A</v>
      </c>
      <c r="AB1360" s="94">
        <f t="shared" si="172"/>
        <v>0</v>
      </c>
      <c r="AC1360" s="94" t="e">
        <f>+VLOOKUP(E1360,'Código Licitaciones'!$K$7:$K$50,1,0)</f>
        <v>#N/A</v>
      </c>
      <c r="AD1360" s="94">
        <f t="shared" si="173"/>
        <v>0</v>
      </c>
      <c r="AE1360" s="94" t="e">
        <f>+VLOOKUP(G1360,'Código Licitaciones'!$L$7:$L$50,1,0)</f>
        <v>#N/A</v>
      </c>
      <c r="AF1360" s="90" t="e">
        <f t="shared" si="174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7"/>
        <v>0</v>
      </c>
      <c r="AJ1360" s="94">
        <f t="shared" si="167"/>
        <v>0</v>
      </c>
      <c r="AK1360" s="95" t="e">
        <f>+VLOOKUP(M1360,'Código Barras'!$C$3:$C$1694,1,0)</f>
        <v>#N/A</v>
      </c>
      <c r="AL1360" s="90">
        <f t="shared" si="169"/>
        <v>0</v>
      </c>
      <c r="AM1360" s="90">
        <f t="shared" si="169"/>
        <v>0</v>
      </c>
      <c r="AN1360" s="90">
        <f t="shared" si="169"/>
        <v>0</v>
      </c>
      <c r="AO1360" s="90">
        <f t="shared" si="168"/>
        <v>0</v>
      </c>
      <c r="AP1360" s="90">
        <f t="shared" si="168"/>
        <v>0</v>
      </c>
      <c r="AQ1360" s="90">
        <f t="shared" si="168"/>
        <v>0</v>
      </c>
      <c r="AR1360" s="90" t="e">
        <f>VLOOKUP(C1360&amp;E1360&amp;G1360&amp;I1360&amp;J1360,'Código Licitaciones'!$I$8:$I$4158,1,0)</f>
        <v>#N/A</v>
      </c>
    </row>
    <row r="1361" spans="13:44" ht="18.75" x14ac:dyDescent="0.3">
      <c r="M1361" s="98"/>
      <c r="X1361" s="83">
        <f t="shared" si="170"/>
        <v>9</v>
      </c>
      <c r="Z1361" s="90" t="e">
        <f t="shared" si="171"/>
        <v>#DIV/0!</v>
      </c>
      <c r="AA1361" s="94" t="e">
        <f>+VLOOKUP(C1361,'Código Licitaciones'!$J$7:$J$31,1,0)</f>
        <v>#N/A</v>
      </c>
      <c r="AB1361" s="94">
        <f t="shared" si="172"/>
        <v>0</v>
      </c>
      <c r="AC1361" s="94" t="e">
        <f>+VLOOKUP(E1361,'Código Licitaciones'!$K$7:$K$50,1,0)</f>
        <v>#N/A</v>
      </c>
      <c r="AD1361" s="94">
        <f t="shared" si="173"/>
        <v>0</v>
      </c>
      <c r="AE1361" s="94" t="e">
        <f>+VLOOKUP(G1361,'Código Licitaciones'!$L$7:$L$50,1,0)</f>
        <v>#N/A</v>
      </c>
      <c r="AF1361" s="90" t="e">
        <f t="shared" si="174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7"/>
        <v>0</v>
      </c>
      <c r="AJ1361" s="94">
        <f t="shared" si="167"/>
        <v>0</v>
      </c>
      <c r="AK1361" s="95" t="e">
        <f>+VLOOKUP(M1361,'Código Barras'!$C$3:$C$1694,1,0)</f>
        <v>#N/A</v>
      </c>
      <c r="AL1361" s="90">
        <f t="shared" si="169"/>
        <v>0</v>
      </c>
      <c r="AM1361" s="90">
        <f t="shared" si="169"/>
        <v>0</v>
      </c>
      <c r="AN1361" s="90">
        <f t="shared" si="169"/>
        <v>0</v>
      </c>
      <c r="AO1361" s="90">
        <f t="shared" si="168"/>
        <v>0</v>
      </c>
      <c r="AP1361" s="90">
        <f t="shared" si="168"/>
        <v>0</v>
      </c>
      <c r="AQ1361" s="90">
        <f t="shared" si="168"/>
        <v>0</v>
      </c>
      <c r="AR1361" s="90" t="e">
        <f>VLOOKUP(C1361&amp;E1361&amp;G1361&amp;I1361&amp;J1361,'Código Licitaciones'!$I$8:$I$4158,1,0)</f>
        <v>#N/A</v>
      </c>
    </row>
    <row r="1362" spans="13:44" ht="18.75" x14ac:dyDescent="0.3">
      <c r="M1362" s="98"/>
      <c r="X1362" s="83">
        <f t="shared" si="170"/>
        <v>9</v>
      </c>
      <c r="Z1362" s="90" t="e">
        <f t="shared" si="171"/>
        <v>#DIV/0!</v>
      </c>
      <c r="AA1362" s="94" t="e">
        <f>+VLOOKUP(C1362,'Código Licitaciones'!$J$7:$J$31,1,0)</f>
        <v>#N/A</v>
      </c>
      <c r="AB1362" s="94">
        <f t="shared" si="172"/>
        <v>0</v>
      </c>
      <c r="AC1362" s="94" t="e">
        <f>+VLOOKUP(E1362,'Código Licitaciones'!$K$7:$K$50,1,0)</f>
        <v>#N/A</v>
      </c>
      <c r="AD1362" s="94">
        <f t="shared" si="173"/>
        <v>0</v>
      </c>
      <c r="AE1362" s="94" t="e">
        <f>+VLOOKUP(G1362,'Código Licitaciones'!$L$7:$L$50,1,0)</f>
        <v>#N/A</v>
      </c>
      <c r="AF1362" s="90" t="e">
        <f t="shared" si="174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7"/>
        <v>0</v>
      </c>
      <c r="AJ1362" s="94">
        <f t="shared" si="167"/>
        <v>0</v>
      </c>
      <c r="AK1362" s="95" t="e">
        <f>+VLOOKUP(M1362,'Código Barras'!$C$3:$C$1694,1,0)</f>
        <v>#N/A</v>
      </c>
      <c r="AL1362" s="90">
        <f t="shared" si="169"/>
        <v>0</v>
      </c>
      <c r="AM1362" s="90">
        <f t="shared" si="169"/>
        <v>0</v>
      </c>
      <c r="AN1362" s="90">
        <f t="shared" si="169"/>
        <v>0</v>
      </c>
      <c r="AO1362" s="90">
        <f t="shared" si="168"/>
        <v>0</v>
      </c>
      <c r="AP1362" s="90">
        <f t="shared" si="168"/>
        <v>0</v>
      </c>
      <c r="AQ1362" s="90">
        <f t="shared" si="168"/>
        <v>0</v>
      </c>
      <c r="AR1362" s="90" t="e">
        <f>VLOOKUP(C1362&amp;E1362&amp;G1362&amp;I1362&amp;J1362,'Código Licitaciones'!$I$8:$I$4158,1,0)</f>
        <v>#N/A</v>
      </c>
    </row>
    <row r="1363" spans="13:44" ht="18.75" x14ac:dyDescent="0.3">
      <c r="M1363" s="98"/>
      <c r="X1363" s="83">
        <f t="shared" si="170"/>
        <v>9</v>
      </c>
      <c r="Z1363" s="90" t="e">
        <f t="shared" si="171"/>
        <v>#DIV/0!</v>
      </c>
      <c r="AA1363" s="94" t="e">
        <f>+VLOOKUP(C1363,'Código Licitaciones'!$J$7:$J$31,1,0)</f>
        <v>#N/A</v>
      </c>
      <c r="AB1363" s="94">
        <f t="shared" si="172"/>
        <v>0</v>
      </c>
      <c r="AC1363" s="94" t="e">
        <f>+VLOOKUP(E1363,'Código Licitaciones'!$K$7:$K$50,1,0)</f>
        <v>#N/A</v>
      </c>
      <c r="AD1363" s="94">
        <f t="shared" si="173"/>
        <v>0</v>
      </c>
      <c r="AE1363" s="94" t="e">
        <f>+VLOOKUP(G1363,'Código Licitaciones'!$L$7:$L$50,1,0)</f>
        <v>#N/A</v>
      </c>
      <c r="AF1363" s="90" t="e">
        <f t="shared" si="174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7"/>
        <v>0</v>
      </c>
      <c r="AJ1363" s="94">
        <f t="shared" si="167"/>
        <v>0</v>
      </c>
      <c r="AK1363" s="95" t="e">
        <f>+VLOOKUP(M1363,'Código Barras'!$C$3:$C$1694,1,0)</f>
        <v>#N/A</v>
      </c>
      <c r="AL1363" s="90">
        <f t="shared" si="169"/>
        <v>0</v>
      </c>
      <c r="AM1363" s="90">
        <f t="shared" si="169"/>
        <v>0</v>
      </c>
      <c r="AN1363" s="90">
        <f t="shared" si="169"/>
        <v>0</v>
      </c>
      <c r="AO1363" s="90">
        <f t="shared" si="168"/>
        <v>0</v>
      </c>
      <c r="AP1363" s="90">
        <f t="shared" si="168"/>
        <v>0</v>
      </c>
      <c r="AQ1363" s="90">
        <f t="shared" si="168"/>
        <v>0</v>
      </c>
      <c r="AR1363" s="90" t="e">
        <f>VLOOKUP(C1363&amp;E1363&amp;G1363&amp;I1363&amp;J1363,'Código Licitaciones'!$I$8:$I$4158,1,0)</f>
        <v>#N/A</v>
      </c>
    </row>
    <row r="1364" spans="13:44" ht="18.75" x14ac:dyDescent="0.3">
      <c r="M1364" s="98"/>
      <c r="X1364" s="83">
        <f t="shared" si="170"/>
        <v>9</v>
      </c>
      <c r="Z1364" s="90" t="e">
        <f t="shared" si="171"/>
        <v>#DIV/0!</v>
      </c>
      <c r="AA1364" s="94" t="e">
        <f>+VLOOKUP(C1364,'Código Licitaciones'!$J$7:$J$31,1,0)</f>
        <v>#N/A</v>
      </c>
      <c r="AB1364" s="94">
        <f t="shared" si="172"/>
        <v>0</v>
      </c>
      <c r="AC1364" s="94" t="e">
        <f>+VLOOKUP(E1364,'Código Licitaciones'!$K$7:$K$50,1,0)</f>
        <v>#N/A</v>
      </c>
      <c r="AD1364" s="94">
        <f t="shared" si="173"/>
        <v>0</v>
      </c>
      <c r="AE1364" s="94" t="e">
        <f>+VLOOKUP(G1364,'Código Licitaciones'!$L$7:$L$50,1,0)</f>
        <v>#N/A</v>
      </c>
      <c r="AF1364" s="90" t="e">
        <f t="shared" si="174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7"/>
        <v>0</v>
      </c>
      <c r="AJ1364" s="94">
        <f t="shared" si="167"/>
        <v>0</v>
      </c>
      <c r="AK1364" s="95" t="e">
        <f>+VLOOKUP(M1364,'Código Barras'!$C$3:$C$1694,1,0)</f>
        <v>#N/A</v>
      </c>
      <c r="AL1364" s="90">
        <f t="shared" si="169"/>
        <v>0</v>
      </c>
      <c r="AM1364" s="90">
        <f t="shared" si="169"/>
        <v>0</v>
      </c>
      <c r="AN1364" s="90">
        <f t="shared" si="169"/>
        <v>0</v>
      </c>
      <c r="AO1364" s="90">
        <f t="shared" si="168"/>
        <v>0</v>
      </c>
      <c r="AP1364" s="90">
        <f t="shared" si="168"/>
        <v>0</v>
      </c>
      <c r="AQ1364" s="90">
        <f t="shared" si="168"/>
        <v>0</v>
      </c>
      <c r="AR1364" s="90" t="e">
        <f>VLOOKUP(C1364&amp;E1364&amp;G1364&amp;I1364&amp;J1364,'Código Licitaciones'!$I$8:$I$4158,1,0)</f>
        <v>#N/A</v>
      </c>
    </row>
    <row r="1365" spans="13:44" ht="18.75" x14ac:dyDescent="0.3">
      <c r="M1365" s="98"/>
      <c r="X1365" s="83">
        <f t="shared" si="170"/>
        <v>9</v>
      </c>
      <c r="Z1365" s="90" t="e">
        <f t="shared" si="171"/>
        <v>#DIV/0!</v>
      </c>
      <c r="AA1365" s="94" t="e">
        <f>+VLOOKUP(C1365,'Código Licitaciones'!$J$7:$J$31,1,0)</f>
        <v>#N/A</v>
      </c>
      <c r="AB1365" s="94">
        <f t="shared" si="172"/>
        <v>0</v>
      </c>
      <c r="AC1365" s="94" t="e">
        <f>+VLOOKUP(E1365,'Código Licitaciones'!$K$7:$K$50,1,0)</f>
        <v>#N/A</v>
      </c>
      <c r="AD1365" s="94">
        <f t="shared" si="173"/>
        <v>0</v>
      </c>
      <c r="AE1365" s="94" t="e">
        <f>+VLOOKUP(G1365,'Código Licitaciones'!$L$7:$L$50,1,0)</f>
        <v>#N/A</v>
      </c>
      <c r="AF1365" s="90" t="e">
        <f t="shared" si="174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7"/>
        <v>0</v>
      </c>
      <c r="AJ1365" s="94">
        <f t="shared" si="167"/>
        <v>0</v>
      </c>
      <c r="AK1365" s="95" t="e">
        <f>+VLOOKUP(M1365,'Código Barras'!$C$3:$C$1694,1,0)</f>
        <v>#N/A</v>
      </c>
      <c r="AL1365" s="90">
        <f t="shared" si="169"/>
        <v>0</v>
      </c>
      <c r="AM1365" s="90">
        <f t="shared" si="169"/>
        <v>0</v>
      </c>
      <c r="AN1365" s="90">
        <f t="shared" si="169"/>
        <v>0</v>
      </c>
      <c r="AO1365" s="90">
        <f t="shared" si="168"/>
        <v>0</v>
      </c>
      <c r="AP1365" s="90">
        <f t="shared" si="168"/>
        <v>0</v>
      </c>
      <c r="AQ1365" s="90">
        <f t="shared" si="168"/>
        <v>0</v>
      </c>
      <c r="AR1365" s="90" t="e">
        <f>VLOOKUP(C1365&amp;E1365&amp;G1365&amp;I1365&amp;J1365,'Código Licitaciones'!$I$8:$I$4158,1,0)</f>
        <v>#N/A</v>
      </c>
    </row>
    <row r="1366" spans="13:44" ht="18.75" x14ac:dyDescent="0.3">
      <c r="M1366" s="98"/>
      <c r="X1366" s="83">
        <f t="shared" si="170"/>
        <v>9</v>
      </c>
      <c r="Z1366" s="90" t="e">
        <f t="shared" si="171"/>
        <v>#DIV/0!</v>
      </c>
      <c r="AA1366" s="94" t="e">
        <f>+VLOOKUP(C1366,'Código Licitaciones'!$J$7:$J$31,1,0)</f>
        <v>#N/A</v>
      </c>
      <c r="AB1366" s="94">
        <f t="shared" si="172"/>
        <v>0</v>
      </c>
      <c r="AC1366" s="94" t="e">
        <f>+VLOOKUP(E1366,'Código Licitaciones'!$K$7:$K$50,1,0)</f>
        <v>#N/A</v>
      </c>
      <c r="AD1366" s="94">
        <f t="shared" si="173"/>
        <v>0</v>
      </c>
      <c r="AE1366" s="94" t="e">
        <f>+VLOOKUP(G1366,'Código Licitaciones'!$L$7:$L$50,1,0)</f>
        <v>#N/A</v>
      </c>
      <c r="AF1366" s="90" t="e">
        <f t="shared" si="174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7"/>
        <v>0</v>
      </c>
      <c r="AJ1366" s="94">
        <f t="shared" si="167"/>
        <v>0</v>
      </c>
      <c r="AK1366" s="95" t="e">
        <f>+VLOOKUP(M1366,'Código Barras'!$C$3:$C$1694,1,0)</f>
        <v>#N/A</v>
      </c>
      <c r="AL1366" s="90">
        <f t="shared" si="169"/>
        <v>0</v>
      </c>
      <c r="AM1366" s="90">
        <f t="shared" si="169"/>
        <v>0</v>
      </c>
      <c r="AN1366" s="90">
        <f t="shared" si="169"/>
        <v>0</v>
      </c>
      <c r="AO1366" s="90">
        <f t="shared" si="168"/>
        <v>0</v>
      </c>
      <c r="AP1366" s="90">
        <f t="shared" si="168"/>
        <v>0</v>
      </c>
      <c r="AQ1366" s="90">
        <f t="shared" si="168"/>
        <v>0</v>
      </c>
      <c r="AR1366" s="90" t="e">
        <f>VLOOKUP(C1366&amp;E1366&amp;G1366&amp;I1366&amp;J1366,'Código Licitaciones'!$I$8:$I$4158,1,0)</f>
        <v>#N/A</v>
      </c>
    </row>
    <row r="1367" spans="13:44" ht="18.75" x14ac:dyDescent="0.3">
      <c r="M1367" s="98"/>
      <c r="X1367" s="83">
        <f t="shared" si="170"/>
        <v>9</v>
      </c>
      <c r="Z1367" s="90" t="e">
        <f t="shared" si="171"/>
        <v>#DIV/0!</v>
      </c>
      <c r="AA1367" s="94" t="e">
        <f>+VLOOKUP(C1367,'Código Licitaciones'!$J$7:$J$31,1,0)</f>
        <v>#N/A</v>
      </c>
      <c r="AB1367" s="94">
        <f t="shared" si="172"/>
        <v>0</v>
      </c>
      <c r="AC1367" s="94" t="e">
        <f>+VLOOKUP(E1367,'Código Licitaciones'!$K$7:$K$50,1,0)</f>
        <v>#N/A</v>
      </c>
      <c r="AD1367" s="94">
        <f t="shared" si="173"/>
        <v>0</v>
      </c>
      <c r="AE1367" s="94" t="e">
        <f>+VLOOKUP(G1367,'Código Licitaciones'!$L$7:$L$50,1,0)</f>
        <v>#N/A</v>
      </c>
      <c r="AF1367" s="90" t="e">
        <f t="shared" si="174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7"/>
        <v>0</v>
      </c>
      <c r="AJ1367" s="94">
        <f t="shared" si="167"/>
        <v>0</v>
      </c>
      <c r="AK1367" s="95" t="e">
        <f>+VLOOKUP(M1367,'Código Barras'!$C$3:$C$1694,1,0)</f>
        <v>#N/A</v>
      </c>
      <c r="AL1367" s="90">
        <f t="shared" si="169"/>
        <v>0</v>
      </c>
      <c r="AM1367" s="90">
        <f t="shared" si="169"/>
        <v>0</v>
      </c>
      <c r="AN1367" s="90">
        <f t="shared" si="169"/>
        <v>0</v>
      </c>
      <c r="AO1367" s="90">
        <f t="shared" si="168"/>
        <v>0</v>
      </c>
      <c r="AP1367" s="90">
        <f t="shared" si="168"/>
        <v>0</v>
      </c>
      <c r="AQ1367" s="90">
        <f t="shared" si="168"/>
        <v>0</v>
      </c>
      <c r="AR1367" s="90" t="e">
        <f>VLOOKUP(C1367&amp;E1367&amp;G1367&amp;I1367&amp;J1367,'Código Licitaciones'!$I$8:$I$4158,1,0)</f>
        <v>#N/A</v>
      </c>
    </row>
    <row r="1368" spans="13:44" ht="18.75" x14ac:dyDescent="0.3">
      <c r="M1368" s="98"/>
      <c r="X1368" s="83">
        <f t="shared" si="170"/>
        <v>9</v>
      </c>
      <c r="Z1368" s="90" t="e">
        <f t="shared" si="171"/>
        <v>#DIV/0!</v>
      </c>
      <c r="AA1368" s="94" t="e">
        <f>+VLOOKUP(C1368,'Código Licitaciones'!$J$7:$J$31,1,0)</f>
        <v>#N/A</v>
      </c>
      <c r="AB1368" s="94">
        <f t="shared" si="172"/>
        <v>0</v>
      </c>
      <c r="AC1368" s="94" t="e">
        <f>+VLOOKUP(E1368,'Código Licitaciones'!$K$7:$K$50,1,0)</f>
        <v>#N/A</v>
      </c>
      <c r="AD1368" s="94">
        <f t="shared" si="173"/>
        <v>0</v>
      </c>
      <c r="AE1368" s="94" t="e">
        <f>+VLOOKUP(G1368,'Código Licitaciones'!$L$7:$L$50,1,0)</f>
        <v>#N/A</v>
      </c>
      <c r="AF1368" s="90" t="e">
        <f t="shared" si="174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7"/>
        <v>0</v>
      </c>
      <c r="AJ1368" s="94">
        <f t="shared" si="167"/>
        <v>0</v>
      </c>
      <c r="AK1368" s="95" t="e">
        <f>+VLOOKUP(M1368,'Código Barras'!$C$3:$C$1694,1,0)</f>
        <v>#N/A</v>
      </c>
      <c r="AL1368" s="90">
        <f t="shared" si="169"/>
        <v>0</v>
      </c>
      <c r="AM1368" s="90">
        <f t="shared" si="169"/>
        <v>0</v>
      </c>
      <c r="AN1368" s="90">
        <f t="shared" si="169"/>
        <v>0</v>
      </c>
      <c r="AO1368" s="90">
        <f t="shared" si="168"/>
        <v>0</v>
      </c>
      <c r="AP1368" s="90">
        <f t="shared" si="168"/>
        <v>0</v>
      </c>
      <c r="AQ1368" s="90">
        <f t="shared" si="168"/>
        <v>0</v>
      </c>
      <c r="AR1368" s="90" t="e">
        <f>VLOOKUP(C1368&amp;E1368&amp;G1368&amp;I1368&amp;J1368,'Código Licitaciones'!$I$8:$I$4158,1,0)</f>
        <v>#N/A</v>
      </c>
    </row>
    <row r="1369" spans="13:44" ht="18.75" x14ac:dyDescent="0.3">
      <c r="M1369" s="98"/>
      <c r="X1369" s="83">
        <f t="shared" si="170"/>
        <v>9</v>
      </c>
      <c r="Z1369" s="90" t="e">
        <f t="shared" si="171"/>
        <v>#DIV/0!</v>
      </c>
      <c r="AA1369" s="94" t="e">
        <f>+VLOOKUP(C1369,'Código Licitaciones'!$J$7:$J$31,1,0)</f>
        <v>#N/A</v>
      </c>
      <c r="AB1369" s="94">
        <f t="shared" si="172"/>
        <v>0</v>
      </c>
      <c r="AC1369" s="94" t="e">
        <f>+VLOOKUP(E1369,'Código Licitaciones'!$K$7:$K$50,1,0)</f>
        <v>#N/A</v>
      </c>
      <c r="AD1369" s="94">
        <f t="shared" si="173"/>
        <v>0</v>
      </c>
      <c r="AE1369" s="94" t="e">
        <f>+VLOOKUP(G1369,'Código Licitaciones'!$L$7:$L$50,1,0)</f>
        <v>#N/A</v>
      </c>
      <c r="AF1369" s="90" t="e">
        <f t="shared" si="174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7"/>
        <v>0</v>
      </c>
      <c r="AJ1369" s="94">
        <f t="shared" si="167"/>
        <v>0</v>
      </c>
      <c r="AK1369" s="95" t="e">
        <f>+VLOOKUP(M1369,'Código Barras'!$C$3:$C$1694,1,0)</f>
        <v>#N/A</v>
      </c>
      <c r="AL1369" s="90">
        <f t="shared" si="169"/>
        <v>0</v>
      </c>
      <c r="AM1369" s="90">
        <f t="shared" si="169"/>
        <v>0</v>
      </c>
      <c r="AN1369" s="90">
        <f t="shared" si="169"/>
        <v>0</v>
      </c>
      <c r="AO1369" s="90">
        <f t="shared" si="168"/>
        <v>0</v>
      </c>
      <c r="AP1369" s="90">
        <f t="shared" si="168"/>
        <v>0</v>
      </c>
      <c r="AQ1369" s="90">
        <f t="shared" si="168"/>
        <v>0</v>
      </c>
      <c r="AR1369" s="90" t="e">
        <f>VLOOKUP(C1369&amp;E1369&amp;G1369&amp;I1369&amp;J1369,'Código Licitaciones'!$I$8:$I$4158,1,0)</f>
        <v>#N/A</v>
      </c>
    </row>
    <row r="1370" spans="13:44" ht="18.75" x14ac:dyDescent="0.3">
      <c r="M1370" s="98"/>
      <c r="X1370" s="83">
        <f t="shared" si="170"/>
        <v>9</v>
      </c>
      <c r="Z1370" s="90" t="e">
        <f t="shared" si="171"/>
        <v>#DIV/0!</v>
      </c>
      <c r="AA1370" s="94" t="e">
        <f>+VLOOKUP(C1370,'Código Licitaciones'!$J$7:$J$31,1,0)</f>
        <v>#N/A</v>
      </c>
      <c r="AB1370" s="94">
        <f t="shared" si="172"/>
        <v>0</v>
      </c>
      <c r="AC1370" s="94" t="e">
        <f>+VLOOKUP(E1370,'Código Licitaciones'!$K$7:$K$50,1,0)</f>
        <v>#N/A</v>
      </c>
      <c r="AD1370" s="94">
        <f t="shared" si="173"/>
        <v>0</v>
      </c>
      <c r="AE1370" s="94" t="e">
        <f>+VLOOKUP(G1370,'Código Licitaciones'!$L$7:$L$50,1,0)</f>
        <v>#N/A</v>
      </c>
      <c r="AF1370" s="90" t="e">
        <f t="shared" si="174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7"/>
        <v>0</v>
      </c>
      <c r="AJ1370" s="94">
        <f t="shared" si="167"/>
        <v>0</v>
      </c>
      <c r="AK1370" s="95" t="e">
        <f>+VLOOKUP(M1370,'Código Barras'!$C$3:$C$1694,1,0)</f>
        <v>#N/A</v>
      </c>
      <c r="AL1370" s="90">
        <f t="shared" si="169"/>
        <v>0</v>
      </c>
      <c r="AM1370" s="90">
        <f t="shared" si="169"/>
        <v>0</v>
      </c>
      <c r="AN1370" s="90">
        <f t="shared" si="169"/>
        <v>0</v>
      </c>
      <c r="AO1370" s="90">
        <f t="shared" si="168"/>
        <v>0</v>
      </c>
      <c r="AP1370" s="90">
        <f t="shared" si="168"/>
        <v>0</v>
      </c>
      <c r="AQ1370" s="90">
        <f t="shared" si="168"/>
        <v>0</v>
      </c>
      <c r="AR1370" s="90" t="e">
        <f>VLOOKUP(C1370&amp;E1370&amp;G1370&amp;I1370&amp;J1370,'Código Licitaciones'!$I$8:$I$4158,1,0)</f>
        <v>#N/A</v>
      </c>
    </row>
    <row r="1371" spans="13:44" ht="18.75" x14ac:dyDescent="0.3">
      <c r="M1371" s="98"/>
      <c r="X1371" s="83">
        <f t="shared" si="170"/>
        <v>9</v>
      </c>
      <c r="Z1371" s="90" t="e">
        <f t="shared" si="171"/>
        <v>#DIV/0!</v>
      </c>
      <c r="AA1371" s="94" t="e">
        <f>+VLOOKUP(C1371,'Código Licitaciones'!$J$7:$J$31,1,0)</f>
        <v>#N/A</v>
      </c>
      <c r="AB1371" s="94">
        <f t="shared" si="172"/>
        <v>0</v>
      </c>
      <c r="AC1371" s="94" t="e">
        <f>+VLOOKUP(E1371,'Código Licitaciones'!$K$7:$K$50,1,0)</f>
        <v>#N/A</v>
      </c>
      <c r="AD1371" s="94">
        <f t="shared" si="173"/>
        <v>0</v>
      </c>
      <c r="AE1371" s="94" t="e">
        <f>+VLOOKUP(G1371,'Código Licitaciones'!$L$7:$L$50,1,0)</f>
        <v>#N/A</v>
      </c>
      <c r="AF1371" s="90" t="e">
        <f t="shared" si="174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7"/>
        <v>0</v>
      </c>
      <c r="AJ1371" s="94">
        <f t="shared" si="167"/>
        <v>0</v>
      </c>
      <c r="AK1371" s="95" t="e">
        <f>+VLOOKUP(M1371,'Código Barras'!$C$3:$C$1694,1,0)</f>
        <v>#N/A</v>
      </c>
      <c r="AL1371" s="90">
        <f t="shared" si="169"/>
        <v>0</v>
      </c>
      <c r="AM1371" s="90">
        <f t="shared" si="169"/>
        <v>0</v>
      </c>
      <c r="AN1371" s="90">
        <f t="shared" si="169"/>
        <v>0</v>
      </c>
      <c r="AO1371" s="90">
        <f t="shared" si="168"/>
        <v>0</v>
      </c>
      <c r="AP1371" s="90">
        <f t="shared" si="168"/>
        <v>0</v>
      </c>
      <c r="AQ1371" s="90">
        <f t="shared" si="168"/>
        <v>0</v>
      </c>
      <c r="AR1371" s="90" t="e">
        <f>VLOOKUP(C1371&amp;E1371&amp;G1371&amp;I1371&amp;J1371,'Código Licitaciones'!$I$8:$I$4158,1,0)</f>
        <v>#N/A</v>
      </c>
    </row>
    <row r="1372" spans="13:44" ht="18.75" x14ac:dyDescent="0.3">
      <c r="M1372" s="98"/>
      <c r="X1372" s="83">
        <f t="shared" si="170"/>
        <v>9</v>
      </c>
      <c r="Z1372" s="90" t="e">
        <f t="shared" si="171"/>
        <v>#DIV/0!</v>
      </c>
      <c r="AA1372" s="94" t="e">
        <f>+VLOOKUP(C1372,'Código Licitaciones'!$J$7:$J$31,1,0)</f>
        <v>#N/A</v>
      </c>
      <c r="AB1372" s="94">
        <f t="shared" si="172"/>
        <v>0</v>
      </c>
      <c r="AC1372" s="94" t="e">
        <f>+VLOOKUP(E1372,'Código Licitaciones'!$K$7:$K$50,1,0)</f>
        <v>#N/A</v>
      </c>
      <c r="AD1372" s="94">
        <f t="shared" si="173"/>
        <v>0</v>
      </c>
      <c r="AE1372" s="94" t="e">
        <f>+VLOOKUP(G1372,'Código Licitaciones'!$L$7:$L$50,1,0)</f>
        <v>#N/A</v>
      </c>
      <c r="AF1372" s="90" t="e">
        <f t="shared" si="174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7"/>
        <v>0</v>
      </c>
      <c r="AJ1372" s="94">
        <f t="shared" si="167"/>
        <v>0</v>
      </c>
      <c r="AK1372" s="95" t="e">
        <f>+VLOOKUP(M1372,'Código Barras'!$C$3:$C$1694,1,0)</f>
        <v>#N/A</v>
      </c>
      <c r="AL1372" s="90">
        <f t="shared" si="169"/>
        <v>0</v>
      </c>
      <c r="AM1372" s="90">
        <f t="shared" si="169"/>
        <v>0</v>
      </c>
      <c r="AN1372" s="90">
        <f t="shared" si="169"/>
        <v>0</v>
      </c>
      <c r="AO1372" s="90">
        <f t="shared" si="168"/>
        <v>0</v>
      </c>
      <c r="AP1372" s="90">
        <f t="shared" si="168"/>
        <v>0</v>
      </c>
      <c r="AQ1372" s="90">
        <f t="shared" si="168"/>
        <v>0</v>
      </c>
      <c r="AR1372" s="90" t="e">
        <f>VLOOKUP(C1372&amp;E1372&amp;G1372&amp;I1372&amp;J1372,'Código Licitaciones'!$I$8:$I$4158,1,0)</f>
        <v>#N/A</v>
      </c>
    </row>
    <row r="1373" spans="13:44" ht="18.75" x14ac:dyDescent="0.3">
      <c r="M1373" s="98"/>
      <c r="X1373" s="83">
        <f t="shared" si="170"/>
        <v>9</v>
      </c>
      <c r="Z1373" s="90" t="e">
        <f t="shared" si="171"/>
        <v>#DIV/0!</v>
      </c>
      <c r="AA1373" s="94" t="e">
        <f>+VLOOKUP(C1373,'Código Licitaciones'!$J$7:$J$31,1,0)</f>
        <v>#N/A</v>
      </c>
      <c r="AB1373" s="94">
        <f t="shared" si="172"/>
        <v>0</v>
      </c>
      <c r="AC1373" s="94" t="e">
        <f>+VLOOKUP(E1373,'Código Licitaciones'!$K$7:$K$50,1,0)</f>
        <v>#N/A</v>
      </c>
      <c r="AD1373" s="94">
        <f t="shared" si="173"/>
        <v>0</v>
      </c>
      <c r="AE1373" s="94" t="e">
        <f>+VLOOKUP(G1373,'Código Licitaciones'!$L$7:$L$50,1,0)</f>
        <v>#N/A</v>
      </c>
      <c r="AF1373" s="90" t="e">
        <f t="shared" si="174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7"/>
        <v>0</v>
      </c>
      <c r="AJ1373" s="94">
        <f t="shared" si="167"/>
        <v>0</v>
      </c>
      <c r="AK1373" s="95" t="e">
        <f>+VLOOKUP(M1373,'Código Barras'!$C$3:$C$1694,1,0)</f>
        <v>#N/A</v>
      </c>
      <c r="AL1373" s="90">
        <f t="shared" si="169"/>
        <v>0</v>
      </c>
      <c r="AM1373" s="90">
        <f t="shared" si="169"/>
        <v>0</v>
      </c>
      <c r="AN1373" s="90">
        <f t="shared" si="169"/>
        <v>0</v>
      </c>
      <c r="AO1373" s="90">
        <f t="shared" si="168"/>
        <v>0</v>
      </c>
      <c r="AP1373" s="90">
        <f t="shared" si="168"/>
        <v>0</v>
      </c>
      <c r="AQ1373" s="90">
        <f t="shared" si="168"/>
        <v>0</v>
      </c>
      <c r="AR1373" s="90" t="e">
        <f>VLOOKUP(C1373&amp;E1373&amp;G1373&amp;I1373&amp;J1373,'Código Licitaciones'!$I$8:$I$4158,1,0)</f>
        <v>#N/A</v>
      </c>
    </row>
    <row r="1374" spans="13:44" ht="18.75" x14ac:dyDescent="0.3">
      <c r="M1374" s="98"/>
      <c r="X1374" s="83">
        <f t="shared" si="170"/>
        <v>9</v>
      </c>
      <c r="Z1374" s="90" t="e">
        <f t="shared" si="171"/>
        <v>#DIV/0!</v>
      </c>
      <c r="AA1374" s="94" t="e">
        <f>+VLOOKUP(C1374,'Código Licitaciones'!$J$7:$J$31,1,0)</f>
        <v>#N/A</v>
      </c>
      <c r="AB1374" s="94">
        <f t="shared" si="172"/>
        <v>0</v>
      </c>
      <c r="AC1374" s="94" t="e">
        <f>+VLOOKUP(E1374,'Código Licitaciones'!$K$7:$K$50,1,0)</f>
        <v>#N/A</v>
      </c>
      <c r="AD1374" s="94">
        <f t="shared" si="173"/>
        <v>0</v>
      </c>
      <c r="AE1374" s="94" t="e">
        <f>+VLOOKUP(G1374,'Código Licitaciones'!$L$7:$L$50,1,0)</f>
        <v>#N/A</v>
      </c>
      <c r="AF1374" s="90" t="e">
        <f t="shared" si="174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7"/>
        <v>0</v>
      </c>
      <c r="AJ1374" s="94">
        <f t="shared" si="167"/>
        <v>0</v>
      </c>
      <c r="AK1374" s="95" t="e">
        <f>+VLOOKUP(M1374,'Código Barras'!$C$3:$C$1694,1,0)</f>
        <v>#N/A</v>
      </c>
      <c r="AL1374" s="90">
        <f t="shared" si="169"/>
        <v>0</v>
      </c>
      <c r="AM1374" s="90">
        <f t="shared" si="169"/>
        <v>0</v>
      </c>
      <c r="AN1374" s="90">
        <f t="shared" si="169"/>
        <v>0</v>
      </c>
      <c r="AO1374" s="90">
        <f t="shared" si="168"/>
        <v>0</v>
      </c>
      <c r="AP1374" s="90">
        <f t="shared" si="168"/>
        <v>0</v>
      </c>
      <c r="AQ1374" s="90">
        <f t="shared" si="168"/>
        <v>0</v>
      </c>
      <c r="AR1374" s="90" t="e">
        <f>VLOOKUP(C1374&amp;E1374&amp;G1374&amp;I1374&amp;J1374,'Código Licitaciones'!$I$8:$I$4158,1,0)</f>
        <v>#N/A</v>
      </c>
    </row>
    <row r="1375" spans="13:44" ht="18.75" x14ac:dyDescent="0.3">
      <c r="M1375" s="98"/>
      <c r="X1375" s="83">
        <f t="shared" si="170"/>
        <v>9</v>
      </c>
      <c r="Z1375" s="90" t="e">
        <f t="shared" si="171"/>
        <v>#DIV/0!</v>
      </c>
      <c r="AA1375" s="94" t="e">
        <f>+VLOOKUP(C1375,'Código Licitaciones'!$J$7:$J$31,1,0)</f>
        <v>#N/A</v>
      </c>
      <c r="AB1375" s="94">
        <f t="shared" si="172"/>
        <v>0</v>
      </c>
      <c r="AC1375" s="94" t="e">
        <f>+VLOOKUP(E1375,'Código Licitaciones'!$K$7:$K$50,1,0)</f>
        <v>#N/A</v>
      </c>
      <c r="AD1375" s="94">
        <f t="shared" si="173"/>
        <v>0</v>
      </c>
      <c r="AE1375" s="94" t="e">
        <f>+VLOOKUP(G1375,'Código Licitaciones'!$L$7:$L$50,1,0)</f>
        <v>#N/A</v>
      </c>
      <c r="AF1375" s="90" t="e">
        <f t="shared" si="174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7"/>
        <v>0</v>
      </c>
      <c r="AJ1375" s="94">
        <f t="shared" si="167"/>
        <v>0</v>
      </c>
      <c r="AK1375" s="95" t="e">
        <f>+VLOOKUP(M1375,'Código Barras'!$C$3:$C$1694,1,0)</f>
        <v>#N/A</v>
      </c>
      <c r="AL1375" s="90">
        <f t="shared" si="169"/>
        <v>0</v>
      </c>
      <c r="AM1375" s="90">
        <f t="shared" si="169"/>
        <v>0</v>
      </c>
      <c r="AN1375" s="90">
        <f t="shared" si="169"/>
        <v>0</v>
      </c>
      <c r="AO1375" s="90">
        <f t="shared" si="168"/>
        <v>0</v>
      </c>
      <c r="AP1375" s="90">
        <f t="shared" si="168"/>
        <v>0</v>
      </c>
      <c r="AQ1375" s="90">
        <f t="shared" si="168"/>
        <v>0</v>
      </c>
      <c r="AR1375" s="90" t="e">
        <f>VLOOKUP(C1375&amp;E1375&amp;G1375&amp;I1375&amp;J1375,'Código Licitaciones'!$I$8:$I$4158,1,0)</f>
        <v>#N/A</v>
      </c>
    </row>
    <row r="1376" spans="13:44" ht="18.75" x14ac:dyDescent="0.3">
      <c r="M1376" s="98"/>
      <c r="X1376" s="83">
        <f t="shared" si="170"/>
        <v>9</v>
      </c>
      <c r="Z1376" s="90" t="e">
        <f t="shared" si="171"/>
        <v>#DIV/0!</v>
      </c>
      <c r="AA1376" s="94" t="e">
        <f>+VLOOKUP(C1376,'Código Licitaciones'!$J$7:$J$31,1,0)</f>
        <v>#N/A</v>
      </c>
      <c r="AB1376" s="94">
        <f t="shared" si="172"/>
        <v>0</v>
      </c>
      <c r="AC1376" s="94" t="e">
        <f>+VLOOKUP(E1376,'Código Licitaciones'!$K$7:$K$50,1,0)</f>
        <v>#N/A</v>
      </c>
      <c r="AD1376" s="94">
        <f t="shared" si="173"/>
        <v>0</v>
      </c>
      <c r="AE1376" s="94" t="e">
        <f>+VLOOKUP(G1376,'Código Licitaciones'!$L$7:$L$50,1,0)</f>
        <v>#N/A</v>
      </c>
      <c r="AF1376" s="90" t="e">
        <f t="shared" si="174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7"/>
        <v>0</v>
      </c>
      <c r="AJ1376" s="94">
        <f t="shared" si="167"/>
        <v>0</v>
      </c>
      <c r="AK1376" s="95" t="e">
        <f>+VLOOKUP(M1376,'Código Barras'!$C$3:$C$1694,1,0)</f>
        <v>#N/A</v>
      </c>
      <c r="AL1376" s="90">
        <f t="shared" si="169"/>
        <v>0</v>
      </c>
      <c r="AM1376" s="90">
        <f t="shared" si="169"/>
        <v>0</v>
      </c>
      <c r="AN1376" s="90">
        <f t="shared" si="169"/>
        <v>0</v>
      </c>
      <c r="AO1376" s="90">
        <f t="shared" si="168"/>
        <v>0</v>
      </c>
      <c r="AP1376" s="90">
        <f t="shared" si="168"/>
        <v>0</v>
      </c>
      <c r="AQ1376" s="90">
        <f t="shared" si="168"/>
        <v>0</v>
      </c>
      <c r="AR1376" s="90" t="e">
        <f>VLOOKUP(C1376&amp;E1376&amp;G1376&amp;I1376&amp;J1376,'Código Licitaciones'!$I$8:$I$4158,1,0)</f>
        <v>#N/A</v>
      </c>
    </row>
    <row r="1377" spans="13:44" ht="18.75" x14ac:dyDescent="0.3">
      <c r="M1377" s="98"/>
      <c r="X1377" s="83">
        <f t="shared" si="170"/>
        <v>9</v>
      </c>
      <c r="Z1377" s="90" t="e">
        <f t="shared" si="171"/>
        <v>#DIV/0!</v>
      </c>
      <c r="AA1377" s="94" t="e">
        <f>+VLOOKUP(C1377,'Código Licitaciones'!$J$7:$J$31,1,0)</f>
        <v>#N/A</v>
      </c>
      <c r="AB1377" s="94">
        <f t="shared" si="172"/>
        <v>0</v>
      </c>
      <c r="AC1377" s="94" t="e">
        <f>+VLOOKUP(E1377,'Código Licitaciones'!$K$7:$K$50,1,0)</f>
        <v>#N/A</v>
      </c>
      <c r="AD1377" s="94">
        <f t="shared" si="173"/>
        <v>0</v>
      </c>
      <c r="AE1377" s="94" t="e">
        <f>+VLOOKUP(G1377,'Código Licitaciones'!$L$7:$L$50,1,0)</f>
        <v>#N/A</v>
      </c>
      <c r="AF1377" s="90" t="e">
        <f t="shared" si="174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5">+K1377</f>
        <v>0</v>
      </c>
      <c r="AJ1377" s="94">
        <f t="shared" si="175"/>
        <v>0</v>
      </c>
      <c r="AK1377" s="95" t="e">
        <f>+VLOOKUP(M1377,'Código Barras'!$C$3:$C$1694,1,0)</f>
        <v>#N/A</v>
      </c>
      <c r="AL1377" s="90">
        <f t="shared" si="169"/>
        <v>0</v>
      </c>
      <c r="AM1377" s="90">
        <f t="shared" si="169"/>
        <v>0</v>
      </c>
      <c r="AN1377" s="90">
        <f t="shared" si="169"/>
        <v>0</v>
      </c>
      <c r="AO1377" s="90">
        <f t="shared" si="168"/>
        <v>0</v>
      </c>
      <c r="AP1377" s="90">
        <f t="shared" si="168"/>
        <v>0</v>
      </c>
      <c r="AQ1377" s="90">
        <f t="shared" si="168"/>
        <v>0</v>
      </c>
      <c r="AR1377" s="90" t="e">
        <f>VLOOKUP(C1377&amp;E1377&amp;G1377&amp;I1377&amp;J1377,'Código Licitaciones'!$I$8:$I$4158,1,0)</f>
        <v>#N/A</v>
      </c>
    </row>
    <row r="1378" spans="13:44" ht="18.75" x14ac:dyDescent="0.3">
      <c r="M1378" s="98"/>
      <c r="X1378" s="83">
        <f t="shared" si="170"/>
        <v>9</v>
      </c>
      <c r="Z1378" s="90" t="e">
        <f t="shared" si="171"/>
        <v>#DIV/0!</v>
      </c>
      <c r="AA1378" s="94" t="e">
        <f>+VLOOKUP(C1378,'Código Licitaciones'!$J$7:$J$31,1,0)</f>
        <v>#N/A</v>
      </c>
      <c r="AB1378" s="94">
        <f t="shared" si="172"/>
        <v>0</v>
      </c>
      <c r="AC1378" s="94" t="e">
        <f>+VLOOKUP(E1378,'Código Licitaciones'!$K$7:$K$50,1,0)</f>
        <v>#N/A</v>
      </c>
      <c r="AD1378" s="94">
        <f t="shared" si="173"/>
        <v>0</v>
      </c>
      <c r="AE1378" s="94" t="e">
        <f>+VLOOKUP(G1378,'Código Licitaciones'!$L$7:$L$50,1,0)</f>
        <v>#N/A</v>
      </c>
      <c r="AF1378" s="90" t="e">
        <f t="shared" si="174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5"/>
        <v>0</v>
      </c>
      <c r="AJ1378" s="94">
        <f t="shared" si="175"/>
        <v>0</v>
      </c>
      <c r="AK1378" s="95" t="e">
        <f>+VLOOKUP(M1378,'Código Barras'!$C$3:$C$1694,1,0)</f>
        <v>#N/A</v>
      </c>
      <c r="AL1378" s="90">
        <f t="shared" si="169"/>
        <v>0</v>
      </c>
      <c r="AM1378" s="90">
        <f t="shared" si="169"/>
        <v>0</v>
      </c>
      <c r="AN1378" s="90">
        <f t="shared" si="169"/>
        <v>0</v>
      </c>
      <c r="AO1378" s="90">
        <f t="shared" si="168"/>
        <v>0</v>
      </c>
      <c r="AP1378" s="90">
        <f t="shared" si="168"/>
        <v>0</v>
      </c>
      <c r="AQ1378" s="90">
        <f t="shared" si="168"/>
        <v>0</v>
      </c>
      <c r="AR1378" s="90" t="e">
        <f>VLOOKUP(C1378&amp;E1378&amp;G1378&amp;I1378&amp;J1378,'Código Licitaciones'!$I$8:$I$4158,1,0)</f>
        <v>#N/A</v>
      </c>
    </row>
    <row r="1379" spans="13:44" ht="18.75" x14ac:dyDescent="0.3">
      <c r="M1379" s="98"/>
      <c r="X1379" s="83">
        <f t="shared" si="170"/>
        <v>9</v>
      </c>
      <c r="Z1379" s="90" t="e">
        <f t="shared" si="171"/>
        <v>#DIV/0!</v>
      </c>
      <c r="AA1379" s="94" t="e">
        <f>+VLOOKUP(C1379,'Código Licitaciones'!$J$7:$J$31,1,0)</f>
        <v>#N/A</v>
      </c>
      <c r="AB1379" s="94">
        <f t="shared" si="172"/>
        <v>0</v>
      </c>
      <c r="AC1379" s="94" t="e">
        <f>+VLOOKUP(E1379,'Código Licitaciones'!$K$7:$K$50,1,0)</f>
        <v>#N/A</v>
      </c>
      <c r="AD1379" s="94">
        <f t="shared" si="173"/>
        <v>0</v>
      </c>
      <c r="AE1379" s="94" t="e">
        <f>+VLOOKUP(G1379,'Código Licitaciones'!$L$7:$L$50,1,0)</f>
        <v>#N/A</v>
      </c>
      <c r="AF1379" s="90" t="e">
        <f t="shared" si="174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5"/>
        <v>0</v>
      </c>
      <c r="AJ1379" s="94">
        <f t="shared" si="175"/>
        <v>0</v>
      </c>
      <c r="AK1379" s="95" t="e">
        <f>+VLOOKUP(M1379,'Código Barras'!$C$3:$C$1694,1,0)</f>
        <v>#N/A</v>
      </c>
      <c r="AL1379" s="90">
        <f t="shared" si="169"/>
        <v>0</v>
      </c>
      <c r="AM1379" s="90">
        <f t="shared" si="169"/>
        <v>0</v>
      </c>
      <c r="AN1379" s="90">
        <f t="shared" si="169"/>
        <v>0</v>
      </c>
      <c r="AO1379" s="90">
        <f t="shared" si="168"/>
        <v>0</v>
      </c>
      <c r="AP1379" s="90">
        <f t="shared" si="168"/>
        <v>0</v>
      </c>
      <c r="AQ1379" s="90">
        <f t="shared" si="168"/>
        <v>0</v>
      </c>
      <c r="AR1379" s="90" t="e">
        <f>VLOOKUP(C1379&amp;E1379&amp;G1379&amp;I1379&amp;J1379,'Código Licitaciones'!$I$8:$I$4158,1,0)</f>
        <v>#N/A</v>
      </c>
    </row>
    <row r="1380" spans="13:44" ht="18.75" x14ac:dyDescent="0.3">
      <c r="M1380" s="98"/>
      <c r="X1380" s="83">
        <f t="shared" si="170"/>
        <v>9</v>
      </c>
      <c r="Z1380" s="90" t="e">
        <f t="shared" si="171"/>
        <v>#DIV/0!</v>
      </c>
      <c r="AA1380" s="94" t="e">
        <f>+VLOOKUP(C1380,'Código Licitaciones'!$J$7:$J$31,1,0)</f>
        <v>#N/A</v>
      </c>
      <c r="AB1380" s="94">
        <f t="shared" si="172"/>
        <v>0</v>
      </c>
      <c r="AC1380" s="94" t="e">
        <f>+VLOOKUP(E1380,'Código Licitaciones'!$K$7:$K$50,1,0)</f>
        <v>#N/A</v>
      </c>
      <c r="AD1380" s="94">
        <f t="shared" si="173"/>
        <v>0</v>
      </c>
      <c r="AE1380" s="94" t="e">
        <f>+VLOOKUP(G1380,'Código Licitaciones'!$L$7:$L$50,1,0)</f>
        <v>#N/A</v>
      </c>
      <c r="AF1380" s="90" t="e">
        <f t="shared" si="174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5"/>
        <v>0</v>
      </c>
      <c r="AJ1380" s="94">
        <f t="shared" si="175"/>
        <v>0</v>
      </c>
      <c r="AK1380" s="95" t="e">
        <f>+VLOOKUP(M1380,'Código Barras'!$C$3:$C$1694,1,0)</f>
        <v>#N/A</v>
      </c>
      <c r="AL1380" s="90">
        <f t="shared" si="169"/>
        <v>0</v>
      </c>
      <c r="AM1380" s="90">
        <f t="shared" si="169"/>
        <v>0</v>
      </c>
      <c r="AN1380" s="90">
        <f t="shared" si="169"/>
        <v>0</v>
      </c>
      <c r="AO1380" s="90">
        <f t="shared" si="168"/>
        <v>0</v>
      </c>
      <c r="AP1380" s="90">
        <f t="shared" si="168"/>
        <v>0</v>
      </c>
      <c r="AQ1380" s="90">
        <f t="shared" si="168"/>
        <v>0</v>
      </c>
      <c r="AR1380" s="90" t="e">
        <f>VLOOKUP(C1380&amp;E1380&amp;G1380&amp;I1380&amp;J1380,'Código Licitaciones'!$I$8:$I$4158,1,0)</f>
        <v>#N/A</v>
      </c>
    </row>
    <row r="1381" spans="13:44" ht="18.75" x14ac:dyDescent="0.3">
      <c r="M1381" s="98"/>
      <c r="X1381" s="83">
        <f t="shared" si="170"/>
        <v>9</v>
      </c>
      <c r="Z1381" s="90" t="e">
        <f t="shared" si="171"/>
        <v>#DIV/0!</v>
      </c>
      <c r="AA1381" s="94" t="e">
        <f>+VLOOKUP(C1381,'Código Licitaciones'!$J$7:$J$31,1,0)</f>
        <v>#N/A</v>
      </c>
      <c r="AB1381" s="94">
        <f t="shared" si="172"/>
        <v>0</v>
      </c>
      <c r="AC1381" s="94" t="e">
        <f>+VLOOKUP(E1381,'Código Licitaciones'!$K$7:$K$50,1,0)</f>
        <v>#N/A</v>
      </c>
      <c r="AD1381" s="94">
        <f t="shared" si="173"/>
        <v>0</v>
      </c>
      <c r="AE1381" s="94" t="e">
        <f>+VLOOKUP(G1381,'Código Licitaciones'!$L$7:$L$50,1,0)</f>
        <v>#N/A</v>
      </c>
      <c r="AF1381" s="90" t="e">
        <f t="shared" si="174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5"/>
        <v>0</v>
      </c>
      <c r="AJ1381" s="94">
        <f t="shared" si="175"/>
        <v>0</v>
      </c>
      <c r="AK1381" s="95" t="e">
        <f>+VLOOKUP(M1381,'Código Barras'!$C$3:$C$1694,1,0)</f>
        <v>#N/A</v>
      </c>
      <c r="AL1381" s="90">
        <f t="shared" si="169"/>
        <v>0</v>
      </c>
      <c r="AM1381" s="90">
        <f t="shared" si="169"/>
        <v>0</v>
      </c>
      <c r="AN1381" s="90">
        <f t="shared" si="169"/>
        <v>0</v>
      </c>
      <c r="AO1381" s="90">
        <f t="shared" si="168"/>
        <v>0</v>
      </c>
      <c r="AP1381" s="90">
        <f t="shared" si="168"/>
        <v>0</v>
      </c>
      <c r="AQ1381" s="90">
        <f t="shared" si="168"/>
        <v>0</v>
      </c>
      <c r="AR1381" s="90" t="e">
        <f>VLOOKUP(C1381&amp;E1381&amp;G1381&amp;I1381&amp;J1381,'Código Licitaciones'!$I$8:$I$4158,1,0)</f>
        <v>#N/A</v>
      </c>
    </row>
    <row r="1382" spans="13:44" ht="18.75" x14ac:dyDescent="0.3">
      <c r="M1382" s="98"/>
      <c r="X1382" s="83">
        <f t="shared" si="170"/>
        <v>9</v>
      </c>
      <c r="Z1382" s="90" t="e">
        <f t="shared" si="171"/>
        <v>#DIV/0!</v>
      </c>
      <c r="AA1382" s="94" t="e">
        <f>+VLOOKUP(C1382,'Código Licitaciones'!$J$7:$J$31,1,0)</f>
        <v>#N/A</v>
      </c>
      <c r="AB1382" s="94">
        <f t="shared" si="172"/>
        <v>0</v>
      </c>
      <c r="AC1382" s="94" t="e">
        <f>+VLOOKUP(E1382,'Código Licitaciones'!$K$7:$K$50,1,0)</f>
        <v>#N/A</v>
      </c>
      <c r="AD1382" s="94">
        <f t="shared" si="173"/>
        <v>0</v>
      </c>
      <c r="AE1382" s="94" t="e">
        <f>+VLOOKUP(G1382,'Código Licitaciones'!$L$7:$L$50,1,0)</f>
        <v>#N/A</v>
      </c>
      <c r="AF1382" s="90" t="e">
        <f t="shared" si="174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5"/>
        <v>0</v>
      </c>
      <c r="AJ1382" s="94">
        <f t="shared" si="175"/>
        <v>0</v>
      </c>
      <c r="AK1382" s="95" t="e">
        <f>+VLOOKUP(M1382,'Código Barras'!$C$3:$C$1694,1,0)</f>
        <v>#N/A</v>
      </c>
      <c r="AL1382" s="90">
        <f t="shared" si="169"/>
        <v>0</v>
      </c>
      <c r="AM1382" s="90">
        <f t="shared" si="169"/>
        <v>0</v>
      </c>
      <c r="AN1382" s="90">
        <f t="shared" si="169"/>
        <v>0</v>
      </c>
      <c r="AO1382" s="90">
        <f t="shared" si="168"/>
        <v>0</v>
      </c>
      <c r="AP1382" s="90">
        <f t="shared" si="168"/>
        <v>0</v>
      </c>
      <c r="AQ1382" s="90">
        <f t="shared" si="168"/>
        <v>0</v>
      </c>
      <c r="AR1382" s="90" t="e">
        <f>VLOOKUP(C1382&amp;E1382&amp;G1382&amp;I1382&amp;J1382,'Código Licitaciones'!$I$8:$I$4158,1,0)</f>
        <v>#N/A</v>
      </c>
    </row>
    <row r="1383" spans="13:44" ht="18.75" x14ac:dyDescent="0.3">
      <c r="M1383" s="98"/>
      <c r="X1383" s="83">
        <f t="shared" si="170"/>
        <v>9</v>
      </c>
      <c r="Z1383" s="90" t="e">
        <f t="shared" si="171"/>
        <v>#DIV/0!</v>
      </c>
      <c r="AA1383" s="94" t="e">
        <f>+VLOOKUP(C1383,'Código Licitaciones'!$J$7:$J$31,1,0)</f>
        <v>#N/A</v>
      </c>
      <c r="AB1383" s="94">
        <f t="shared" si="172"/>
        <v>0</v>
      </c>
      <c r="AC1383" s="94" t="e">
        <f>+VLOOKUP(E1383,'Código Licitaciones'!$K$7:$K$50,1,0)</f>
        <v>#N/A</v>
      </c>
      <c r="AD1383" s="94">
        <f t="shared" si="173"/>
        <v>0</v>
      </c>
      <c r="AE1383" s="94" t="e">
        <f>+VLOOKUP(G1383,'Código Licitaciones'!$L$7:$L$50,1,0)</f>
        <v>#N/A</v>
      </c>
      <c r="AF1383" s="90" t="e">
        <f t="shared" si="174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5"/>
        <v>0</v>
      </c>
      <c r="AJ1383" s="94">
        <f t="shared" si="175"/>
        <v>0</v>
      </c>
      <c r="AK1383" s="95" t="e">
        <f>+VLOOKUP(M1383,'Código Barras'!$C$3:$C$1694,1,0)</f>
        <v>#N/A</v>
      </c>
      <c r="AL1383" s="90">
        <f t="shared" si="169"/>
        <v>0</v>
      </c>
      <c r="AM1383" s="90">
        <f t="shared" si="169"/>
        <v>0</v>
      </c>
      <c r="AN1383" s="90">
        <f t="shared" si="169"/>
        <v>0</v>
      </c>
      <c r="AO1383" s="90">
        <f t="shared" si="168"/>
        <v>0</v>
      </c>
      <c r="AP1383" s="90">
        <f t="shared" si="168"/>
        <v>0</v>
      </c>
      <c r="AQ1383" s="90">
        <f t="shared" si="168"/>
        <v>0</v>
      </c>
      <c r="AR1383" s="90" t="e">
        <f>VLOOKUP(C1383&amp;E1383&amp;G1383&amp;I1383&amp;J1383,'Código Licitaciones'!$I$8:$I$4158,1,0)</f>
        <v>#N/A</v>
      </c>
    </row>
    <row r="1384" spans="13:44" ht="18.75" x14ac:dyDescent="0.3">
      <c r="M1384" s="98"/>
      <c r="X1384" s="83">
        <f t="shared" si="170"/>
        <v>9</v>
      </c>
      <c r="Z1384" s="90" t="e">
        <f t="shared" si="171"/>
        <v>#DIV/0!</v>
      </c>
      <c r="AA1384" s="94" t="e">
        <f>+VLOOKUP(C1384,'Código Licitaciones'!$J$7:$J$31,1,0)</f>
        <v>#N/A</v>
      </c>
      <c r="AB1384" s="94">
        <f t="shared" si="172"/>
        <v>0</v>
      </c>
      <c r="AC1384" s="94" t="e">
        <f>+VLOOKUP(E1384,'Código Licitaciones'!$K$7:$K$50,1,0)</f>
        <v>#N/A</v>
      </c>
      <c r="AD1384" s="94">
        <f t="shared" si="173"/>
        <v>0</v>
      </c>
      <c r="AE1384" s="94" t="e">
        <f>+VLOOKUP(G1384,'Código Licitaciones'!$L$7:$L$50,1,0)</f>
        <v>#N/A</v>
      </c>
      <c r="AF1384" s="90" t="e">
        <f t="shared" si="174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5"/>
        <v>0</v>
      </c>
      <c r="AJ1384" s="94">
        <f t="shared" si="175"/>
        <v>0</v>
      </c>
      <c r="AK1384" s="95" t="e">
        <f>+VLOOKUP(M1384,'Código Barras'!$C$3:$C$1694,1,0)</f>
        <v>#N/A</v>
      </c>
      <c r="AL1384" s="90">
        <f t="shared" si="169"/>
        <v>0</v>
      </c>
      <c r="AM1384" s="90">
        <f t="shared" si="169"/>
        <v>0</v>
      </c>
      <c r="AN1384" s="90">
        <f t="shared" si="169"/>
        <v>0</v>
      </c>
      <c r="AO1384" s="90">
        <f t="shared" si="168"/>
        <v>0</v>
      </c>
      <c r="AP1384" s="90">
        <f t="shared" si="168"/>
        <v>0</v>
      </c>
      <c r="AQ1384" s="90">
        <f t="shared" si="168"/>
        <v>0</v>
      </c>
      <c r="AR1384" s="90" t="e">
        <f>VLOOKUP(C1384&amp;E1384&amp;G1384&amp;I1384&amp;J1384,'Código Licitaciones'!$I$8:$I$4158,1,0)</f>
        <v>#N/A</v>
      </c>
    </row>
    <row r="1385" spans="13:44" ht="18.75" x14ac:dyDescent="0.3">
      <c r="M1385" s="98"/>
      <c r="X1385" s="83">
        <f t="shared" si="170"/>
        <v>9</v>
      </c>
      <c r="Z1385" s="90" t="e">
        <f t="shared" si="171"/>
        <v>#DIV/0!</v>
      </c>
      <c r="AA1385" s="94" t="e">
        <f>+VLOOKUP(C1385,'Código Licitaciones'!$J$7:$J$31,1,0)</f>
        <v>#N/A</v>
      </c>
      <c r="AB1385" s="94">
        <f t="shared" si="172"/>
        <v>0</v>
      </c>
      <c r="AC1385" s="94" t="e">
        <f>+VLOOKUP(E1385,'Código Licitaciones'!$K$7:$K$50,1,0)</f>
        <v>#N/A</v>
      </c>
      <c r="AD1385" s="94">
        <f t="shared" si="173"/>
        <v>0</v>
      </c>
      <c r="AE1385" s="94" t="e">
        <f>+VLOOKUP(G1385,'Código Licitaciones'!$L$7:$L$50,1,0)</f>
        <v>#N/A</v>
      </c>
      <c r="AF1385" s="90" t="e">
        <f t="shared" si="174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5"/>
        <v>0</v>
      </c>
      <c r="AJ1385" s="94">
        <f t="shared" si="175"/>
        <v>0</v>
      </c>
      <c r="AK1385" s="95" t="e">
        <f>+VLOOKUP(M1385,'Código Barras'!$C$3:$C$1694,1,0)</f>
        <v>#N/A</v>
      </c>
      <c r="AL1385" s="90">
        <f t="shared" si="169"/>
        <v>0</v>
      </c>
      <c r="AM1385" s="90">
        <f t="shared" si="169"/>
        <v>0</v>
      </c>
      <c r="AN1385" s="90">
        <f t="shared" si="169"/>
        <v>0</v>
      </c>
      <c r="AO1385" s="90">
        <f t="shared" si="168"/>
        <v>0</v>
      </c>
      <c r="AP1385" s="90">
        <f t="shared" si="168"/>
        <v>0</v>
      </c>
      <c r="AQ1385" s="90">
        <f t="shared" si="168"/>
        <v>0</v>
      </c>
      <c r="AR1385" s="90" t="e">
        <f>VLOOKUP(C1385&amp;E1385&amp;G1385&amp;I1385&amp;J1385,'Código Licitaciones'!$I$8:$I$4158,1,0)</f>
        <v>#N/A</v>
      </c>
    </row>
    <row r="1386" spans="13:44" ht="18.75" x14ac:dyDescent="0.3">
      <c r="M1386" s="98"/>
      <c r="X1386" s="83">
        <f t="shared" si="170"/>
        <v>9</v>
      </c>
      <c r="Z1386" s="90" t="e">
        <f t="shared" si="171"/>
        <v>#DIV/0!</v>
      </c>
      <c r="AA1386" s="94" t="e">
        <f>+VLOOKUP(C1386,'Código Licitaciones'!$J$7:$J$31,1,0)</f>
        <v>#N/A</v>
      </c>
      <c r="AB1386" s="94">
        <f t="shared" si="172"/>
        <v>0</v>
      </c>
      <c r="AC1386" s="94" t="e">
        <f>+VLOOKUP(E1386,'Código Licitaciones'!$K$7:$K$50,1,0)</f>
        <v>#N/A</v>
      </c>
      <c r="AD1386" s="94">
        <f t="shared" si="173"/>
        <v>0</v>
      </c>
      <c r="AE1386" s="94" t="e">
        <f>+VLOOKUP(G1386,'Código Licitaciones'!$L$7:$L$50,1,0)</f>
        <v>#N/A</v>
      </c>
      <c r="AF1386" s="90" t="e">
        <f t="shared" si="174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5"/>
        <v>0</v>
      </c>
      <c r="AJ1386" s="94">
        <f t="shared" si="175"/>
        <v>0</v>
      </c>
      <c r="AK1386" s="95" t="e">
        <f>+VLOOKUP(M1386,'Código Barras'!$C$3:$C$1694,1,0)</f>
        <v>#N/A</v>
      </c>
      <c r="AL1386" s="90">
        <f t="shared" si="169"/>
        <v>0</v>
      </c>
      <c r="AM1386" s="90">
        <f t="shared" si="169"/>
        <v>0</v>
      </c>
      <c r="AN1386" s="90">
        <f t="shared" si="169"/>
        <v>0</v>
      </c>
      <c r="AO1386" s="90">
        <f t="shared" si="168"/>
        <v>0</v>
      </c>
      <c r="AP1386" s="90">
        <f t="shared" si="168"/>
        <v>0</v>
      </c>
      <c r="AQ1386" s="90">
        <f t="shared" si="168"/>
        <v>0</v>
      </c>
      <c r="AR1386" s="90" t="e">
        <f>VLOOKUP(C1386&amp;E1386&amp;G1386&amp;I1386&amp;J1386,'Código Licitaciones'!$I$8:$I$4158,1,0)</f>
        <v>#N/A</v>
      </c>
    </row>
    <row r="1387" spans="13:44" ht="18.75" x14ac:dyDescent="0.3">
      <c r="M1387" s="98"/>
      <c r="X1387" s="83">
        <f t="shared" si="170"/>
        <v>9</v>
      </c>
      <c r="Z1387" s="90" t="e">
        <f t="shared" si="171"/>
        <v>#DIV/0!</v>
      </c>
      <c r="AA1387" s="94" t="e">
        <f>+VLOOKUP(C1387,'Código Licitaciones'!$J$7:$J$31,1,0)</f>
        <v>#N/A</v>
      </c>
      <c r="AB1387" s="94">
        <f t="shared" si="172"/>
        <v>0</v>
      </c>
      <c r="AC1387" s="94" t="e">
        <f>+VLOOKUP(E1387,'Código Licitaciones'!$K$7:$K$50,1,0)</f>
        <v>#N/A</v>
      </c>
      <c r="AD1387" s="94">
        <f t="shared" si="173"/>
        <v>0</v>
      </c>
      <c r="AE1387" s="94" t="e">
        <f>+VLOOKUP(G1387,'Código Licitaciones'!$L$7:$L$50,1,0)</f>
        <v>#N/A</v>
      </c>
      <c r="AF1387" s="90" t="e">
        <f t="shared" si="174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5"/>
        <v>0</v>
      </c>
      <c r="AJ1387" s="94">
        <f t="shared" si="175"/>
        <v>0</v>
      </c>
      <c r="AK1387" s="95" t="e">
        <f>+VLOOKUP(M1387,'Código Barras'!$C$3:$C$1694,1,0)</f>
        <v>#N/A</v>
      </c>
      <c r="AL1387" s="90">
        <f t="shared" si="169"/>
        <v>0</v>
      </c>
      <c r="AM1387" s="90">
        <f t="shared" si="169"/>
        <v>0</v>
      </c>
      <c r="AN1387" s="90">
        <f t="shared" si="169"/>
        <v>0</v>
      </c>
      <c r="AO1387" s="90">
        <f t="shared" si="168"/>
        <v>0</v>
      </c>
      <c r="AP1387" s="90">
        <f t="shared" si="168"/>
        <v>0</v>
      </c>
      <c r="AQ1387" s="90">
        <f t="shared" si="168"/>
        <v>0</v>
      </c>
      <c r="AR1387" s="90" t="e">
        <f>VLOOKUP(C1387&amp;E1387&amp;G1387&amp;I1387&amp;J1387,'Código Licitaciones'!$I$8:$I$4158,1,0)</f>
        <v>#N/A</v>
      </c>
    </row>
    <row r="1388" spans="13:44" ht="18.75" x14ac:dyDescent="0.3">
      <c r="M1388" s="98"/>
      <c r="X1388" s="83">
        <f t="shared" si="170"/>
        <v>9</v>
      </c>
      <c r="Z1388" s="90" t="e">
        <f t="shared" si="171"/>
        <v>#DIV/0!</v>
      </c>
      <c r="AA1388" s="94" t="e">
        <f>+VLOOKUP(C1388,'Código Licitaciones'!$J$7:$J$31,1,0)</f>
        <v>#N/A</v>
      </c>
      <c r="AB1388" s="94">
        <f t="shared" si="172"/>
        <v>0</v>
      </c>
      <c r="AC1388" s="94" t="e">
        <f>+VLOOKUP(E1388,'Código Licitaciones'!$K$7:$K$50,1,0)</f>
        <v>#N/A</v>
      </c>
      <c r="AD1388" s="94">
        <f t="shared" si="173"/>
        <v>0</v>
      </c>
      <c r="AE1388" s="94" t="e">
        <f>+VLOOKUP(G1388,'Código Licitaciones'!$L$7:$L$50,1,0)</f>
        <v>#N/A</v>
      </c>
      <c r="AF1388" s="90" t="e">
        <f t="shared" si="174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5"/>
        <v>0</v>
      </c>
      <c r="AJ1388" s="94">
        <f t="shared" si="175"/>
        <v>0</v>
      </c>
      <c r="AK1388" s="95" t="e">
        <f>+VLOOKUP(M1388,'Código Barras'!$C$3:$C$1694,1,0)</f>
        <v>#N/A</v>
      </c>
      <c r="AL1388" s="90">
        <f t="shared" si="169"/>
        <v>0</v>
      </c>
      <c r="AM1388" s="90">
        <f t="shared" si="169"/>
        <v>0</v>
      </c>
      <c r="AN1388" s="90">
        <f t="shared" si="169"/>
        <v>0</v>
      </c>
      <c r="AO1388" s="90">
        <f t="shared" si="168"/>
        <v>0</v>
      </c>
      <c r="AP1388" s="90">
        <f t="shared" si="168"/>
        <v>0</v>
      </c>
      <c r="AQ1388" s="90">
        <f t="shared" si="168"/>
        <v>0</v>
      </c>
      <c r="AR1388" s="90" t="e">
        <f>VLOOKUP(C1388&amp;E1388&amp;G1388&amp;I1388&amp;J1388,'Código Licitaciones'!$I$8:$I$4158,1,0)</f>
        <v>#N/A</v>
      </c>
    </row>
    <row r="1389" spans="13:44" ht="18.75" x14ac:dyDescent="0.3">
      <c r="M1389" s="98"/>
      <c r="X1389" s="83">
        <f t="shared" si="170"/>
        <v>9</v>
      </c>
      <c r="Z1389" s="90" t="e">
        <f t="shared" si="171"/>
        <v>#DIV/0!</v>
      </c>
      <c r="AA1389" s="94" t="e">
        <f>+VLOOKUP(C1389,'Código Licitaciones'!$J$7:$J$31,1,0)</f>
        <v>#N/A</v>
      </c>
      <c r="AB1389" s="94">
        <f t="shared" si="172"/>
        <v>0</v>
      </c>
      <c r="AC1389" s="94" t="e">
        <f>+VLOOKUP(E1389,'Código Licitaciones'!$K$7:$K$50,1,0)</f>
        <v>#N/A</v>
      </c>
      <c r="AD1389" s="94">
        <f t="shared" si="173"/>
        <v>0</v>
      </c>
      <c r="AE1389" s="94" t="e">
        <f>+VLOOKUP(G1389,'Código Licitaciones'!$L$7:$L$50,1,0)</f>
        <v>#N/A</v>
      </c>
      <c r="AF1389" s="90" t="e">
        <f t="shared" si="174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5"/>
        <v>0</v>
      </c>
      <c r="AJ1389" s="94">
        <f t="shared" si="175"/>
        <v>0</v>
      </c>
      <c r="AK1389" s="95" t="e">
        <f>+VLOOKUP(M1389,'Código Barras'!$C$3:$C$1694,1,0)</f>
        <v>#N/A</v>
      </c>
      <c r="AL1389" s="90">
        <f t="shared" si="169"/>
        <v>0</v>
      </c>
      <c r="AM1389" s="90">
        <f t="shared" si="169"/>
        <v>0</v>
      </c>
      <c r="AN1389" s="90">
        <f t="shared" si="169"/>
        <v>0</v>
      </c>
      <c r="AO1389" s="90">
        <f t="shared" si="168"/>
        <v>0</v>
      </c>
      <c r="AP1389" s="90">
        <f t="shared" si="168"/>
        <v>0</v>
      </c>
      <c r="AQ1389" s="90">
        <f t="shared" si="168"/>
        <v>0</v>
      </c>
      <c r="AR1389" s="90" t="e">
        <f>VLOOKUP(C1389&amp;E1389&amp;G1389&amp;I1389&amp;J1389,'Código Licitaciones'!$I$8:$I$4158,1,0)</f>
        <v>#N/A</v>
      </c>
    </row>
    <row r="1390" spans="13:44" ht="18.75" x14ac:dyDescent="0.3">
      <c r="M1390" s="98"/>
      <c r="X1390" s="83">
        <f t="shared" si="170"/>
        <v>9</v>
      </c>
      <c r="Z1390" s="90" t="e">
        <f t="shared" si="171"/>
        <v>#DIV/0!</v>
      </c>
      <c r="AA1390" s="94" t="e">
        <f>+VLOOKUP(C1390,'Código Licitaciones'!$J$7:$J$31,1,0)</f>
        <v>#N/A</v>
      </c>
      <c r="AB1390" s="94">
        <f t="shared" si="172"/>
        <v>0</v>
      </c>
      <c r="AC1390" s="94" t="e">
        <f>+VLOOKUP(E1390,'Código Licitaciones'!$K$7:$K$50,1,0)</f>
        <v>#N/A</v>
      </c>
      <c r="AD1390" s="94">
        <f t="shared" si="173"/>
        <v>0</v>
      </c>
      <c r="AE1390" s="94" t="e">
        <f>+VLOOKUP(G1390,'Código Licitaciones'!$L$7:$L$50,1,0)</f>
        <v>#N/A</v>
      </c>
      <c r="AF1390" s="90" t="e">
        <f t="shared" si="174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5"/>
        <v>0</v>
      </c>
      <c r="AJ1390" s="94">
        <f t="shared" si="175"/>
        <v>0</v>
      </c>
      <c r="AK1390" s="95" t="e">
        <f>+VLOOKUP(M1390,'Código Barras'!$C$3:$C$1694,1,0)</f>
        <v>#N/A</v>
      </c>
      <c r="AL1390" s="90">
        <f t="shared" si="169"/>
        <v>0</v>
      </c>
      <c r="AM1390" s="90">
        <f t="shared" si="169"/>
        <v>0</v>
      </c>
      <c r="AN1390" s="90">
        <f t="shared" si="169"/>
        <v>0</v>
      </c>
      <c r="AO1390" s="90">
        <f t="shared" si="168"/>
        <v>0</v>
      </c>
      <c r="AP1390" s="90">
        <f t="shared" si="168"/>
        <v>0</v>
      </c>
      <c r="AQ1390" s="90">
        <f t="shared" si="168"/>
        <v>0</v>
      </c>
      <c r="AR1390" s="90" t="e">
        <f>VLOOKUP(C1390&amp;E1390&amp;G1390&amp;I1390&amp;J1390,'Código Licitaciones'!$I$8:$I$4158,1,0)</f>
        <v>#N/A</v>
      </c>
    </row>
    <row r="1391" spans="13:44" ht="18.75" x14ac:dyDescent="0.3">
      <c r="M1391" s="98"/>
      <c r="X1391" s="83">
        <f t="shared" si="170"/>
        <v>9</v>
      </c>
      <c r="Z1391" s="90" t="e">
        <f t="shared" si="171"/>
        <v>#DIV/0!</v>
      </c>
      <c r="AA1391" s="94" t="e">
        <f>+VLOOKUP(C1391,'Código Licitaciones'!$J$7:$J$31,1,0)</f>
        <v>#N/A</v>
      </c>
      <c r="AB1391" s="94">
        <f t="shared" si="172"/>
        <v>0</v>
      </c>
      <c r="AC1391" s="94" t="e">
        <f>+VLOOKUP(E1391,'Código Licitaciones'!$K$7:$K$50,1,0)</f>
        <v>#N/A</v>
      </c>
      <c r="AD1391" s="94">
        <f t="shared" si="173"/>
        <v>0</v>
      </c>
      <c r="AE1391" s="94" t="e">
        <f>+VLOOKUP(G1391,'Código Licitaciones'!$L$7:$L$50,1,0)</f>
        <v>#N/A</v>
      </c>
      <c r="AF1391" s="90" t="e">
        <f t="shared" si="174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5"/>
        <v>0</v>
      </c>
      <c r="AJ1391" s="94">
        <f t="shared" si="175"/>
        <v>0</v>
      </c>
      <c r="AK1391" s="95" t="e">
        <f>+VLOOKUP(M1391,'Código Barras'!$C$3:$C$1694,1,0)</f>
        <v>#N/A</v>
      </c>
      <c r="AL1391" s="90">
        <f t="shared" si="169"/>
        <v>0</v>
      </c>
      <c r="AM1391" s="90">
        <f t="shared" si="169"/>
        <v>0</v>
      </c>
      <c r="AN1391" s="90">
        <f t="shared" si="169"/>
        <v>0</v>
      </c>
      <c r="AO1391" s="90">
        <f t="shared" si="168"/>
        <v>0</v>
      </c>
      <c r="AP1391" s="90">
        <f t="shared" si="168"/>
        <v>0</v>
      </c>
      <c r="AQ1391" s="90">
        <f t="shared" si="168"/>
        <v>0</v>
      </c>
      <c r="AR1391" s="90" t="e">
        <f>VLOOKUP(C1391&amp;E1391&amp;G1391&amp;I1391&amp;J1391,'Código Licitaciones'!$I$8:$I$4158,1,0)</f>
        <v>#N/A</v>
      </c>
    </row>
    <row r="1392" spans="13:44" ht="18.75" x14ac:dyDescent="0.3">
      <c r="M1392" s="98"/>
      <c r="X1392" s="83">
        <f t="shared" si="170"/>
        <v>9</v>
      </c>
      <c r="Z1392" s="90" t="e">
        <f t="shared" si="171"/>
        <v>#DIV/0!</v>
      </c>
      <c r="AA1392" s="94" t="e">
        <f>+VLOOKUP(C1392,'Código Licitaciones'!$J$7:$J$31,1,0)</f>
        <v>#N/A</v>
      </c>
      <c r="AB1392" s="94">
        <f t="shared" si="172"/>
        <v>0</v>
      </c>
      <c r="AC1392" s="94" t="e">
        <f>+VLOOKUP(E1392,'Código Licitaciones'!$K$7:$K$50,1,0)</f>
        <v>#N/A</v>
      </c>
      <c r="AD1392" s="94">
        <f t="shared" si="173"/>
        <v>0</v>
      </c>
      <c r="AE1392" s="94" t="e">
        <f>+VLOOKUP(G1392,'Código Licitaciones'!$L$7:$L$50,1,0)</f>
        <v>#N/A</v>
      </c>
      <c r="AF1392" s="90" t="e">
        <f t="shared" si="174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5"/>
        <v>0</v>
      </c>
      <c r="AJ1392" s="94">
        <f t="shared" si="175"/>
        <v>0</v>
      </c>
      <c r="AK1392" s="95" t="e">
        <f>+VLOOKUP(M1392,'Código Barras'!$C$3:$C$1694,1,0)</f>
        <v>#N/A</v>
      </c>
      <c r="AL1392" s="90">
        <f t="shared" si="169"/>
        <v>0</v>
      </c>
      <c r="AM1392" s="90">
        <f t="shared" si="169"/>
        <v>0</v>
      </c>
      <c r="AN1392" s="90">
        <f t="shared" si="169"/>
        <v>0</v>
      </c>
      <c r="AO1392" s="90">
        <f t="shared" si="168"/>
        <v>0</v>
      </c>
      <c r="AP1392" s="90">
        <f t="shared" si="168"/>
        <v>0</v>
      </c>
      <c r="AQ1392" s="90">
        <f t="shared" si="168"/>
        <v>0</v>
      </c>
      <c r="AR1392" s="90" t="e">
        <f>VLOOKUP(C1392&amp;E1392&amp;G1392&amp;I1392&amp;J1392,'Código Licitaciones'!$I$8:$I$4158,1,0)</f>
        <v>#N/A</v>
      </c>
    </row>
    <row r="1393" spans="13:44" ht="18.75" x14ac:dyDescent="0.3">
      <c r="M1393" s="98"/>
      <c r="X1393" s="83">
        <f t="shared" si="170"/>
        <v>9</v>
      </c>
      <c r="Z1393" s="90" t="e">
        <f t="shared" si="171"/>
        <v>#DIV/0!</v>
      </c>
      <c r="AA1393" s="94" t="e">
        <f>+VLOOKUP(C1393,'Código Licitaciones'!$J$7:$J$31,1,0)</f>
        <v>#N/A</v>
      </c>
      <c r="AB1393" s="94">
        <f t="shared" si="172"/>
        <v>0</v>
      </c>
      <c r="AC1393" s="94" t="e">
        <f>+VLOOKUP(E1393,'Código Licitaciones'!$K$7:$K$50,1,0)</f>
        <v>#N/A</v>
      </c>
      <c r="AD1393" s="94">
        <f t="shared" si="173"/>
        <v>0</v>
      </c>
      <c r="AE1393" s="94" t="e">
        <f>+VLOOKUP(G1393,'Código Licitaciones'!$L$7:$L$50,1,0)</f>
        <v>#N/A</v>
      </c>
      <c r="AF1393" s="90" t="e">
        <f t="shared" si="174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5"/>
        <v>0</v>
      </c>
      <c r="AJ1393" s="94">
        <f t="shared" si="175"/>
        <v>0</v>
      </c>
      <c r="AK1393" s="95" t="e">
        <f>+VLOOKUP(M1393,'Código Barras'!$C$3:$C$1694,1,0)</f>
        <v>#N/A</v>
      </c>
      <c r="AL1393" s="90">
        <f t="shared" si="169"/>
        <v>0</v>
      </c>
      <c r="AM1393" s="90">
        <f t="shared" si="169"/>
        <v>0</v>
      </c>
      <c r="AN1393" s="90">
        <f t="shared" si="169"/>
        <v>0</v>
      </c>
      <c r="AO1393" s="90">
        <f t="shared" si="168"/>
        <v>0</v>
      </c>
      <c r="AP1393" s="90">
        <f t="shared" si="168"/>
        <v>0</v>
      </c>
      <c r="AQ1393" s="90">
        <f t="shared" si="168"/>
        <v>0</v>
      </c>
      <c r="AR1393" s="90" t="e">
        <f>VLOOKUP(C1393&amp;E1393&amp;G1393&amp;I1393&amp;J1393,'Código Licitaciones'!$I$8:$I$4158,1,0)</f>
        <v>#N/A</v>
      </c>
    </row>
    <row r="1394" spans="13:44" ht="18.75" x14ac:dyDescent="0.3">
      <c r="M1394" s="98"/>
      <c r="X1394" s="83">
        <f t="shared" si="170"/>
        <v>9</v>
      </c>
      <c r="Z1394" s="90" t="e">
        <f t="shared" si="171"/>
        <v>#DIV/0!</v>
      </c>
      <c r="AA1394" s="94" t="e">
        <f>+VLOOKUP(C1394,'Código Licitaciones'!$J$7:$J$31,1,0)</f>
        <v>#N/A</v>
      </c>
      <c r="AB1394" s="94">
        <f t="shared" si="172"/>
        <v>0</v>
      </c>
      <c r="AC1394" s="94" t="e">
        <f>+VLOOKUP(E1394,'Código Licitaciones'!$K$7:$K$50,1,0)</f>
        <v>#N/A</v>
      </c>
      <c r="AD1394" s="94">
        <f t="shared" si="173"/>
        <v>0</v>
      </c>
      <c r="AE1394" s="94" t="e">
        <f>+VLOOKUP(G1394,'Código Licitaciones'!$L$7:$L$50,1,0)</f>
        <v>#N/A</v>
      </c>
      <c r="AF1394" s="90" t="e">
        <f t="shared" si="174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5"/>
        <v>0</v>
      </c>
      <c r="AJ1394" s="94">
        <f t="shared" si="175"/>
        <v>0</v>
      </c>
      <c r="AK1394" s="95" t="e">
        <f>+VLOOKUP(M1394,'Código Barras'!$C$3:$C$1694,1,0)</f>
        <v>#N/A</v>
      </c>
      <c r="AL1394" s="90">
        <f t="shared" si="169"/>
        <v>0</v>
      </c>
      <c r="AM1394" s="90">
        <f t="shared" si="169"/>
        <v>0</v>
      </c>
      <c r="AN1394" s="90">
        <f t="shared" si="169"/>
        <v>0</v>
      </c>
      <c r="AO1394" s="90">
        <f t="shared" si="168"/>
        <v>0</v>
      </c>
      <c r="AP1394" s="90">
        <f t="shared" si="168"/>
        <v>0</v>
      </c>
      <c r="AQ1394" s="90">
        <f t="shared" si="168"/>
        <v>0</v>
      </c>
      <c r="AR1394" s="90" t="e">
        <f>VLOOKUP(C1394&amp;E1394&amp;G1394&amp;I1394&amp;J1394,'Código Licitaciones'!$I$8:$I$4158,1,0)</f>
        <v>#N/A</v>
      </c>
    </row>
    <row r="1395" spans="13:44" ht="18.75" x14ac:dyDescent="0.3">
      <c r="M1395" s="98"/>
      <c r="X1395" s="83">
        <f t="shared" si="170"/>
        <v>9</v>
      </c>
      <c r="Z1395" s="90" t="e">
        <f t="shared" si="171"/>
        <v>#DIV/0!</v>
      </c>
      <c r="AA1395" s="94" t="e">
        <f>+VLOOKUP(C1395,'Código Licitaciones'!$J$7:$J$31,1,0)</f>
        <v>#N/A</v>
      </c>
      <c r="AB1395" s="94">
        <f t="shared" si="172"/>
        <v>0</v>
      </c>
      <c r="AC1395" s="94" t="e">
        <f>+VLOOKUP(E1395,'Código Licitaciones'!$K$7:$K$50,1,0)</f>
        <v>#N/A</v>
      </c>
      <c r="AD1395" s="94">
        <f t="shared" si="173"/>
        <v>0</v>
      </c>
      <c r="AE1395" s="94" t="e">
        <f>+VLOOKUP(G1395,'Código Licitaciones'!$L$7:$L$50,1,0)</f>
        <v>#N/A</v>
      </c>
      <c r="AF1395" s="90" t="e">
        <f t="shared" si="174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5"/>
        <v>0</v>
      </c>
      <c r="AJ1395" s="94">
        <f t="shared" si="175"/>
        <v>0</v>
      </c>
      <c r="AK1395" s="95" t="e">
        <f>+VLOOKUP(M1395,'Código Barras'!$C$3:$C$1694,1,0)</f>
        <v>#N/A</v>
      </c>
      <c r="AL1395" s="90">
        <f t="shared" si="169"/>
        <v>0</v>
      </c>
      <c r="AM1395" s="90">
        <f t="shared" si="169"/>
        <v>0</v>
      </c>
      <c r="AN1395" s="90">
        <f t="shared" si="169"/>
        <v>0</v>
      </c>
      <c r="AO1395" s="90">
        <f t="shared" si="168"/>
        <v>0</v>
      </c>
      <c r="AP1395" s="90">
        <f t="shared" si="168"/>
        <v>0</v>
      </c>
      <c r="AQ1395" s="90">
        <f t="shared" si="168"/>
        <v>0</v>
      </c>
      <c r="AR1395" s="90" t="e">
        <f>VLOOKUP(C1395&amp;E1395&amp;G1395&amp;I1395&amp;J1395,'Código Licitaciones'!$I$8:$I$4158,1,0)</f>
        <v>#N/A</v>
      </c>
    </row>
    <row r="1396" spans="13:44" ht="18.75" x14ac:dyDescent="0.3">
      <c r="M1396" s="98"/>
      <c r="X1396" s="83">
        <f t="shared" si="170"/>
        <v>9</v>
      </c>
      <c r="Z1396" s="90" t="e">
        <f t="shared" si="171"/>
        <v>#DIV/0!</v>
      </c>
      <c r="AA1396" s="94" t="e">
        <f>+VLOOKUP(C1396,'Código Licitaciones'!$J$7:$J$31,1,0)</f>
        <v>#N/A</v>
      </c>
      <c r="AB1396" s="94">
        <f t="shared" si="172"/>
        <v>0</v>
      </c>
      <c r="AC1396" s="94" t="e">
        <f>+VLOOKUP(E1396,'Código Licitaciones'!$K$7:$K$50,1,0)</f>
        <v>#N/A</v>
      </c>
      <c r="AD1396" s="94">
        <f t="shared" si="173"/>
        <v>0</v>
      </c>
      <c r="AE1396" s="94" t="e">
        <f>+VLOOKUP(G1396,'Código Licitaciones'!$L$7:$L$50,1,0)</f>
        <v>#N/A</v>
      </c>
      <c r="AF1396" s="90" t="e">
        <f t="shared" si="174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5"/>
        <v>0</v>
      </c>
      <c r="AJ1396" s="94">
        <f t="shared" si="175"/>
        <v>0</v>
      </c>
      <c r="AK1396" s="95" t="e">
        <f>+VLOOKUP(M1396,'Código Barras'!$C$3:$C$1694,1,0)</f>
        <v>#N/A</v>
      </c>
      <c r="AL1396" s="90">
        <f t="shared" si="169"/>
        <v>0</v>
      </c>
      <c r="AM1396" s="90">
        <f t="shared" si="169"/>
        <v>0</v>
      </c>
      <c r="AN1396" s="90">
        <f t="shared" si="169"/>
        <v>0</v>
      </c>
      <c r="AO1396" s="90">
        <f t="shared" si="168"/>
        <v>0</v>
      </c>
      <c r="AP1396" s="90">
        <f t="shared" si="168"/>
        <v>0</v>
      </c>
      <c r="AQ1396" s="90">
        <f t="shared" si="168"/>
        <v>0</v>
      </c>
      <c r="AR1396" s="90" t="e">
        <f>VLOOKUP(C1396&amp;E1396&amp;G1396&amp;I1396&amp;J1396,'Código Licitaciones'!$I$8:$I$4158,1,0)</f>
        <v>#N/A</v>
      </c>
    </row>
    <row r="1397" spans="13:44" ht="18.75" x14ac:dyDescent="0.3">
      <c r="M1397" s="98"/>
      <c r="X1397" s="83">
        <f t="shared" si="170"/>
        <v>9</v>
      </c>
      <c r="Z1397" s="90" t="e">
        <f t="shared" si="171"/>
        <v>#DIV/0!</v>
      </c>
      <c r="AA1397" s="94" t="e">
        <f>+VLOOKUP(C1397,'Código Licitaciones'!$J$7:$J$31,1,0)</f>
        <v>#N/A</v>
      </c>
      <c r="AB1397" s="94">
        <f t="shared" si="172"/>
        <v>0</v>
      </c>
      <c r="AC1397" s="94" t="e">
        <f>+VLOOKUP(E1397,'Código Licitaciones'!$K$7:$K$50,1,0)</f>
        <v>#N/A</v>
      </c>
      <c r="AD1397" s="94">
        <f t="shared" si="173"/>
        <v>0</v>
      </c>
      <c r="AE1397" s="94" t="e">
        <f>+VLOOKUP(G1397,'Código Licitaciones'!$L$7:$L$50,1,0)</f>
        <v>#N/A</v>
      </c>
      <c r="AF1397" s="90" t="e">
        <f t="shared" si="174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5"/>
        <v>0</v>
      </c>
      <c r="AJ1397" s="94">
        <f t="shared" si="175"/>
        <v>0</v>
      </c>
      <c r="AK1397" s="95" t="e">
        <f>+VLOOKUP(M1397,'Código Barras'!$C$3:$C$1694,1,0)</f>
        <v>#N/A</v>
      </c>
      <c r="AL1397" s="90">
        <f t="shared" si="169"/>
        <v>0</v>
      </c>
      <c r="AM1397" s="90">
        <f t="shared" si="169"/>
        <v>0</v>
      </c>
      <c r="AN1397" s="90">
        <f t="shared" si="169"/>
        <v>0</v>
      </c>
      <c r="AO1397" s="90">
        <f t="shared" si="168"/>
        <v>0</v>
      </c>
      <c r="AP1397" s="90">
        <f t="shared" si="168"/>
        <v>0</v>
      </c>
      <c r="AQ1397" s="90">
        <f t="shared" si="168"/>
        <v>0</v>
      </c>
      <c r="AR1397" s="90" t="e">
        <f>VLOOKUP(C1397&amp;E1397&amp;G1397&amp;I1397&amp;J1397,'Código Licitaciones'!$I$8:$I$4158,1,0)</f>
        <v>#N/A</v>
      </c>
    </row>
    <row r="1398" spans="13:44" ht="18.75" x14ac:dyDescent="0.3">
      <c r="M1398" s="98"/>
      <c r="X1398" s="83">
        <f t="shared" si="170"/>
        <v>9</v>
      </c>
      <c r="Z1398" s="90" t="e">
        <f t="shared" si="171"/>
        <v>#DIV/0!</v>
      </c>
      <c r="AA1398" s="94" t="e">
        <f>+VLOOKUP(C1398,'Código Licitaciones'!$J$7:$J$31,1,0)</f>
        <v>#N/A</v>
      </c>
      <c r="AB1398" s="94">
        <f t="shared" si="172"/>
        <v>0</v>
      </c>
      <c r="AC1398" s="94" t="e">
        <f>+VLOOKUP(E1398,'Código Licitaciones'!$K$7:$K$50,1,0)</f>
        <v>#N/A</v>
      </c>
      <c r="AD1398" s="94">
        <f t="shared" si="173"/>
        <v>0</v>
      </c>
      <c r="AE1398" s="94" t="e">
        <f>+VLOOKUP(G1398,'Código Licitaciones'!$L$7:$L$50,1,0)</f>
        <v>#N/A</v>
      </c>
      <c r="AF1398" s="90" t="e">
        <f t="shared" si="174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5"/>
        <v>0</v>
      </c>
      <c r="AJ1398" s="94">
        <f t="shared" si="175"/>
        <v>0</v>
      </c>
      <c r="AK1398" s="95" t="e">
        <f>+VLOOKUP(M1398,'Código Barras'!$C$3:$C$1694,1,0)</f>
        <v>#N/A</v>
      </c>
      <c r="AL1398" s="90">
        <f t="shared" si="169"/>
        <v>0</v>
      </c>
      <c r="AM1398" s="90">
        <f t="shared" si="169"/>
        <v>0</v>
      </c>
      <c r="AN1398" s="90">
        <f t="shared" si="169"/>
        <v>0</v>
      </c>
      <c r="AO1398" s="90">
        <f t="shared" si="168"/>
        <v>0</v>
      </c>
      <c r="AP1398" s="90">
        <f t="shared" si="168"/>
        <v>0</v>
      </c>
      <c r="AQ1398" s="90">
        <f t="shared" si="168"/>
        <v>0</v>
      </c>
      <c r="AR1398" s="90" t="e">
        <f>VLOOKUP(C1398&amp;E1398&amp;G1398&amp;I1398&amp;J1398,'Código Licitaciones'!$I$8:$I$4158,1,0)</f>
        <v>#N/A</v>
      </c>
    </row>
    <row r="1399" spans="13:44" ht="18.75" x14ac:dyDescent="0.3">
      <c r="M1399" s="98"/>
      <c r="X1399" s="83">
        <f t="shared" si="170"/>
        <v>9</v>
      </c>
      <c r="Z1399" s="90" t="e">
        <f t="shared" si="171"/>
        <v>#DIV/0!</v>
      </c>
      <c r="AA1399" s="94" t="e">
        <f>+VLOOKUP(C1399,'Código Licitaciones'!$J$7:$J$31,1,0)</f>
        <v>#N/A</v>
      </c>
      <c r="AB1399" s="94">
        <f t="shared" si="172"/>
        <v>0</v>
      </c>
      <c r="AC1399" s="94" t="e">
        <f>+VLOOKUP(E1399,'Código Licitaciones'!$K$7:$K$50,1,0)</f>
        <v>#N/A</v>
      </c>
      <c r="AD1399" s="94">
        <f t="shared" si="173"/>
        <v>0</v>
      </c>
      <c r="AE1399" s="94" t="e">
        <f>+VLOOKUP(G1399,'Código Licitaciones'!$L$7:$L$50,1,0)</f>
        <v>#N/A</v>
      </c>
      <c r="AF1399" s="90" t="e">
        <f t="shared" si="174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5"/>
        <v>0</v>
      </c>
      <c r="AJ1399" s="94">
        <f t="shared" si="175"/>
        <v>0</v>
      </c>
      <c r="AK1399" s="95" t="e">
        <f>+VLOOKUP(M1399,'Código Barras'!$C$3:$C$1694,1,0)</f>
        <v>#N/A</v>
      </c>
      <c r="AL1399" s="90">
        <f t="shared" si="169"/>
        <v>0</v>
      </c>
      <c r="AM1399" s="90">
        <f t="shared" si="169"/>
        <v>0</v>
      </c>
      <c r="AN1399" s="90">
        <f t="shared" si="169"/>
        <v>0</v>
      </c>
      <c r="AO1399" s="90">
        <f t="shared" si="168"/>
        <v>0</v>
      </c>
      <c r="AP1399" s="90">
        <f t="shared" si="168"/>
        <v>0</v>
      </c>
      <c r="AQ1399" s="90">
        <f t="shared" si="168"/>
        <v>0</v>
      </c>
      <c r="AR1399" s="90" t="e">
        <f>VLOOKUP(C1399&amp;E1399&amp;G1399&amp;I1399&amp;J1399,'Código Licitaciones'!$I$8:$I$4158,1,0)</f>
        <v>#N/A</v>
      </c>
    </row>
    <row r="1400" spans="13:44" ht="18.75" x14ac:dyDescent="0.3">
      <c r="M1400" s="98"/>
      <c r="X1400" s="83">
        <f t="shared" si="170"/>
        <v>9</v>
      </c>
      <c r="Z1400" s="90" t="e">
        <f t="shared" si="171"/>
        <v>#DIV/0!</v>
      </c>
      <c r="AA1400" s="94" t="e">
        <f>+VLOOKUP(C1400,'Código Licitaciones'!$J$7:$J$31,1,0)</f>
        <v>#N/A</v>
      </c>
      <c r="AB1400" s="94">
        <f t="shared" si="172"/>
        <v>0</v>
      </c>
      <c r="AC1400" s="94" t="e">
        <f>+VLOOKUP(E1400,'Código Licitaciones'!$K$7:$K$50,1,0)</f>
        <v>#N/A</v>
      </c>
      <c r="AD1400" s="94">
        <f t="shared" si="173"/>
        <v>0</v>
      </c>
      <c r="AE1400" s="94" t="e">
        <f>+VLOOKUP(G1400,'Código Licitaciones'!$L$7:$L$50,1,0)</f>
        <v>#N/A</v>
      </c>
      <c r="AF1400" s="90" t="e">
        <f t="shared" si="174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5"/>
        <v>0</v>
      </c>
      <c r="AJ1400" s="94">
        <f t="shared" si="175"/>
        <v>0</v>
      </c>
      <c r="AK1400" s="95" t="e">
        <f>+VLOOKUP(M1400,'Código Barras'!$C$3:$C$1694,1,0)</f>
        <v>#N/A</v>
      </c>
      <c r="AL1400" s="90">
        <f t="shared" si="169"/>
        <v>0</v>
      </c>
      <c r="AM1400" s="90">
        <f t="shared" si="169"/>
        <v>0</v>
      </c>
      <c r="AN1400" s="90">
        <f t="shared" si="169"/>
        <v>0</v>
      </c>
      <c r="AO1400" s="90">
        <f t="shared" si="168"/>
        <v>0</v>
      </c>
      <c r="AP1400" s="90">
        <f t="shared" si="168"/>
        <v>0</v>
      </c>
      <c r="AQ1400" s="90">
        <f t="shared" si="168"/>
        <v>0</v>
      </c>
      <c r="AR1400" s="90" t="e">
        <f>VLOOKUP(C1400&amp;E1400&amp;G1400&amp;I1400&amp;J1400,'Código Licitaciones'!$I$8:$I$4158,1,0)</f>
        <v>#N/A</v>
      </c>
    </row>
    <row r="1401" spans="13:44" ht="18.75" x14ac:dyDescent="0.3">
      <c r="M1401" s="98"/>
      <c r="X1401" s="83">
        <f t="shared" si="170"/>
        <v>9</v>
      </c>
      <c r="Z1401" s="90" t="e">
        <f t="shared" si="171"/>
        <v>#DIV/0!</v>
      </c>
      <c r="AA1401" s="94" t="e">
        <f>+VLOOKUP(C1401,'Código Licitaciones'!$J$7:$J$31,1,0)</f>
        <v>#N/A</v>
      </c>
      <c r="AB1401" s="94">
        <f t="shared" si="172"/>
        <v>0</v>
      </c>
      <c r="AC1401" s="94" t="e">
        <f>+VLOOKUP(E1401,'Código Licitaciones'!$K$7:$K$50,1,0)</f>
        <v>#N/A</v>
      </c>
      <c r="AD1401" s="94">
        <f t="shared" si="173"/>
        <v>0</v>
      </c>
      <c r="AE1401" s="94" t="e">
        <f>+VLOOKUP(G1401,'Código Licitaciones'!$L$7:$L$50,1,0)</f>
        <v>#N/A</v>
      </c>
      <c r="AF1401" s="90" t="e">
        <f t="shared" si="174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5"/>
        <v>0</v>
      </c>
      <c r="AJ1401" s="94">
        <f t="shared" si="175"/>
        <v>0</v>
      </c>
      <c r="AK1401" s="95" t="e">
        <f>+VLOOKUP(M1401,'Código Barras'!$C$3:$C$1694,1,0)</f>
        <v>#N/A</v>
      </c>
      <c r="AL1401" s="90">
        <f t="shared" si="169"/>
        <v>0</v>
      </c>
      <c r="AM1401" s="90">
        <f t="shared" si="169"/>
        <v>0</v>
      </c>
      <c r="AN1401" s="90">
        <f t="shared" si="169"/>
        <v>0</v>
      </c>
      <c r="AO1401" s="90">
        <f t="shared" si="168"/>
        <v>0</v>
      </c>
      <c r="AP1401" s="90">
        <f t="shared" si="168"/>
        <v>0</v>
      </c>
      <c r="AQ1401" s="90">
        <f t="shared" si="168"/>
        <v>0</v>
      </c>
      <c r="AR1401" s="90" t="e">
        <f>VLOOKUP(C1401&amp;E1401&amp;G1401&amp;I1401&amp;J1401,'Código Licitaciones'!$I$8:$I$4158,1,0)</f>
        <v>#N/A</v>
      </c>
    </row>
    <row r="1402" spans="13:44" ht="18.75" x14ac:dyDescent="0.3">
      <c r="M1402" s="98"/>
      <c r="X1402" s="83">
        <f t="shared" si="170"/>
        <v>9</v>
      </c>
      <c r="Z1402" s="90" t="e">
        <f t="shared" si="171"/>
        <v>#DIV/0!</v>
      </c>
      <c r="AA1402" s="94" t="e">
        <f>+VLOOKUP(C1402,'Código Licitaciones'!$J$7:$J$31,1,0)</f>
        <v>#N/A</v>
      </c>
      <c r="AB1402" s="94">
        <f t="shared" si="172"/>
        <v>0</v>
      </c>
      <c r="AC1402" s="94" t="e">
        <f>+VLOOKUP(E1402,'Código Licitaciones'!$K$7:$K$50,1,0)</f>
        <v>#N/A</v>
      </c>
      <c r="AD1402" s="94">
        <f t="shared" si="173"/>
        <v>0</v>
      </c>
      <c r="AE1402" s="94" t="e">
        <f>+VLOOKUP(G1402,'Código Licitaciones'!$L$7:$L$50,1,0)</f>
        <v>#N/A</v>
      </c>
      <c r="AF1402" s="90" t="e">
        <f t="shared" si="174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5"/>
        <v>0</v>
      </c>
      <c r="AJ1402" s="94">
        <f t="shared" si="175"/>
        <v>0</v>
      </c>
      <c r="AK1402" s="95" t="e">
        <f>+VLOOKUP(M1402,'Código Barras'!$C$3:$C$1694,1,0)</f>
        <v>#N/A</v>
      </c>
      <c r="AL1402" s="90">
        <f t="shared" si="169"/>
        <v>0</v>
      </c>
      <c r="AM1402" s="90">
        <f t="shared" si="169"/>
        <v>0</v>
      </c>
      <c r="AN1402" s="90">
        <f t="shared" si="169"/>
        <v>0</v>
      </c>
      <c r="AO1402" s="90">
        <f t="shared" si="168"/>
        <v>0</v>
      </c>
      <c r="AP1402" s="90">
        <f t="shared" si="168"/>
        <v>0</v>
      </c>
      <c r="AQ1402" s="90">
        <f t="shared" si="168"/>
        <v>0</v>
      </c>
      <c r="AR1402" s="90" t="e">
        <f>VLOOKUP(C1402&amp;E1402&amp;G1402&amp;I1402&amp;J1402,'Código Licitaciones'!$I$8:$I$4158,1,0)</f>
        <v>#N/A</v>
      </c>
    </row>
    <row r="1403" spans="13:44" ht="18.75" x14ac:dyDescent="0.3">
      <c r="M1403" s="98"/>
      <c r="X1403" s="83">
        <f t="shared" si="170"/>
        <v>9</v>
      </c>
      <c r="Z1403" s="90" t="e">
        <f t="shared" si="171"/>
        <v>#DIV/0!</v>
      </c>
      <c r="AA1403" s="94" t="e">
        <f>+VLOOKUP(C1403,'Código Licitaciones'!$J$7:$J$31,1,0)</f>
        <v>#N/A</v>
      </c>
      <c r="AB1403" s="94">
        <f t="shared" si="172"/>
        <v>0</v>
      </c>
      <c r="AC1403" s="94" t="e">
        <f>+VLOOKUP(E1403,'Código Licitaciones'!$K$7:$K$50,1,0)</f>
        <v>#N/A</v>
      </c>
      <c r="AD1403" s="94">
        <f t="shared" si="173"/>
        <v>0</v>
      </c>
      <c r="AE1403" s="94" t="e">
        <f>+VLOOKUP(G1403,'Código Licitaciones'!$L$7:$L$50,1,0)</f>
        <v>#N/A</v>
      </c>
      <c r="AF1403" s="90" t="e">
        <f t="shared" si="174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5"/>
        <v>0</v>
      </c>
      <c r="AJ1403" s="94">
        <f t="shared" si="175"/>
        <v>0</v>
      </c>
      <c r="AK1403" s="95" t="e">
        <f>+VLOOKUP(M1403,'Código Barras'!$C$3:$C$1694,1,0)</f>
        <v>#N/A</v>
      </c>
      <c r="AL1403" s="90">
        <f t="shared" si="169"/>
        <v>0</v>
      </c>
      <c r="AM1403" s="90">
        <f t="shared" si="169"/>
        <v>0</v>
      </c>
      <c r="AN1403" s="90">
        <f t="shared" si="169"/>
        <v>0</v>
      </c>
      <c r="AO1403" s="90">
        <f t="shared" si="168"/>
        <v>0</v>
      </c>
      <c r="AP1403" s="90">
        <f t="shared" si="168"/>
        <v>0</v>
      </c>
      <c r="AQ1403" s="90">
        <f t="shared" si="168"/>
        <v>0</v>
      </c>
      <c r="AR1403" s="90" t="e">
        <f>VLOOKUP(C1403&amp;E1403&amp;G1403&amp;I1403&amp;J1403,'Código Licitaciones'!$I$8:$I$4158,1,0)</f>
        <v>#N/A</v>
      </c>
    </row>
    <row r="1404" spans="13:44" ht="18.75" x14ac:dyDescent="0.3">
      <c r="M1404" s="98"/>
      <c r="X1404" s="83">
        <f t="shared" si="170"/>
        <v>9</v>
      </c>
      <c r="Z1404" s="90" t="e">
        <f t="shared" si="171"/>
        <v>#DIV/0!</v>
      </c>
      <c r="AA1404" s="94" t="e">
        <f>+VLOOKUP(C1404,'Código Licitaciones'!$J$7:$J$31,1,0)</f>
        <v>#N/A</v>
      </c>
      <c r="AB1404" s="94">
        <f t="shared" si="172"/>
        <v>0</v>
      </c>
      <c r="AC1404" s="94" t="e">
        <f>+VLOOKUP(E1404,'Código Licitaciones'!$K$7:$K$50,1,0)</f>
        <v>#N/A</v>
      </c>
      <c r="AD1404" s="94">
        <f t="shared" si="173"/>
        <v>0</v>
      </c>
      <c r="AE1404" s="94" t="e">
        <f>+VLOOKUP(G1404,'Código Licitaciones'!$L$7:$L$50,1,0)</f>
        <v>#N/A</v>
      </c>
      <c r="AF1404" s="90" t="e">
        <f t="shared" si="174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5"/>
        <v>0</v>
      </c>
      <c r="AJ1404" s="94">
        <f t="shared" si="175"/>
        <v>0</v>
      </c>
      <c r="AK1404" s="95" t="e">
        <f>+VLOOKUP(M1404,'Código Barras'!$C$3:$C$1694,1,0)</f>
        <v>#N/A</v>
      </c>
      <c r="AL1404" s="90">
        <f t="shared" si="169"/>
        <v>0</v>
      </c>
      <c r="AM1404" s="90">
        <f t="shared" si="169"/>
        <v>0</v>
      </c>
      <c r="AN1404" s="90">
        <f t="shared" si="169"/>
        <v>0</v>
      </c>
      <c r="AO1404" s="90">
        <f t="shared" si="168"/>
        <v>0</v>
      </c>
      <c r="AP1404" s="90">
        <f t="shared" si="168"/>
        <v>0</v>
      </c>
      <c r="AQ1404" s="90">
        <f t="shared" si="168"/>
        <v>0</v>
      </c>
      <c r="AR1404" s="90" t="e">
        <f>VLOOKUP(C1404&amp;E1404&amp;G1404&amp;I1404&amp;J1404,'Código Licitaciones'!$I$8:$I$4158,1,0)</f>
        <v>#N/A</v>
      </c>
    </row>
    <row r="1405" spans="13:44" ht="18.75" x14ac:dyDescent="0.3">
      <c r="M1405" s="98"/>
      <c r="X1405" s="83">
        <f t="shared" si="170"/>
        <v>9</v>
      </c>
      <c r="Z1405" s="90" t="e">
        <f t="shared" si="171"/>
        <v>#DIV/0!</v>
      </c>
      <c r="AA1405" s="94" t="e">
        <f>+VLOOKUP(C1405,'Código Licitaciones'!$J$7:$J$31,1,0)</f>
        <v>#N/A</v>
      </c>
      <c r="AB1405" s="94">
        <f t="shared" si="172"/>
        <v>0</v>
      </c>
      <c r="AC1405" s="94" t="e">
        <f>+VLOOKUP(E1405,'Código Licitaciones'!$K$7:$K$50,1,0)</f>
        <v>#N/A</v>
      </c>
      <c r="AD1405" s="94">
        <f t="shared" si="173"/>
        <v>0</v>
      </c>
      <c r="AE1405" s="94" t="e">
        <f>+VLOOKUP(G1405,'Código Licitaciones'!$L$7:$L$50,1,0)</f>
        <v>#N/A</v>
      </c>
      <c r="AF1405" s="90" t="e">
        <f t="shared" si="174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5"/>
        <v>0</v>
      </c>
      <c r="AJ1405" s="94">
        <f t="shared" si="175"/>
        <v>0</v>
      </c>
      <c r="AK1405" s="95" t="e">
        <f>+VLOOKUP(M1405,'Código Barras'!$C$3:$C$1694,1,0)</f>
        <v>#N/A</v>
      </c>
      <c r="AL1405" s="90">
        <f t="shared" si="169"/>
        <v>0</v>
      </c>
      <c r="AM1405" s="90">
        <f t="shared" si="169"/>
        <v>0</v>
      </c>
      <c r="AN1405" s="90">
        <f t="shared" si="169"/>
        <v>0</v>
      </c>
      <c r="AO1405" s="90">
        <f t="shared" si="168"/>
        <v>0</v>
      </c>
      <c r="AP1405" s="90">
        <f t="shared" si="168"/>
        <v>0</v>
      </c>
      <c r="AQ1405" s="90">
        <f t="shared" si="168"/>
        <v>0</v>
      </c>
      <c r="AR1405" s="90" t="e">
        <f>VLOOKUP(C1405&amp;E1405&amp;G1405&amp;I1405&amp;J1405,'Código Licitaciones'!$I$8:$I$4158,1,0)</f>
        <v>#N/A</v>
      </c>
    </row>
    <row r="1406" spans="13:44" ht="18.75" x14ac:dyDescent="0.3">
      <c r="M1406" s="98"/>
      <c r="X1406" s="83">
        <f t="shared" si="170"/>
        <v>9</v>
      </c>
      <c r="Z1406" s="90" t="e">
        <f t="shared" si="171"/>
        <v>#DIV/0!</v>
      </c>
      <c r="AA1406" s="94" t="e">
        <f>+VLOOKUP(C1406,'Código Licitaciones'!$J$7:$J$31,1,0)</f>
        <v>#N/A</v>
      </c>
      <c r="AB1406" s="94">
        <f t="shared" si="172"/>
        <v>0</v>
      </c>
      <c r="AC1406" s="94" t="e">
        <f>+VLOOKUP(E1406,'Código Licitaciones'!$K$7:$K$50,1,0)</f>
        <v>#N/A</v>
      </c>
      <c r="AD1406" s="94">
        <f t="shared" si="173"/>
        <v>0</v>
      </c>
      <c r="AE1406" s="94" t="e">
        <f>+VLOOKUP(G1406,'Código Licitaciones'!$L$7:$L$50,1,0)</f>
        <v>#N/A</v>
      </c>
      <c r="AF1406" s="90" t="e">
        <f t="shared" si="174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5"/>
        <v>0</v>
      </c>
      <c r="AJ1406" s="94">
        <f t="shared" si="175"/>
        <v>0</v>
      </c>
      <c r="AK1406" s="95" t="e">
        <f>+VLOOKUP(M1406,'Código Barras'!$C$3:$C$1694,1,0)</f>
        <v>#N/A</v>
      </c>
      <c r="AL1406" s="90">
        <f t="shared" si="169"/>
        <v>0</v>
      </c>
      <c r="AM1406" s="90">
        <f t="shared" si="169"/>
        <v>0</v>
      </c>
      <c r="AN1406" s="90">
        <f t="shared" si="169"/>
        <v>0</v>
      </c>
      <c r="AO1406" s="90">
        <f t="shared" si="168"/>
        <v>0</v>
      </c>
      <c r="AP1406" s="90">
        <f t="shared" si="168"/>
        <v>0</v>
      </c>
      <c r="AQ1406" s="90">
        <f t="shared" si="168"/>
        <v>0</v>
      </c>
      <c r="AR1406" s="90" t="e">
        <f>VLOOKUP(C1406&amp;E1406&amp;G1406&amp;I1406&amp;J1406,'Código Licitaciones'!$I$8:$I$4158,1,0)</f>
        <v>#N/A</v>
      </c>
    </row>
    <row r="1407" spans="13:44" ht="18.75" x14ac:dyDescent="0.3">
      <c r="M1407" s="98"/>
      <c r="X1407" s="83">
        <f t="shared" si="170"/>
        <v>9</v>
      </c>
      <c r="Z1407" s="90" t="e">
        <f t="shared" si="171"/>
        <v>#DIV/0!</v>
      </c>
      <c r="AA1407" s="94" t="e">
        <f>+VLOOKUP(C1407,'Código Licitaciones'!$J$7:$J$31,1,0)</f>
        <v>#N/A</v>
      </c>
      <c r="AB1407" s="94">
        <f t="shared" si="172"/>
        <v>0</v>
      </c>
      <c r="AC1407" s="94" t="e">
        <f>+VLOOKUP(E1407,'Código Licitaciones'!$K$7:$K$50,1,0)</f>
        <v>#N/A</v>
      </c>
      <c r="AD1407" s="94">
        <f t="shared" si="173"/>
        <v>0</v>
      </c>
      <c r="AE1407" s="94" t="e">
        <f>+VLOOKUP(G1407,'Código Licitaciones'!$L$7:$L$50,1,0)</f>
        <v>#N/A</v>
      </c>
      <c r="AF1407" s="90" t="e">
        <f t="shared" si="174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5"/>
        <v>0</v>
      </c>
      <c r="AJ1407" s="94">
        <f t="shared" si="175"/>
        <v>0</v>
      </c>
      <c r="AK1407" s="95" t="e">
        <f>+VLOOKUP(M1407,'Código Barras'!$C$3:$C$1694,1,0)</f>
        <v>#N/A</v>
      </c>
      <c r="AL1407" s="90">
        <f t="shared" si="169"/>
        <v>0</v>
      </c>
      <c r="AM1407" s="90">
        <f t="shared" si="169"/>
        <v>0</v>
      </c>
      <c r="AN1407" s="90">
        <f t="shared" si="169"/>
        <v>0</v>
      </c>
      <c r="AO1407" s="90">
        <f t="shared" si="169"/>
        <v>0</v>
      </c>
      <c r="AP1407" s="90">
        <f t="shared" si="169"/>
        <v>0</v>
      </c>
      <c r="AQ1407" s="90">
        <f t="shared" si="169"/>
        <v>0</v>
      </c>
      <c r="AR1407" s="90" t="e">
        <f>VLOOKUP(C1407&amp;E1407&amp;G1407&amp;I1407&amp;J1407,'Código Licitaciones'!$I$8:$I$4158,1,0)</f>
        <v>#N/A</v>
      </c>
    </row>
    <row r="1408" spans="13:44" ht="18.75" x14ac:dyDescent="0.3">
      <c r="M1408" s="98"/>
      <c r="X1408" s="83">
        <f t="shared" si="170"/>
        <v>9</v>
      </c>
      <c r="Z1408" s="90" t="e">
        <f t="shared" si="171"/>
        <v>#DIV/0!</v>
      </c>
      <c r="AA1408" s="94" t="e">
        <f>+VLOOKUP(C1408,'Código Licitaciones'!$J$7:$J$31,1,0)</f>
        <v>#N/A</v>
      </c>
      <c r="AB1408" s="94">
        <f t="shared" si="172"/>
        <v>0</v>
      </c>
      <c r="AC1408" s="94" t="e">
        <f>+VLOOKUP(E1408,'Código Licitaciones'!$K$7:$K$50,1,0)</f>
        <v>#N/A</v>
      </c>
      <c r="AD1408" s="94">
        <f t="shared" si="173"/>
        <v>0</v>
      </c>
      <c r="AE1408" s="94" t="e">
        <f>+VLOOKUP(G1408,'Código Licitaciones'!$L$7:$L$50,1,0)</f>
        <v>#N/A</v>
      </c>
      <c r="AF1408" s="90" t="e">
        <f t="shared" si="174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5"/>
        <v>0</v>
      </c>
      <c r="AJ1408" s="94">
        <f t="shared" si="175"/>
        <v>0</v>
      </c>
      <c r="AK1408" s="95" t="e">
        <f>+VLOOKUP(M1408,'Código Barras'!$C$3:$C$1694,1,0)</f>
        <v>#N/A</v>
      </c>
      <c r="AL1408" s="90">
        <f t="shared" ref="AL1408:AQ1450" si="176">IF(OR(ISNUMBER(N1408),N1408=0),N1408,1/0)</f>
        <v>0</v>
      </c>
      <c r="AM1408" s="90">
        <f t="shared" si="176"/>
        <v>0</v>
      </c>
      <c r="AN1408" s="90">
        <f t="shared" si="176"/>
        <v>0</v>
      </c>
      <c r="AO1408" s="90">
        <f t="shared" si="176"/>
        <v>0</v>
      </c>
      <c r="AP1408" s="90">
        <f t="shared" si="176"/>
        <v>0</v>
      </c>
      <c r="AQ1408" s="90">
        <f t="shared" si="176"/>
        <v>0</v>
      </c>
      <c r="AR1408" s="90" t="e">
        <f>VLOOKUP(C1408&amp;E1408&amp;G1408&amp;I1408&amp;J1408,'Código Licitaciones'!$I$8:$I$4158,1,0)</f>
        <v>#N/A</v>
      </c>
    </row>
    <row r="1409" spans="13:44" ht="18.75" x14ac:dyDescent="0.3">
      <c r="M1409" s="98"/>
      <c r="X1409" s="83">
        <f t="shared" si="170"/>
        <v>9</v>
      </c>
      <c r="Z1409" s="90" t="e">
        <f t="shared" si="171"/>
        <v>#DIV/0!</v>
      </c>
      <c r="AA1409" s="94" t="e">
        <f>+VLOOKUP(C1409,'Código Licitaciones'!$J$7:$J$31,1,0)</f>
        <v>#N/A</v>
      </c>
      <c r="AB1409" s="94">
        <f t="shared" si="172"/>
        <v>0</v>
      </c>
      <c r="AC1409" s="94" t="e">
        <f>+VLOOKUP(E1409,'Código Licitaciones'!$K$7:$K$50,1,0)</f>
        <v>#N/A</v>
      </c>
      <c r="AD1409" s="94">
        <f t="shared" si="173"/>
        <v>0</v>
      </c>
      <c r="AE1409" s="94" t="e">
        <f>+VLOOKUP(G1409,'Código Licitaciones'!$L$7:$L$50,1,0)</f>
        <v>#N/A</v>
      </c>
      <c r="AF1409" s="90" t="e">
        <f t="shared" si="174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5"/>
        <v>0</v>
      </c>
      <c r="AJ1409" s="94">
        <f t="shared" si="175"/>
        <v>0</v>
      </c>
      <c r="AK1409" s="95" t="e">
        <f>+VLOOKUP(M1409,'Código Barras'!$C$3:$C$1694,1,0)</f>
        <v>#N/A</v>
      </c>
      <c r="AL1409" s="90">
        <f t="shared" si="176"/>
        <v>0</v>
      </c>
      <c r="AM1409" s="90">
        <f t="shared" si="176"/>
        <v>0</v>
      </c>
      <c r="AN1409" s="90">
        <f t="shared" si="176"/>
        <v>0</v>
      </c>
      <c r="AO1409" s="90">
        <f t="shared" si="176"/>
        <v>0</v>
      </c>
      <c r="AP1409" s="90">
        <f t="shared" si="176"/>
        <v>0</v>
      </c>
      <c r="AQ1409" s="90">
        <f t="shared" si="176"/>
        <v>0</v>
      </c>
      <c r="AR1409" s="90" t="e">
        <f>VLOOKUP(C1409&amp;E1409&amp;G1409&amp;I1409&amp;J1409,'Código Licitaciones'!$I$8:$I$4158,1,0)</f>
        <v>#N/A</v>
      </c>
    </row>
    <row r="1410" spans="13:44" ht="18.75" x14ac:dyDescent="0.3">
      <c r="M1410" s="98"/>
      <c r="X1410" s="83">
        <f t="shared" si="170"/>
        <v>9</v>
      </c>
      <c r="Z1410" s="90" t="e">
        <f t="shared" si="171"/>
        <v>#DIV/0!</v>
      </c>
      <c r="AA1410" s="94" t="e">
        <f>+VLOOKUP(C1410,'Código Licitaciones'!$J$7:$J$31,1,0)</f>
        <v>#N/A</v>
      </c>
      <c r="AB1410" s="94">
        <f t="shared" si="172"/>
        <v>0</v>
      </c>
      <c r="AC1410" s="94" t="e">
        <f>+VLOOKUP(E1410,'Código Licitaciones'!$K$7:$K$50,1,0)</f>
        <v>#N/A</v>
      </c>
      <c r="AD1410" s="94">
        <f t="shared" si="173"/>
        <v>0</v>
      </c>
      <c r="AE1410" s="94" t="e">
        <f>+VLOOKUP(G1410,'Código Licitaciones'!$L$7:$L$50,1,0)</f>
        <v>#N/A</v>
      </c>
      <c r="AF1410" s="90" t="e">
        <f t="shared" si="174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5"/>
        <v>0</v>
      </c>
      <c r="AJ1410" s="94">
        <f t="shared" si="175"/>
        <v>0</v>
      </c>
      <c r="AK1410" s="95" t="e">
        <f>+VLOOKUP(M1410,'Código Barras'!$C$3:$C$1694,1,0)</f>
        <v>#N/A</v>
      </c>
      <c r="AL1410" s="90">
        <f t="shared" si="176"/>
        <v>0</v>
      </c>
      <c r="AM1410" s="90">
        <f t="shared" si="176"/>
        <v>0</v>
      </c>
      <c r="AN1410" s="90">
        <f t="shared" si="176"/>
        <v>0</v>
      </c>
      <c r="AO1410" s="90">
        <f t="shared" si="176"/>
        <v>0</v>
      </c>
      <c r="AP1410" s="90">
        <f t="shared" si="176"/>
        <v>0</v>
      </c>
      <c r="AQ1410" s="90">
        <f t="shared" si="176"/>
        <v>0</v>
      </c>
      <c r="AR1410" s="90" t="e">
        <f>VLOOKUP(C1410&amp;E1410&amp;G1410&amp;I1410&amp;J1410,'Código Licitaciones'!$I$8:$I$4158,1,0)</f>
        <v>#N/A</v>
      </c>
    </row>
    <row r="1411" spans="13:44" ht="18.75" x14ac:dyDescent="0.3">
      <c r="M1411" s="98"/>
      <c r="X1411" s="83">
        <f t="shared" si="170"/>
        <v>9</v>
      </c>
      <c r="Z1411" s="90" t="e">
        <f t="shared" si="171"/>
        <v>#DIV/0!</v>
      </c>
      <c r="AA1411" s="94" t="e">
        <f>+VLOOKUP(C1411,'Código Licitaciones'!$J$7:$J$31,1,0)</f>
        <v>#N/A</v>
      </c>
      <c r="AB1411" s="94">
        <f t="shared" si="172"/>
        <v>0</v>
      </c>
      <c r="AC1411" s="94" t="e">
        <f>+VLOOKUP(E1411,'Código Licitaciones'!$K$7:$K$50,1,0)</f>
        <v>#N/A</v>
      </c>
      <c r="AD1411" s="94">
        <f t="shared" si="173"/>
        <v>0</v>
      </c>
      <c r="AE1411" s="94" t="e">
        <f>+VLOOKUP(G1411,'Código Licitaciones'!$L$7:$L$50,1,0)</f>
        <v>#N/A</v>
      </c>
      <c r="AF1411" s="90" t="e">
        <f t="shared" si="174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5"/>
        <v>0</v>
      </c>
      <c r="AJ1411" s="94">
        <f t="shared" si="175"/>
        <v>0</v>
      </c>
      <c r="AK1411" s="95" t="e">
        <f>+VLOOKUP(M1411,'Código Barras'!$C$3:$C$1694,1,0)</f>
        <v>#N/A</v>
      </c>
      <c r="AL1411" s="90">
        <f t="shared" si="176"/>
        <v>0</v>
      </c>
      <c r="AM1411" s="90">
        <f t="shared" si="176"/>
        <v>0</v>
      </c>
      <c r="AN1411" s="90">
        <f t="shared" si="176"/>
        <v>0</v>
      </c>
      <c r="AO1411" s="90">
        <f t="shared" si="176"/>
        <v>0</v>
      </c>
      <c r="AP1411" s="90">
        <f t="shared" si="176"/>
        <v>0</v>
      </c>
      <c r="AQ1411" s="90">
        <f t="shared" si="176"/>
        <v>0</v>
      </c>
      <c r="AR1411" s="90" t="e">
        <f>VLOOKUP(C1411&amp;E1411&amp;G1411&amp;I1411&amp;J1411,'Código Licitaciones'!$I$8:$I$4158,1,0)</f>
        <v>#N/A</v>
      </c>
    </row>
    <row r="1412" spans="13:44" ht="18.75" x14ac:dyDescent="0.3">
      <c r="M1412" s="98"/>
      <c r="X1412" s="83">
        <f t="shared" si="170"/>
        <v>9</v>
      </c>
      <c r="Z1412" s="90" t="e">
        <f t="shared" si="171"/>
        <v>#DIV/0!</v>
      </c>
      <c r="AA1412" s="94" t="e">
        <f>+VLOOKUP(C1412,'Código Licitaciones'!$J$7:$J$31,1,0)</f>
        <v>#N/A</v>
      </c>
      <c r="AB1412" s="94">
        <f t="shared" si="172"/>
        <v>0</v>
      </c>
      <c r="AC1412" s="94" t="e">
        <f>+VLOOKUP(E1412,'Código Licitaciones'!$K$7:$K$50,1,0)</f>
        <v>#N/A</v>
      </c>
      <c r="AD1412" s="94">
        <f t="shared" si="173"/>
        <v>0</v>
      </c>
      <c r="AE1412" s="94" t="e">
        <f>+VLOOKUP(G1412,'Código Licitaciones'!$L$7:$L$50,1,0)</f>
        <v>#N/A</v>
      </c>
      <c r="AF1412" s="90" t="e">
        <f t="shared" si="174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5"/>
        <v>0</v>
      </c>
      <c r="AJ1412" s="94">
        <f t="shared" si="175"/>
        <v>0</v>
      </c>
      <c r="AK1412" s="95" t="e">
        <f>+VLOOKUP(M1412,'Código Barras'!$C$3:$C$1694,1,0)</f>
        <v>#N/A</v>
      </c>
      <c r="AL1412" s="90">
        <f t="shared" si="176"/>
        <v>0</v>
      </c>
      <c r="AM1412" s="90">
        <f t="shared" si="176"/>
        <v>0</v>
      </c>
      <c r="AN1412" s="90">
        <f t="shared" si="176"/>
        <v>0</v>
      </c>
      <c r="AO1412" s="90">
        <f t="shared" si="176"/>
        <v>0</v>
      </c>
      <c r="AP1412" s="90">
        <f t="shared" si="176"/>
        <v>0</v>
      </c>
      <c r="AQ1412" s="90">
        <f t="shared" si="176"/>
        <v>0</v>
      </c>
      <c r="AR1412" s="90" t="e">
        <f>VLOOKUP(C1412&amp;E1412&amp;G1412&amp;I1412&amp;J1412,'Código Licitaciones'!$I$8:$I$4158,1,0)</f>
        <v>#N/A</v>
      </c>
    </row>
    <row r="1413" spans="13:44" ht="18.75" x14ac:dyDescent="0.3">
      <c r="M1413" s="98"/>
      <c r="X1413" s="83">
        <f t="shared" si="170"/>
        <v>9</v>
      </c>
      <c r="Z1413" s="90" t="e">
        <f t="shared" si="171"/>
        <v>#DIV/0!</v>
      </c>
      <c r="AA1413" s="94" t="e">
        <f>+VLOOKUP(C1413,'Código Licitaciones'!$J$7:$J$31,1,0)</f>
        <v>#N/A</v>
      </c>
      <c r="AB1413" s="94">
        <f t="shared" si="172"/>
        <v>0</v>
      </c>
      <c r="AC1413" s="94" t="e">
        <f>+VLOOKUP(E1413,'Código Licitaciones'!$K$7:$K$50,1,0)</f>
        <v>#N/A</v>
      </c>
      <c r="AD1413" s="94">
        <f t="shared" si="173"/>
        <v>0</v>
      </c>
      <c r="AE1413" s="94" t="e">
        <f>+VLOOKUP(G1413,'Código Licitaciones'!$L$7:$L$50,1,0)</f>
        <v>#N/A</v>
      </c>
      <c r="AF1413" s="90" t="e">
        <f t="shared" si="174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5"/>
        <v>0</v>
      </c>
      <c r="AJ1413" s="94">
        <f t="shared" si="175"/>
        <v>0</v>
      </c>
      <c r="AK1413" s="95" t="e">
        <f>+VLOOKUP(M1413,'Código Barras'!$C$3:$C$1694,1,0)</f>
        <v>#N/A</v>
      </c>
      <c r="AL1413" s="90">
        <f t="shared" si="176"/>
        <v>0</v>
      </c>
      <c r="AM1413" s="90">
        <f t="shared" si="176"/>
        <v>0</v>
      </c>
      <c r="AN1413" s="90">
        <f t="shared" si="176"/>
        <v>0</v>
      </c>
      <c r="AO1413" s="90">
        <f t="shared" si="176"/>
        <v>0</v>
      </c>
      <c r="AP1413" s="90">
        <f t="shared" si="176"/>
        <v>0</v>
      </c>
      <c r="AQ1413" s="90">
        <f t="shared" si="176"/>
        <v>0</v>
      </c>
      <c r="AR1413" s="90" t="e">
        <f>VLOOKUP(C1413&amp;E1413&amp;G1413&amp;I1413&amp;J1413,'Código Licitaciones'!$I$8:$I$4158,1,0)</f>
        <v>#N/A</v>
      </c>
    </row>
    <row r="1414" spans="13:44" ht="18.75" x14ac:dyDescent="0.3">
      <c r="M1414" s="98"/>
      <c r="X1414" s="83">
        <f t="shared" si="170"/>
        <v>9</v>
      </c>
      <c r="Z1414" s="90" t="e">
        <f t="shared" si="171"/>
        <v>#DIV/0!</v>
      </c>
      <c r="AA1414" s="94" t="e">
        <f>+VLOOKUP(C1414,'Código Licitaciones'!$J$7:$J$31,1,0)</f>
        <v>#N/A</v>
      </c>
      <c r="AB1414" s="94">
        <f t="shared" si="172"/>
        <v>0</v>
      </c>
      <c r="AC1414" s="94" t="e">
        <f>+VLOOKUP(E1414,'Código Licitaciones'!$K$7:$K$50,1,0)</f>
        <v>#N/A</v>
      </c>
      <c r="AD1414" s="94">
        <f t="shared" si="173"/>
        <v>0</v>
      </c>
      <c r="AE1414" s="94" t="e">
        <f>+VLOOKUP(G1414,'Código Licitaciones'!$L$7:$L$50,1,0)</f>
        <v>#N/A</v>
      </c>
      <c r="AF1414" s="90" t="e">
        <f t="shared" si="174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5"/>
        <v>0</v>
      </c>
      <c r="AJ1414" s="94">
        <f t="shared" si="175"/>
        <v>0</v>
      </c>
      <c r="AK1414" s="95" t="e">
        <f>+VLOOKUP(M1414,'Código Barras'!$C$3:$C$1694,1,0)</f>
        <v>#N/A</v>
      </c>
      <c r="AL1414" s="90">
        <f t="shared" si="176"/>
        <v>0</v>
      </c>
      <c r="AM1414" s="90">
        <f t="shared" si="176"/>
        <v>0</v>
      </c>
      <c r="AN1414" s="90">
        <f t="shared" si="176"/>
        <v>0</v>
      </c>
      <c r="AO1414" s="90">
        <f t="shared" si="176"/>
        <v>0</v>
      </c>
      <c r="AP1414" s="90">
        <f t="shared" si="176"/>
        <v>0</v>
      </c>
      <c r="AQ1414" s="90">
        <f t="shared" si="176"/>
        <v>0</v>
      </c>
      <c r="AR1414" s="90" t="e">
        <f>VLOOKUP(C1414&amp;E1414&amp;G1414&amp;I1414&amp;J1414,'Código Licitaciones'!$I$8:$I$4158,1,0)</f>
        <v>#N/A</v>
      </c>
    </row>
    <row r="1415" spans="13:44" ht="18.75" x14ac:dyDescent="0.3">
      <c r="M1415" s="98"/>
      <c r="X1415" s="83">
        <f t="shared" si="170"/>
        <v>9</v>
      </c>
      <c r="Z1415" s="90" t="e">
        <f t="shared" si="171"/>
        <v>#DIV/0!</v>
      </c>
      <c r="AA1415" s="94" t="e">
        <f>+VLOOKUP(C1415,'Código Licitaciones'!$J$7:$J$31,1,0)</f>
        <v>#N/A</v>
      </c>
      <c r="AB1415" s="94">
        <f t="shared" si="172"/>
        <v>0</v>
      </c>
      <c r="AC1415" s="94" t="e">
        <f>+VLOOKUP(E1415,'Código Licitaciones'!$K$7:$K$50,1,0)</f>
        <v>#N/A</v>
      </c>
      <c r="AD1415" s="94">
        <f t="shared" si="173"/>
        <v>0</v>
      </c>
      <c r="AE1415" s="94" t="e">
        <f>+VLOOKUP(G1415,'Código Licitaciones'!$L$7:$L$50,1,0)</f>
        <v>#N/A</v>
      </c>
      <c r="AF1415" s="90" t="e">
        <f t="shared" si="174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5"/>
        <v>0</v>
      </c>
      <c r="AJ1415" s="94">
        <f t="shared" si="175"/>
        <v>0</v>
      </c>
      <c r="AK1415" s="95" t="e">
        <f>+VLOOKUP(M1415,'Código Barras'!$C$3:$C$1694,1,0)</f>
        <v>#N/A</v>
      </c>
      <c r="AL1415" s="90">
        <f t="shared" si="176"/>
        <v>0</v>
      </c>
      <c r="AM1415" s="90">
        <f t="shared" si="176"/>
        <v>0</v>
      </c>
      <c r="AN1415" s="90">
        <f t="shared" si="176"/>
        <v>0</v>
      </c>
      <c r="AO1415" s="90">
        <f t="shared" si="176"/>
        <v>0</v>
      </c>
      <c r="AP1415" s="90">
        <f t="shared" si="176"/>
        <v>0</v>
      </c>
      <c r="AQ1415" s="90">
        <f t="shared" si="176"/>
        <v>0</v>
      </c>
      <c r="AR1415" s="90" t="e">
        <f>VLOOKUP(C1415&amp;E1415&amp;G1415&amp;I1415&amp;J1415,'Código Licitaciones'!$I$8:$I$4158,1,0)</f>
        <v>#N/A</v>
      </c>
    </row>
    <row r="1416" spans="13:44" ht="18.75" x14ac:dyDescent="0.3">
      <c r="M1416" s="98"/>
      <c r="X1416" s="83">
        <f t="shared" si="170"/>
        <v>9</v>
      </c>
      <c r="Z1416" s="90" t="e">
        <f t="shared" si="171"/>
        <v>#DIV/0!</v>
      </c>
      <c r="AA1416" s="94" t="e">
        <f>+VLOOKUP(C1416,'Código Licitaciones'!$J$7:$J$31,1,0)</f>
        <v>#N/A</v>
      </c>
      <c r="AB1416" s="94">
        <f t="shared" si="172"/>
        <v>0</v>
      </c>
      <c r="AC1416" s="94" t="e">
        <f>+VLOOKUP(E1416,'Código Licitaciones'!$K$7:$K$50,1,0)</f>
        <v>#N/A</v>
      </c>
      <c r="AD1416" s="94">
        <f t="shared" si="173"/>
        <v>0</v>
      </c>
      <c r="AE1416" s="94" t="e">
        <f>+VLOOKUP(G1416,'Código Licitaciones'!$L$7:$L$50,1,0)</f>
        <v>#N/A</v>
      </c>
      <c r="AF1416" s="90" t="e">
        <f t="shared" si="174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5"/>
        <v>0</v>
      </c>
      <c r="AJ1416" s="94">
        <f t="shared" si="175"/>
        <v>0</v>
      </c>
      <c r="AK1416" s="95" t="e">
        <f>+VLOOKUP(M1416,'Código Barras'!$C$3:$C$1694,1,0)</f>
        <v>#N/A</v>
      </c>
      <c r="AL1416" s="90">
        <f t="shared" si="176"/>
        <v>0</v>
      </c>
      <c r="AM1416" s="90">
        <f t="shared" si="176"/>
        <v>0</v>
      </c>
      <c r="AN1416" s="90">
        <f t="shared" si="176"/>
        <v>0</v>
      </c>
      <c r="AO1416" s="90">
        <f t="shared" si="176"/>
        <v>0</v>
      </c>
      <c r="AP1416" s="90">
        <f t="shared" si="176"/>
        <v>0</v>
      </c>
      <c r="AQ1416" s="90">
        <f t="shared" si="176"/>
        <v>0</v>
      </c>
      <c r="AR1416" s="90" t="e">
        <f>VLOOKUP(C1416&amp;E1416&amp;G1416&amp;I1416&amp;J1416,'Código Licitaciones'!$I$8:$I$4158,1,0)</f>
        <v>#N/A</v>
      </c>
    </row>
    <row r="1417" spans="13:44" ht="18.75" x14ac:dyDescent="0.3">
      <c r="M1417" s="98"/>
      <c r="X1417" s="83">
        <f t="shared" si="170"/>
        <v>9</v>
      </c>
      <c r="Z1417" s="90" t="e">
        <f t="shared" si="171"/>
        <v>#DIV/0!</v>
      </c>
      <c r="AA1417" s="94" t="e">
        <f>+VLOOKUP(C1417,'Código Licitaciones'!$J$7:$J$31,1,0)</f>
        <v>#N/A</v>
      </c>
      <c r="AB1417" s="94">
        <f t="shared" si="172"/>
        <v>0</v>
      </c>
      <c r="AC1417" s="94" t="e">
        <f>+VLOOKUP(E1417,'Código Licitaciones'!$K$7:$K$50,1,0)</f>
        <v>#N/A</v>
      </c>
      <c r="AD1417" s="94">
        <f t="shared" si="173"/>
        <v>0</v>
      </c>
      <c r="AE1417" s="94" t="e">
        <f>+VLOOKUP(G1417,'Código Licitaciones'!$L$7:$L$50,1,0)</f>
        <v>#N/A</v>
      </c>
      <c r="AF1417" s="90" t="e">
        <f t="shared" si="174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5"/>
        <v>0</v>
      </c>
      <c r="AJ1417" s="94">
        <f t="shared" si="175"/>
        <v>0</v>
      </c>
      <c r="AK1417" s="95" t="e">
        <f>+VLOOKUP(M1417,'Código Barras'!$C$3:$C$1694,1,0)</f>
        <v>#N/A</v>
      </c>
      <c r="AL1417" s="90">
        <f t="shared" si="176"/>
        <v>0</v>
      </c>
      <c r="AM1417" s="90">
        <f t="shared" si="176"/>
        <v>0</v>
      </c>
      <c r="AN1417" s="90">
        <f t="shared" si="176"/>
        <v>0</v>
      </c>
      <c r="AO1417" s="90">
        <f t="shared" si="176"/>
        <v>0</v>
      </c>
      <c r="AP1417" s="90">
        <f t="shared" si="176"/>
        <v>0</v>
      </c>
      <c r="AQ1417" s="90">
        <f t="shared" si="176"/>
        <v>0</v>
      </c>
      <c r="AR1417" s="90" t="e">
        <f>VLOOKUP(C1417&amp;E1417&amp;G1417&amp;I1417&amp;J1417,'Código Licitaciones'!$I$8:$I$4158,1,0)</f>
        <v>#N/A</v>
      </c>
    </row>
    <row r="1418" spans="13:44" ht="18.75" x14ac:dyDescent="0.3">
      <c r="M1418" s="98"/>
      <c r="X1418" s="83">
        <f t="shared" ref="X1418:X1481" si="177">SUMPRODUCT(--(ISERROR(Z1418:BN1418)))</f>
        <v>9</v>
      </c>
      <c r="Z1418" s="90" t="e">
        <f t="shared" ref="Z1418:Z1481" si="178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9">+D1418</f>
        <v>0</v>
      </c>
      <c r="AC1418" s="94" t="e">
        <f>+VLOOKUP(E1418,'Código Licitaciones'!$K$7:$K$50,1,0)</f>
        <v>#N/A</v>
      </c>
      <c r="AD1418" s="94">
        <f t="shared" ref="AD1418:AD1481" si="180">+F1418</f>
        <v>0</v>
      </c>
      <c r="AE1418" s="94" t="e">
        <f>+VLOOKUP(G1418,'Código Licitaciones'!$L$7:$L$50,1,0)</f>
        <v>#N/A</v>
      </c>
      <c r="AF1418" s="90" t="e">
        <f t="shared" ref="AF1418:AF1481" si="181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5"/>
        <v>0</v>
      </c>
      <c r="AJ1418" s="94">
        <f t="shared" si="175"/>
        <v>0</v>
      </c>
      <c r="AK1418" s="95" t="e">
        <f>+VLOOKUP(M1418,'Código Barras'!$C$3:$C$1694,1,0)</f>
        <v>#N/A</v>
      </c>
      <c r="AL1418" s="90">
        <f t="shared" si="176"/>
        <v>0</v>
      </c>
      <c r="AM1418" s="90">
        <f t="shared" si="176"/>
        <v>0</v>
      </c>
      <c r="AN1418" s="90">
        <f t="shared" si="176"/>
        <v>0</v>
      </c>
      <c r="AO1418" s="90">
        <f t="shared" si="176"/>
        <v>0</v>
      </c>
      <c r="AP1418" s="90">
        <f t="shared" si="176"/>
        <v>0</v>
      </c>
      <c r="AQ1418" s="90">
        <f t="shared" si="176"/>
        <v>0</v>
      </c>
      <c r="AR1418" s="90" t="e">
        <f>VLOOKUP(C1418&amp;E1418&amp;G1418&amp;I1418&amp;J1418,'Código Licitaciones'!$I$8:$I$4158,1,0)</f>
        <v>#N/A</v>
      </c>
    </row>
    <row r="1419" spans="13:44" ht="18.75" x14ac:dyDescent="0.3">
      <c r="M1419" s="98"/>
      <c r="X1419" s="83">
        <f t="shared" si="177"/>
        <v>9</v>
      </c>
      <c r="Z1419" s="90" t="e">
        <f t="shared" si="178"/>
        <v>#DIV/0!</v>
      </c>
      <c r="AA1419" s="94" t="e">
        <f>+VLOOKUP(C1419,'Código Licitaciones'!$J$7:$J$31,1,0)</f>
        <v>#N/A</v>
      </c>
      <c r="AB1419" s="94">
        <f t="shared" si="179"/>
        <v>0</v>
      </c>
      <c r="AC1419" s="94" t="e">
        <f>+VLOOKUP(E1419,'Código Licitaciones'!$K$7:$K$50,1,0)</f>
        <v>#N/A</v>
      </c>
      <c r="AD1419" s="94">
        <f t="shared" si="180"/>
        <v>0</v>
      </c>
      <c r="AE1419" s="94" t="e">
        <f>+VLOOKUP(G1419,'Código Licitaciones'!$L$7:$L$50,1,0)</f>
        <v>#N/A</v>
      </c>
      <c r="AF1419" s="90" t="e">
        <f t="shared" si="181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5"/>
        <v>0</v>
      </c>
      <c r="AJ1419" s="94">
        <f t="shared" si="175"/>
        <v>0</v>
      </c>
      <c r="AK1419" s="95" t="e">
        <f>+VLOOKUP(M1419,'Código Barras'!$C$3:$C$1694,1,0)</f>
        <v>#N/A</v>
      </c>
      <c r="AL1419" s="90">
        <f t="shared" si="176"/>
        <v>0</v>
      </c>
      <c r="AM1419" s="90">
        <f t="shared" si="176"/>
        <v>0</v>
      </c>
      <c r="AN1419" s="90">
        <f t="shared" si="176"/>
        <v>0</v>
      </c>
      <c r="AO1419" s="90">
        <f t="shared" si="176"/>
        <v>0</v>
      </c>
      <c r="AP1419" s="90">
        <f t="shared" si="176"/>
        <v>0</v>
      </c>
      <c r="AQ1419" s="90">
        <f t="shared" si="176"/>
        <v>0</v>
      </c>
      <c r="AR1419" s="90" t="e">
        <f>VLOOKUP(C1419&amp;E1419&amp;G1419&amp;I1419&amp;J1419,'Código Licitaciones'!$I$8:$I$4158,1,0)</f>
        <v>#N/A</v>
      </c>
    </row>
    <row r="1420" spans="13:44" ht="18.75" x14ac:dyDescent="0.3">
      <c r="M1420" s="98"/>
      <c r="X1420" s="83">
        <f t="shared" si="177"/>
        <v>9</v>
      </c>
      <c r="Z1420" s="90" t="e">
        <f t="shared" si="178"/>
        <v>#DIV/0!</v>
      </c>
      <c r="AA1420" s="94" t="e">
        <f>+VLOOKUP(C1420,'Código Licitaciones'!$J$7:$J$31,1,0)</f>
        <v>#N/A</v>
      </c>
      <c r="AB1420" s="94">
        <f t="shared" si="179"/>
        <v>0</v>
      </c>
      <c r="AC1420" s="94" t="e">
        <f>+VLOOKUP(E1420,'Código Licitaciones'!$K$7:$K$50,1,0)</f>
        <v>#N/A</v>
      </c>
      <c r="AD1420" s="94">
        <f t="shared" si="180"/>
        <v>0</v>
      </c>
      <c r="AE1420" s="94" t="e">
        <f>+VLOOKUP(G1420,'Código Licitaciones'!$L$7:$L$50,1,0)</f>
        <v>#N/A</v>
      </c>
      <c r="AF1420" s="90" t="e">
        <f t="shared" si="181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5"/>
        <v>0</v>
      </c>
      <c r="AJ1420" s="94">
        <f t="shared" si="175"/>
        <v>0</v>
      </c>
      <c r="AK1420" s="95" t="e">
        <f>+VLOOKUP(M1420,'Código Barras'!$C$3:$C$1694,1,0)</f>
        <v>#N/A</v>
      </c>
      <c r="AL1420" s="90">
        <f t="shared" si="176"/>
        <v>0</v>
      </c>
      <c r="AM1420" s="90">
        <f t="shared" si="176"/>
        <v>0</v>
      </c>
      <c r="AN1420" s="90">
        <f t="shared" si="176"/>
        <v>0</v>
      </c>
      <c r="AO1420" s="90">
        <f t="shared" si="176"/>
        <v>0</v>
      </c>
      <c r="AP1420" s="90">
        <f t="shared" si="176"/>
        <v>0</v>
      </c>
      <c r="AQ1420" s="90">
        <f t="shared" si="176"/>
        <v>0</v>
      </c>
      <c r="AR1420" s="90" t="e">
        <f>VLOOKUP(C1420&amp;E1420&amp;G1420&amp;I1420&amp;J1420,'Código Licitaciones'!$I$8:$I$4158,1,0)</f>
        <v>#N/A</v>
      </c>
    </row>
    <row r="1421" spans="13:44" ht="18.75" x14ac:dyDescent="0.3">
      <c r="M1421" s="98"/>
      <c r="X1421" s="83">
        <f t="shared" si="177"/>
        <v>9</v>
      </c>
      <c r="Z1421" s="90" t="e">
        <f t="shared" si="178"/>
        <v>#DIV/0!</v>
      </c>
      <c r="AA1421" s="94" t="e">
        <f>+VLOOKUP(C1421,'Código Licitaciones'!$J$7:$J$31,1,0)</f>
        <v>#N/A</v>
      </c>
      <c r="AB1421" s="94">
        <f t="shared" si="179"/>
        <v>0</v>
      </c>
      <c r="AC1421" s="94" t="e">
        <f>+VLOOKUP(E1421,'Código Licitaciones'!$K$7:$K$50,1,0)</f>
        <v>#N/A</v>
      </c>
      <c r="AD1421" s="94">
        <f t="shared" si="180"/>
        <v>0</v>
      </c>
      <c r="AE1421" s="94" t="e">
        <f>+VLOOKUP(G1421,'Código Licitaciones'!$L$7:$L$50,1,0)</f>
        <v>#N/A</v>
      </c>
      <c r="AF1421" s="90" t="e">
        <f t="shared" si="181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5"/>
        <v>0</v>
      </c>
      <c r="AJ1421" s="94">
        <f t="shared" si="175"/>
        <v>0</v>
      </c>
      <c r="AK1421" s="95" t="e">
        <f>+VLOOKUP(M1421,'Código Barras'!$C$3:$C$1694,1,0)</f>
        <v>#N/A</v>
      </c>
      <c r="AL1421" s="90">
        <f t="shared" si="176"/>
        <v>0</v>
      </c>
      <c r="AM1421" s="90">
        <f t="shared" si="176"/>
        <v>0</v>
      </c>
      <c r="AN1421" s="90">
        <f t="shared" si="176"/>
        <v>0</v>
      </c>
      <c r="AO1421" s="90">
        <f t="shared" si="176"/>
        <v>0</v>
      </c>
      <c r="AP1421" s="90">
        <f t="shared" si="176"/>
        <v>0</v>
      </c>
      <c r="AQ1421" s="90">
        <f t="shared" si="176"/>
        <v>0</v>
      </c>
      <c r="AR1421" s="90" t="e">
        <f>VLOOKUP(C1421&amp;E1421&amp;G1421&amp;I1421&amp;J1421,'Código Licitaciones'!$I$8:$I$4158,1,0)</f>
        <v>#N/A</v>
      </c>
    </row>
    <row r="1422" spans="13:44" ht="18.75" x14ac:dyDescent="0.3">
      <c r="M1422" s="98"/>
      <c r="X1422" s="83">
        <f t="shared" si="177"/>
        <v>9</v>
      </c>
      <c r="Z1422" s="90" t="e">
        <f t="shared" si="178"/>
        <v>#DIV/0!</v>
      </c>
      <c r="AA1422" s="94" t="e">
        <f>+VLOOKUP(C1422,'Código Licitaciones'!$J$7:$J$31,1,0)</f>
        <v>#N/A</v>
      </c>
      <c r="AB1422" s="94">
        <f t="shared" si="179"/>
        <v>0</v>
      </c>
      <c r="AC1422" s="94" t="e">
        <f>+VLOOKUP(E1422,'Código Licitaciones'!$K$7:$K$50,1,0)</f>
        <v>#N/A</v>
      </c>
      <c r="AD1422" s="94">
        <f t="shared" si="180"/>
        <v>0</v>
      </c>
      <c r="AE1422" s="94" t="e">
        <f>+VLOOKUP(G1422,'Código Licitaciones'!$L$7:$L$50,1,0)</f>
        <v>#N/A</v>
      </c>
      <c r="AF1422" s="90" t="e">
        <f t="shared" si="181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5"/>
        <v>0</v>
      </c>
      <c r="AJ1422" s="94">
        <f t="shared" si="175"/>
        <v>0</v>
      </c>
      <c r="AK1422" s="95" t="e">
        <f>+VLOOKUP(M1422,'Código Barras'!$C$3:$C$1694,1,0)</f>
        <v>#N/A</v>
      </c>
      <c r="AL1422" s="90">
        <f t="shared" si="176"/>
        <v>0</v>
      </c>
      <c r="AM1422" s="90">
        <f t="shared" si="176"/>
        <v>0</v>
      </c>
      <c r="AN1422" s="90">
        <f t="shared" si="176"/>
        <v>0</v>
      </c>
      <c r="AO1422" s="90">
        <f t="shared" si="176"/>
        <v>0</v>
      </c>
      <c r="AP1422" s="90">
        <f t="shared" si="176"/>
        <v>0</v>
      </c>
      <c r="AQ1422" s="90">
        <f t="shared" si="176"/>
        <v>0</v>
      </c>
      <c r="AR1422" s="90" t="e">
        <f>VLOOKUP(C1422&amp;E1422&amp;G1422&amp;I1422&amp;J1422,'Código Licitaciones'!$I$8:$I$4158,1,0)</f>
        <v>#N/A</v>
      </c>
    </row>
    <row r="1423" spans="13:44" ht="18.75" x14ac:dyDescent="0.3">
      <c r="M1423" s="98"/>
      <c r="X1423" s="83">
        <f t="shared" si="177"/>
        <v>9</v>
      </c>
      <c r="Z1423" s="90" t="e">
        <f t="shared" si="178"/>
        <v>#DIV/0!</v>
      </c>
      <c r="AA1423" s="94" t="e">
        <f>+VLOOKUP(C1423,'Código Licitaciones'!$J$7:$J$31,1,0)</f>
        <v>#N/A</v>
      </c>
      <c r="AB1423" s="94">
        <f t="shared" si="179"/>
        <v>0</v>
      </c>
      <c r="AC1423" s="94" t="e">
        <f>+VLOOKUP(E1423,'Código Licitaciones'!$K$7:$K$50,1,0)</f>
        <v>#N/A</v>
      </c>
      <c r="AD1423" s="94">
        <f t="shared" si="180"/>
        <v>0</v>
      </c>
      <c r="AE1423" s="94" t="e">
        <f>+VLOOKUP(G1423,'Código Licitaciones'!$L$7:$L$50,1,0)</f>
        <v>#N/A</v>
      </c>
      <c r="AF1423" s="90" t="e">
        <f t="shared" si="181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5"/>
        <v>0</v>
      </c>
      <c r="AJ1423" s="94">
        <f t="shared" si="175"/>
        <v>0</v>
      </c>
      <c r="AK1423" s="95" t="e">
        <f>+VLOOKUP(M1423,'Código Barras'!$C$3:$C$1694,1,0)</f>
        <v>#N/A</v>
      </c>
      <c r="AL1423" s="90">
        <f t="shared" si="176"/>
        <v>0</v>
      </c>
      <c r="AM1423" s="90">
        <f t="shared" si="176"/>
        <v>0</v>
      </c>
      <c r="AN1423" s="90">
        <f t="shared" si="176"/>
        <v>0</v>
      </c>
      <c r="AO1423" s="90">
        <f t="shared" si="176"/>
        <v>0</v>
      </c>
      <c r="AP1423" s="90">
        <f t="shared" si="176"/>
        <v>0</v>
      </c>
      <c r="AQ1423" s="90">
        <f t="shared" si="176"/>
        <v>0</v>
      </c>
      <c r="AR1423" s="90" t="e">
        <f>VLOOKUP(C1423&amp;E1423&amp;G1423&amp;I1423&amp;J1423,'Código Licitaciones'!$I$8:$I$4158,1,0)</f>
        <v>#N/A</v>
      </c>
    </row>
    <row r="1424" spans="13:44" ht="18.75" x14ac:dyDescent="0.3">
      <c r="M1424" s="98"/>
      <c r="X1424" s="83">
        <f t="shared" si="177"/>
        <v>9</v>
      </c>
      <c r="Z1424" s="90" t="e">
        <f t="shared" si="178"/>
        <v>#DIV/0!</v>
      </c>
      <c r="AA1424" s="94" t="e">
        <f>+VLOOKUP(C1424,'Código Licitaciones'!$J$7:$J$31,1,0)</f>
        <v>#N/A</v>
      </c>
      <c r="AB1424" s="94">
        <f t="shared" si="179"/>
        <v>0</v>
      </c>
      <c r="AC1424" s="94" t="e">
        <f>+VLOOKUP(E1424,'Código Licitaciones'!$K$7:$K$50,1,0)</f>
        <v>#N/A</v>
      </c>
      <c r="AD1424" s="94">
        <f t="shared" si="180"/>
        <v>0</v>
      </c>
      <c r="AE1424" s="94" t="e">
        <f>+VLOOKUP(G1424,'Código Licitaciones'!$L$7:$L$50,1,0)</f>
        <v>#N/A</v>
      </c>
      <c r="AF1424" s="90" t="e">
        <f t="shared" si="181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5"/>
        <v>0</v>
      </c>
      <c r="AJ1424" s="94">
        <f t="shared" si="175"/>
        <v>0</v>
      </c>
      <c r="AK1424" s="95" t="e">
        <f>+VLOOKUP(M1424,'Código Barras'!$C$3:$C$1694,1,0)</f>
        <v>#N/A</v>
      </c>
      <c r="AL1424" s="90">
        <f t="shared" si="176"/>
        <v>0</v>
      </c>
      <c r="AM1424" s="90">
        <f t="shared" si="176"/>
        <v>0</v>
      </c>
      <c r="AN1424" s="90">
        <f t="shared" si="176"/>
        <v>0</v>
      </c>
      <c r="AO1424" s="90">
        <f t="shared" si="176"/>
        <v>0</v>
      </c>
      <c r="AP1424" s="90">
        <f t="shared" si="176"/>
        <v>0</v>
      </c>
      <c r="AQ1424" s="90">
        <f t="shared" si="176"/>
        <v>0</v>
      </c>
      <c r="AR1424" s="90" t="e">
        <f>VLOOKUP(C1424&amp;E1424&amp;G1424&amp;I1424&amp;J1424,'Código Licitaciones'!$I$8:$I$4158,1,0)</f>
        <v>#N/A</v>
      </c>
    </row>
    <row r="1425" spans="13:44" ht="18.75" x14ac:dyDescent="0.3">
      <c r="M1425" s="98"/>
      <c r="X1425" s="83">
        <f t="shared" si="177"/>
        <v>9</v>
      </c>
      <c r="Z1425" s="90" t="e">
        <f t="shared" si="178"/>
        <v>#DIV/0!</v>
      </c>
      <c r="AA1425" s="94" t="e">
        <f>+VLOOKUP(C1425,'Código Licitaciones'!$J$7:$J$31,1,0)</f>
        <v>#N/A</v>
      </c>
      <c r="AB1425" s="94">
        <f t="shared" si="179"/>
        <v>0</v>
      </c>
      <c r="AC1425" s="94" t="e">
        <f>+VLOOKUP(E1425,'Código Licitaciones'!$K$7:$K$50,1,0)</f>
        <v>#N/A</v>
      </c>
      <c r="AD1425" s="94">
        <f t="shared" si="180"/>
        <v>0</v>
      </c>
      <c r="AE1425" s="94" t="e">
        <f>+VLOOKUP(G1425,'Código Licitaciones'!$L$7:$L$50,1,0)</f>
        <v>#N/A</v>
      </c>
      <c r="AF1425" s="90" t="e">
        <f t="shared" si="181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5"/>
        <v>0</v>
      </c>
      <c r="AJ1425" s="94">
        <f t="shared" si="175"/>
        <v>0</v>
      </c>
      <c r="AK1425" s="95" t="e">
        <f>+VLOOKUP(M1425,'Código Barras'!$C$3:$C$1694,1,0)</f>
        <v>#N/A</v>
      </c>
      <c r="AL1425" s="90">
        <f t="shared" si="176"/>
        <v>0</v>
      </c>
      <c r="AM1425" s="90">
        <f t="shared" si="176"/>
        <v>0</v>
      </c>
      <c r="AN1425" s="90">
        <f t="shared" si="176"/>
        <v>0</v>
      </c>
      <c r="AO1425" s="90">
        <f t="shared" si="176"/>
        <v>0</v>
      </c>
      <c r="AP1425" s="90">
        <f t="shared" si="176"/>
        <v>0</v>
      </c>
      <c r="AQ1425" s="90">
        <f t="shared" si="176"/>
        <v>0</v>
      </c>
      <c r="AR1425" s="90" t="e">
        <f>VLOOKUP(C1425&amp;E1425&amp;G1425&amp;I1425&amp;J1425,'Código Licitaciones'!$I$8:$I$4158,1,0)</f>
        <v>#N/A</v>
      </c>
    </row>
    <row r="1426" spans="13:44" ht="18.75" x14ac:dyDescent="0.3">
      <c r="M1426" s="98"/>
      <c r="X1426" s="83">
        <f t="shared" si="177"/>
        <v>9</v>
      </c>
      <c r="Z1426" s="90" t="e">
        <f t="shared" si="178"/>
        <v>#DIV/0!</v>
      </c>
      <c r="AA1426" s="94" t="e">
        <f>+VLOOKUP(C1426,'Código Licitaciones'!$J$7:$J$31,1,0)</f>
        <v>#N/A</v>
      </c>
      <c r="AB1426" s="94">
        <f t="shared" si="179"/>
        <v>0</v>
      </c>
      <c r="AC1426" s="94" t="e">
        <f>+VLOOKUP(E1426,'Código Licitaciones'!$K$7:$K$50,1,0)</f>
        <v>#N/A</v>
      </c>
      <c r="AD1426" s="94">
        <f t="shared" si="180"/>
        <v>0</v>
      </c>
      <c r="AE1426" s="94" t="e">
        <f>+VLOOKUP(G1426,'Código Licitaciones'!$L$7:$L$50,1,0)</f>
        <v>#N/A</v>
      </c>
      <c r="AF1426" s="90" t="e">
        <f t="shared" si="181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5"/>
        <v>0</v>
      </c>
      <c r="AJ1426" s="94">
        <f t="shared" si="175"/>
        <v>0</v>
      </c>
      <c r="AK1426" s="95" t="e">
        <f>+VLOOKUP(M1426,'Código Barras'!$C$3:$C$1694,1,0)</f>
        <v>#N/A</v>
      </c>
      <c r="AL1426" s="90">
        <f t="shared" si="176"/>
        <v>0</v>
      </c>
      <c r="AM1426" s="90">
        <f t="shared" si="176"/>
        <v>0</v>
      </c>
      <c r="AN1426" s="90">
        <f t="shared" si="176"/>
        <v>0</v>
      </c>
      <c r="AO1426" s="90">
        <f t="shared" si="176"/>
        <v>0</v>
      </c>
      <c r="AP1426" s="90">
        <f t="shared" si="176"/>
        <v>0</v>
      </c>
      <c r="AQ1426" s="90">
        <f t="shared" si="176"/>
        <v>0</v>
      </c>
      <c r="AR1426" s="90" t="e">
        <f>VLOOKUP(C1426&amp;E1426&amp;G1426&amp;I1426&amp;J1426,'Código Licitaciones'!$I$8:$I$4158,1,0)</f>
        <v>#N/A</v>
      </c>
    </row>
    <row r="1427" spans="13:44" ht="18.75" x14ac:dyDescent="0.3">
      <c r="M1427" s="98"/>
      <c r="X1427" s="83">
        <f t="shared" si="177"/>
        <v>9</v>
      </c>
      <c r="Z1427" s="90" t="e">
        <f t="shared" si="178"/>
        <v>#DIV/0!</v>
      </c>
      <c r="AA1427" s="94" t="e">
        <f>+VLOOKUP(C1427,'Código Licitaciones'!$J$7:$J$31,1,0)</f>
        <v>#N/A</v>
      </c>
      <c r="AB1427" s="94">
        <f t="shared" si="179"/>
        <v>0</v>
      </c>
      <c r="AC1427" s="94" t="e">
        <f>+VLOOKUP(E1427,'Código Licitaciones'!$K$7:$K$50,1,0)</f>
        <v>#N/A</v>
      </c>
      <c r="AD1427" s="94">
        <f t="shared" si="180"/>
        <v>0</v>
      </c>
      <c r="AE1427" s="94" t="e">
        <f>+VLOOKUP(G1427,'Código Licitaciones'!$L$7:$L$50,1,0)</f>
        <v>#N/A</v>
      </c>
      <c r="AF1427" s="90" t="e">
        <f t="shared" si="181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5"/>
        <v>0</v>
      </c>
      <c r="AJ1427" s="94">
        <f t="shared" si="175"/>
        <v>0</v>
      </c>
      <c r="AK1427" s="95" t="e">
        <f>+VLOOKUP(M1427,'Código Barras'!$C$3:$C$1694,1,0)</f>
        <v>#N/A</v>
      </c>
      <c r="AL1427" s="90">
        <f t="shared" si="176"/>
        <v>0</v>
      </c>
      <c r="AM1427" s="90">
        <f t="shared" si="176"/>
        <v>0</v>
      </c>
      <c r="AN1427" s="90">
        <f t="shared" si="176"/>
        <v>0</v>
      </c>
      <c r="AO1427" s="90">
        <f t="shared" si="176"/>
        <v>0</v>
      </c>
      <c r="AP1427" s="90">
        <f t="shared" si="176"/>
        <v>0</v>
      </c>
      <c r="AQ1427" s="90">
        <f t="shared" si="176"/>
        <v>0</v>
      </c>
      <c r="AR1427" s="90" t="e">
        <f>VLOOKUP(C1427&amp;E1427&amp;G1427&amp;I1427&amp;J1427,'Código Licitaciones'!$I$8:$I$4158,1,0)</f>
        <v>#N/A</v>
      </c>
    </row>
    <row r="1428" spans="13:44" ht="18.75" x14ac:dyDescent="0.3">
      <c r="M1428" s="98"/>
      <c r="X1428" s="83">
        <f t="shared" si="177"/>
        <v>9</v>
      </c>
      <c r="Z1428" s="90" t="e">
        <f t="shared" si="178"/>
        <v>#DIV/0!</v>
      </c>
      <c r="AA1428" s="94" t="e">
        <f>+VLOOKUP(C1428,'Código Licitaciones'!$J$7:$J$31,1,0)</f>
        <v>#N/A</v>
      </c>
      <c r="AB1428" s="94">
        <f t="shared" si="179"/>
        <v>0</v>
      </c>
      <c r="AC1428" s="94" t="e">
        <f>+VLOOKUP(E1428,'Código Licitaciones'!$K$7:$K$50,1,0)</f>
        <v>#N/A</v>
      </c>
      <c r="AD1428" s="94">
        <f t="shared" si="180"/>
        <v>0</v>
      </c>
      <c r="AE1428" s="94" t="e">
        <f>+VLOOKUP(G1428,'Código Licitaciones'!$L$7:$L$50,1,0)</f>
        <v>#N/A</v>
      </c>
      <c r="AF1428" s="90" t="e">
        <f t="shared" si="181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5"/>
        <v>0</v>
      </c>
      <c r="AJ1428" s="94">
        <f t="shared" si="175"/>
        <v>0</v>
      </c>
      <c r="AK1428" s="95" t="e">
        <f>+VLOOKUP(M1428,'Código Barras'!$C$3:$C$1694,1,0)</f>
        <v>#N/A</v>
      </c>
      <c r="AL1428" s="90">
        <f t="shared" si="176"/>
        <v>0</v>
      </c>
      <c r="AM1428" s="90">
        <f t="shared" si="176"/>
        <v>0</v>
      </c>
      <c r="AN1428" s="90">
        <f t="shared" si="176"/>
        <v>0</v>
      </c>
      <c r="AO1428" s="90">
        <f t="shared" si="176"/>
        <v>0</v>
      </c>
      <c r="AP1428" s="90">
        <f t="shared" si="176"/>
        <v>0</v>
      </c>
      <c r="AQ1428" s="90">
        <f t="shared" si="176"/>
        <v>0</v>
      </c>
      <c r="AR1428" s="90" t="e">
        <f>VLOOKUP(C1428&amp;E1428&amp;G1428&amp;I1428&amp;J1428,'Código Licitaciones'!$I$8:$I$4158,1,0)</f>
        <v>#N/A</v>
      </c>
    </row>
    <row r="1429" spans="13:44" ht="18.75" x14ac:dyDescent="0.3">
      <c r="M1429" s="98"/>
      <c r="X1429" s="83">
        <f t="shared" si="177"/>
        <v>9</v>
      </c>
      <c r="Z1429" s="90" t="e">
        <f t="shared" si="178"/>
        <v>#DIV/0!</v>
      </c>
      <c r="AA1429" s="94" t="e">
        <f>+VLOOKUP(C1429,'Código Licitaciones'!$J$7:$J$31,1,0)</f>
        <v>#N/A</v>
      </c>
      <c r="AB1429" s="94">
        <f t="shared" si="179"/>
        <v>0</v>
      </c>
      <c r="AC1429" s="94" t="e">
        <f>+VLOOKUP(E1429,'Código Licitaciones'!$K$7:$K$50,1,0)</f>
        <v>#N/A</v>
      </c>
      <c r="AD1429" s="94">
        <f t="shared" si="180"/>
        <v>0</v>
      </c>
      <c r="AE1429" s="94" t="e">
        <f>+VLOOKUP(G1429,'Código Licitaciones'!$L$7:$L$50,1,0)</f>
        <v>#N/A</v>
      </c>
      <c r="AF1429" s="90" t="e">
        <f t="shared" si="181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5"/>
        <v>0</v>
      </c>
      <c r="AJ1429" s="94">
        <f t="shared" si="175"/>
        <v>0</v>
      </c>
      <c r="AK1429" s="95" t="e">
        <f>+VLOOKUP(M1429,'Código Barras'!$C$3:$C$1694,1,0)</f>
        <v>#N/A</v>
      </c>
      <c r="AL1429" s="90">
        <f t="shared" si="176"/>
        <v>0</v>
      </c>
      <c r="AM1429" s="90">
        <f t="shared" si="176"/>
        <v>0</v>
      </c>
      <c r="AN1429" s="90">
        <f t="shared" si="176"/>
        <v>0</v>
      </c>
      <c r="AO1429" s="90">
        <f t="shared" si="176"/>
        <v>0</v>
      </c>
      <c r="AP1429" s="90">
        <f t="shared" si="176"/>
        <v>0</v>
      </c>
      <c r="AQ1429" s="90">
        <f t="shared" si="176"/>
        <v>0</v>
      </c>
      <c r="AR1429" s="90" t="e">
        <f>VLOOKUP(C1429&amp;E1429&amp;G1429&amp;I1429&amp;J1429,'Código Licitaciones'!$I$8:$I$4158,1,0)</f>
        <v>#N/A</v>
      </c>
    </row>
    <row r="1430" spans="13:44" ht="18.75" x14ac:dyDescent="0.3">
      <c r="M1430" s="98"/>
      <c r="X1430" s="83">
        <f t="shared" si="177"/>
        <v>9</v>
      </c>
      <c r="Z1430" s="90" t="e">
        <f t="shared" si="178"/>
        <v>#DIV/0!</v>
      </c>
      <c r="AA1430" s="94" t="e">
        <f>+VLOOKUP(C1430,'Código Licitaciones'!$J$7:$J$31,1,0)</f>
        <v>#N/A</v>
      </c>
      <c r="AB1430" s="94">
        <f t="shared" si="179"/>
        <v>0</v>
      </c>
      <c r="AC1430" s="94" t="e">
        <f>+VLOOKUP(E1430,'Código Licitaciones'!$K$7:$K$50,1,0)</f>
        <v>#N/A</v>
      </c>
      <c r="AD1430" s="94">
        <f t="shared" si="180"/>
        <v>0</v>
      </c>
      <c r="AE1430" s="94" t="e">
        <f>+VLOOKUP(G1430,'Código Licitaciones'!$L$7:$L$50,1,0)</f>
        <v>#N/A</v>
      </c>
      <c r="AF1430" s="90" t="e">
        <f t="shared" si="181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5"/>
        <v>0</v>
      </c>
      <c r="AJ1430" s="94">
        <f t="shared" si="175"/>
        <v>0</v>
      </c>
      <c r="AK1430" s="95" t="e">
        <f>+VLOOKUP(M1430,'Código Barras'!$C$3:$C$1694,1,0)</f>
        <v>#N/A</v>
      </c>
      <c r="AL1430" s="90">
        <f t="shared" si="176"/>
        <v>0</v>
      </c>
      <c r="AM1430" s="90">
        <f t="shared" si="176"/>
        <v>0</v>
      </c>
      <c r="AN1430" s="90">
        <f t="shared" si="176"/>
        <v>0</v>
      </c>
      <c r="AO1430" s="90">
        <f t="shared" si="176"/>
        <v>0</v>
      </c>
      <c r="AP1430" s="90">
        <f t="shared" si="176"/>
        <v>0</v>
      </c>
      <c r="AQ1430" s="90">
        <f t="shared" si="176"/>
        <v>0</v>
      </c>
      <c r="AR1430" s="90" t="e">
        <f>VLOOKUP(C1430&amp;E1430&amp;G1430&amp;I1430&amp;J1430,'Código Licitaciones'!$I$8:$I$4158,1,0)</f>
        <v>#N/A</v>
      </c>
    </row>
    <row r="1431" spans="13:44" ht="18.75" x14ac:dyDescent="0.3">
      <c r="X1431" s="83">
        <f t="shared" si="177"/>
        <v>9</v>
      </c>
      <c r="Z1431" s="90" t="e">
        <f t="shared" si="178"/>
        <v>#DIV/0!</v>
      </c>
      <c r="AA1431" s="94" t="e">
        <f>+VLOOKUP(C1431,'Código Licitaciones'!$J$7:$J$31,1,0)</f>
        <v>#N/A</v>
      </c>
      <c r="AB1431" s="94">
        <f t="shared" si="179"/>
        <v>0</v>
      </c>
      <c r="AC1431" s="94" t="e">
        <f>+VLOOKUP(E1431,'Código Licitaciones'!$K$7:$K$50,1,0)</f>
        <v>#N/A</v>
      </c>
      <c r="AD1431" s="94">
        <f t="shared" si="180"/>
        <v>0</v>
      </c>
      <c r="AE1431" s="94" t="e">
        <f>+VLOOKUP(G1431,'Código Licitaciones'!$L$7:$L$50,1,0)</f>
        <v>#N/A</v>
      </c>
      <c r="AF1431" s="90" t="e">
        <f t="shared" si="181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5"/>
        <v>0</v>
      </c>
      <c r="AJ1431" s="94">
        <f t="shared" si="175"/>
        <v>0</v>
      </c>
      <c r="AK1431" s="95" t="e">
        <f>+VLOOKUP(M1431,'Código Barras'!$C$3:$C$1694,1,0)</f>
        <v>#N/A</v>
      </c>
      <c r="AL1431" s="90">
        <f t="shared" si="176"/>
        <v>0</v>
      </c>
      <c r="AM1431" s="90">
        <f t="shared" si="176"/>
        <v>0</v>
      </c>
      <c r="AN1431" s="90">
        <f t="shared" si="176"/>
        <v>0</v>
      </c>
      <c r="AO1431" s="90">
        <f t="shared" si="176"/>
        <v>0</v>
      </c>
      <c r="AP1431" s="90">
        <f t="shared" si="176"/>
        <v>0</v>
      </c>
      <c r="AQ1431" s="90">
        <f t="shared" si="176"/>
        <v>0</v>
      </c>
      <c r="AR1431" s="90" t="e">
        <f>VLOOKUP(C1431&amp;E1431&amp;G1431&amp;I1431&amp;J1431,'Código Licitaciones'!$I$8:$I$4158,1,0)</f>
        <v>#N/A</v>
      </c>
    </row>
    <row r="1432" spans="13:44" ht="18.75" x14ac:dyDescent="0.3">
      <c r="X1432" s="83">
        <f t="shared" si="177"/>
        <v>9</v>
      </c>
      <c r="Z1432" s="90" t="e">
        <f t="shared" si="178"/>
        <v>#DIV/0!</v>
      </c>
      <c r="AA1432" s="94" t="e">
        <f>+VLOOKUP(C1432,'Código Licitaciones'!$J$7:$J$31,1,0)</f>
        <v>#N/A</v>
      </c>
      <c r="AB1432" s="94">
        <f t="shared" si="179"/>
        <v>0</v>
      </c>
      <c r="AC1432" s="94" t="e">
        <f>+VLOOKUP(E1432,'Código Licitaciones'!$K$7:$K$50,1,0)</f>
        <v>#N/A</v>
      </c>
      <c r="AD1432" s="94">
        <f t="shared" si="180"/>
        <v>0</v>
      </c>
      <c r="AE1432" s="94" t="e">
        <f>+VLOOKUP(G1432,'Código Licitaciones'!$L$7:$L$50,1,0)</f>
        <v>#N/A</v>
      </c>
      <c r="AF1432" s="90" t="e">
        <f t="shared" si="181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5"/>
        <v>0</v>
      </c>
      <c r="AJ1432" s="94">
        <f t="shared" si="175"/>
        <v>0</v>
      </c>
      <c r="AK1432" s="95" t="e">
        <f>+VLOOKUP(M1432,'Código Barras'!$C$3:$C$1694,1,0)</f>
        <v>#N/A</v>
      </c>
      <c r="AL1432" s="90">
        <f t="shared" si="176"/>
        <v>0</v>
      </c>
      <c r="AM1432" s="90">
        <f t="shared" si="176"/>
        <v>0</v>
      </c>
      <c r="AN1432" s="90">
        <f t="shared" si="176"/>
        <v>0</v>
      </c>
      <c r="AO1432" s="90">
        <f t="shared" si="176"/>
        <v>0</v>
      </c>
      <c r="AP1432" s="90">
        <f t="shared" si="176"/>
        <v>0</v>
      </c>
      <c r="AQ1432" s="90">
        <f t="shared" si="176"/>
        <v>0</v>
      </c>
      <c r="AR1432" s="90" t="e">
        <f>VLOOKUP(C1432&amp;E1432&amp;G1432&amp;I1432&amp;J1432,'Código Licitaciones'!$I$8:$I$4158,1,0)</f>
        <v>#N/A</v>
      </c>
    </row>
    <row r="1433" spans="13:44" ht="18.75" x14ac:dyDescent="0.3">
      <c r="X1433" s="83">
        <f t="shared" si="177"/>
        <v>9</v>
      </c>
      <c r="Z1433" s="90" t="e">
        <f t="shared" si="178"/>
        <v>#DIV/0!</v>
      </c>
      <c r="AA1433" s="94" t="e">
        <f>+VLOOKUP(C1433,'Código Licitaciones'!$J$7:$J$31,1,0)</f>
        <v>#N/A</v>
      </c>
      <c r="AB1433" s="94">
        <f t="shared" si="179"/>
        <v>0</v>
      </c>
      <c r="AC1433" s="94" t="e">
        <f>+VLOOKUP(E1433,'Código Licitaciones'!$K$7:$K$50,1,0)</f>
        <v>#N/A</v>
      </c>
      <c r="AD1433" s="94">
        <f t="shared" si="180"/>
        <v>0</v>
      </c>
      <c r="AE1433" s="94" t="e">
        <f>+VLOOKUP(G1433,'Código Licitaciones'!$L$7:$L$50,1,0)</f>
        <v>#N/A</v>
      </c>
      <c r="AF1433" s="90" t="e">
        <f t="shared" si="181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5"/>
        <v>0</v>
      </c>
      <c r="AJ1433" s="94">
        <f t="shared" si="175"/>
        <v>0</v>
      </c>
      <c r="AK1433" s="95" t="e">
        <f>+VLOOKUP(M1433,'Código Barras'!$C$3:$C$1694,1,0)</f>
        <v>#N/A</v>
      </c>
      <c r="AL1433" s="90">
        <f t="shared" si="176"/>
        <v>0</v>
      </c>
      <c r="AM1433" s="90">
        <f t="shared" si="176"/>
        <v>0</v>
      </c>
      <c r="AN1433" s="90">
        <f t="shared" si="176"/>
        <v>0</v>
      </c>
      <c r="AO1433" s="90">
        <f t="shared" si="176"/>
        <v>0</v>
      </c>
      <c r="AP1433" s="90">
        <f t="shared" si="176"/>
        <v>0</v>
      </c>
      <c r="AQ1433" s="90">
        <f t="shared" si="176"/>
        <v>0</v>
      </c>
      <c r="AR1433" s="90" t="e">
        <f>VLOOKUP(C1433&amp;E1433&amp;G1433&amp;I1433&amp;J1433,'Código Licitaciones'!$I$8:$I$4158,1,0)</f>
        <v>#N/A</v>
      </c>
    </row>
    <row r="1434" spans="13:44" ht="18.75" x14ac:dyDescent="0.3">
      <c r="X1434" s="83">
        <f t="shared" si="177"/>
        <v>9</v>
      </c>
      <c r="Z1434" s="90" t="e">
        <f t="shared" si="178"/>
        <v>#DIV/0!</v>
      </c>
      <c r="AA1434" s="94" t="e">
        <f>+VLOOKUP(C1434,'Código Licitaciones'!$J$7:$J$31,1,0)</f>
        <v>#N/A</v>
      </c>
      <c r="AB1434" s="94">
        <f t="shared" si="179"/>
        <v>0</v>
      </c>
      <c r="AC1434" s="94" t="e">
        <f>+VLOOKUP(E1434,'Código Licitaciones'!$K$7:$K$50,1,0)</f>
        <v>#N/A</v>
      </c>
      <c r="AD1434" s="94">
        <f t="shared" si="180"/>
        <v>0</v>
      </c>
      <c r="AE1434" s="94" t="e">
        <f>+VLOOKUP(G1434,'Código Licitaciones'!$L$7:$L$50,1,0)</f>
        <v>#N/A</v>
      </c>
      <c r="AF1434" s="90" t="e">
        <f t="shared" si="181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5"/>
        <v>0</v>
      </c>
      <c r="AJ1434" s="94">
        <f t="shared" si="175"/>
        <v>0</v>
      </c>
      <c r="AK1434" s="95" t="e">
        <f>+VLOOKUP(M1434,'Código Barras'!$C$3:$C$1694,1,0)</f>
        <v>#N/A</v>
      </c>
      <c r="AL1434" s="90">
        <f t="shared" si="176"/>
        <v>0</v>
      </c>
      <c r="AM1434" s="90">
        <f t="shared" si="176"/>
        <v>0</v>
      </c>
      <c r="AN1434" s="90">
        <f t="shared" si="176"/>
        <v>0</v>
      </c>
      <c r="AO1434" s="90">
        <f t="shared" si="176"/>
        <v>0</v>
      </c>
      <c r="AP1434" s="90">
        <f t="shared" si="176"/>
        <v>0</v>
      </c>
      <c r="AQ1434" s="90">
        <f t="shared" si="176"/>
        <v>0</v>
      </c>
      <c r="AR1434" s="90" t="e">
        <f>VLOOKUP(C1434&amp;E1434&amp;G1434&amp;I1434&amp;J1434,'Código Licitaciones'!$I$8:$I$4158,1,0)</f>
        <v>#N/A</v>
      </c>
    </row>
    <row r="1435" spans="13:44" ht="18.75" x14ac:dyDescent="0.3">
      <c r="X1435" s="83">
        <f t="shared" si="177"/>
        <v>9</v>
      </c>
      <c r="Z1435" s="90" t="e">
        <f t="shared" si="178"/>
        <v>#DIV/0!</v>
      </c>
      <c r="AA1435" s="94" t="e">
        <f>+VLOOKUP(C1435,'Código Licitaciones'!$J$7:$J$31,1,0)</f>
        <v>#N/A</v>
      </c>
      <c r="AB1435" s="94">
        <f t="shared" si="179"/>
        <v>0</v>
      </c>
      <c r="AC1435" s="94" t="e">
        <f>+VLOOKUP(E1435,'Código Licitaciones'!$K$7:$K$50,1,0)</f>
        <v>#N/A</v>
      </c>
      <c r="AD1435" s="94">
        <f t="shared" si="180"/>
        <v>0</v>
      </c>
      <c r="AE1435" s="94" t="e">
        <f>+VLOOKUP(G1435,'Código Licitaciones'!$L$7:$L$50,1,0)</f>
        <v>#N/A</v>
      </c>
      <c r="AF1435" s="90" t="e">
        <f t="shared" si="181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5"/>
        <v>0</v>
      </c>
      <c r="AJ1435" s="94">
        <f t="shared" si="175"/>
        <v>0</v>
      </c>
      <c r="AK1435" s="95" t="e">
        <f>+VLOOKUP(M1435,'Código Barras'!$C$3:$C$1694,1,0)</f>
        <v>#N/A</v>
      </c>
      <c r="AL1435" s="90">
        <f t="shared" si="176"/>
        <v>0</v>
      </c>
      <c r="AM1435" s="90">
        <f t="shared" si="176"/>
        <v>0</v>
      </c>
      <c r="AN1435" s="90">
        <f t="shared" si="176"/>
        <v>0</v>
      </c>
      <c r="AO1435" s="90">
        <f t="shared" si="176"/>
        <v>0</v>
      </c>
      <c r="AP1435" s="90">
        <f t="shared" si="176"/>
        <v>0</v>
      </c>
      <c r="AQ1435" s="90">
        <f t="shared" si="176"/>
        <v>0</v>
      </c>
      <c r="AR1435" s="90" t="e">
        <f>VLOOKUP(C1435&amp;E1435&amp;G1435&amp;I1435&amp;J1435,'Código Licitaciones'!$I$8:$I$4158,1,0)</f>
        <v>#N/A</v>
      </c>
    </row>
    <row r="1436" spans="13:44" ht="18.75" x14ac:dyDescent="0.3">
      <c r="X1436" s="83">
        <f t="shared" si="177"/>
        <v>9</v>
      </c>
      <c r="Z1436" s="90" t="e">
        <f t="shared" si="178"/>
        <v>#DIV/0!</v>
      </c>
      <c r="AA1436" s="94" t="e">
        <f>+VLOOKUP(C1436,'Código Licitaciones'!$J$7:$J$31,1,0)</f>
        <v>#N/A</v>
      </c>
      <c r="AB1436" s="94">
        <f t="shared" si="179"/>
        <v>0</v>
      </c>
      <c r="AC1436" s="94" t="e">
        <f>+VLOOKUP(E1436,'Código Licitaciones'!$K$7:$K$50,1,0)</f>
        <v>#N/A</v>
      </c>
      <c r="AD1436" s="94">
        <f t="shared" si="180"/>
        <v>0</v>
      </c>
      <c r="AE1436" s="94" t="e">
        <f>+VLOOKUP(G1436,'Código Licitaciones'!$L$7:$L$50,1,0)</f>
        <v>#N/A</v>
      </c>
      <c r="AF1436" s="90" t="e">
        <f t="shared" si="181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5"/>
        <v>0</v>
      </c>
      <c r="AJ1436" s="94">
        <f t="shared" si="175"/>
        <v>0</v>
      </c>
      <c r="AK1436" s="95" t="e">
        <f>+VLOOKUP(M1436,'Código Barras'!$C$3:$C$1694,1,0)</f>
        <v>#N/A</v>
      </c>
      <c r="AL1436" s="90">
        <f t="shared" si="176"/>
        <v>0</v>
      </c>
      <c r="AM1436" s="90">
        <f t="shared" si="176"/>
        <v>0</v>
      </c>
      <c r="AN1436" s="90">
        <f t="shared" si="176"/>
        <v>0</v>
      </c>
      <c r="AO1436" s="90">
        <f t="shared" si="176"/>
        <v>0</v>
      </c>
      <c r="AP1436" s="90">
        <f t="shared" si="176"/>
        <v>0</v>
      </c>
      <c r="AQ1436" s="90">
        <f t="shared" si="176"/>
        <v>0</v>
      </c>
      <c r="AR1436" s="90" t="e">
        <f>VLOOKUP(C1436&amp;E1436&amp;G1436&amp;I1436&amp;J1436,'Código Licitaciones'!$I$8:$I$4158,1,0)</f>
        <v>#N/A</v>
      </c>
    </row>
    <row r="1437" spans="13:44" ht="18.75" x14ac:dyDescent="0.3">
      <c r="X1437" s="83">
        <f t="shared" si="177"/>
        <v>9</v>
      </c>
      <c r="Z1437" s="90" t="e">
        <f t="shared" si="178"/>
        <v>#DIV/0!</v>
      </c>
      <c r="AA1437" s="94" t="e">
        <f>+VLOOKUP(C1437,'Código Licitaciones'!$J$7:$J$31,1,0)</f>
        <v>#N/A</v>
      </c>
      <c r="AB1437" s="94">
        <f t="shared" si="179"/>
        <v>0</v>
      </c>
      <c r="AC1437" s="94" t="e">
        <f>+VLOOKUP(E1437,'Código Licitaciones'!$K$7:$K$50,1,0)</f>
        <v>#N/A</v>
      </c>
      <c r="AD1437" s="94">
        <f t="shared" si="180"/>
        <v>0</v>
      </c>
      <c r="AE1437" s="94" t="e">
        <f>+VLOOKUP(G1437,'Código Licitaciones'!$L$7:$L$50,1,0)</f>
        <v>#N/A</v>
      </c>
      <c r="AF1437" s="90" t="e">
        <f t="shared" si="181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5"/>
        <v>0</v>
      </c>
      <c r="AJ1437" s="94">
        <f t="shared" si="175"/>
        <v>0</v>
      </c>
      <c r="AK1437" s="95" t="e">
        <f>+VLOOKUP(M1437,'Código Barras'!$C$3:$C$1694,1,0)</f>
        <v>#N/A</v>
      </c>
      <c r="AL1437" s="90">
        <f t="shared" si="176"/>
        <v>0</v>
      </c>
      <c r="AM1437" s="90">
        <f t="shared" si="176"/>
        <v>0</v>
      </c>
      <c r="AN1437" s="90">
        <f t="shared" si="176"/>
        <v>0</v>
      </c>
      <c r="AO1437" s="90">
        <f t="shared" si="176"/>
        <v>0</v>
      </c>
      <c r="AP1437" s="90">
        <f t="shared" si="176"/>
        <v>0</v>
      </c>
      <c r="AQ1437" s="90">
        <f t="shared" si="176"/>
        <v>0</v>
      </c>
      <c r="AR1437" s="90" t="e">
        <f>VLOOKUP(C1437&amp;E1437&amp;G1437&amp;I1437&amp;J1437,'Código Licitaciones'!$I$8:$I$4158,1,0)</f>
        <v>#N/A</v>
      </c>
    </row>
    <row r="1438" spans="13:44" ht="18.75" x14ac:dyDescent="0.3">
      <c r="X1438" s="83">
        <f t="shared" si="177"/>
        <v>9</v>
      </c>
      <c r="Z1438" s="90" t="e">
        <f t="shared" si="178"/>
        <v>#DIV/0!</v>
      </c>
      <c r="AA1438" s="94" t="e">
        <f>+VLOOKUP(C1438,'Código Licitaciones'!$J$7:$J$31,1,0)</f>
        <v>#N/A</v>
      </c>
      <c r="AB1438" s="94">
        <f t="shared" si="179"/>
        <v>0</v>
      </c>
      <c r="AC1438" s="94" t="e">
        <f>+VLOOKUP(E1438,'Código Licitaciones'!$K$7:$K$50,1,0)</f>
        <v>#N/A</v>
      </c>
      <c r="AD1438" s="94">
        <f t="shared" si="180"/>
        <v>0</v>
      </c>
      <c r="AE1438" s="94" t="e">
        <f>+VLOOKUP(G1438,'Código Licitaciones'!$L$7:$L$50,1,0)</f>
        <v>#N/A</v>
      </c>
      <c r="AF1438" s="90" t="e">
        <f t="shared" si="181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5"/>
        <v>0</v>
      </c>
      <c r="AJ1438" s="94">
        <f t="shared" si="175"/>
        <v>0</v>
      </c>
      <c r="AK1438" s="95" t="e">
        <f>+VLOOKUP(M1438,'Código Barras'!$C$3:$C$1694,1,0)</f>
        <v>#N/A</v>
      </c>
      <c r="AL1438" s="90">
        <f t="shared" si="176"/>
        <v>0</v>
      </c>
      <c r="AM1438" s="90">
        <f t="shared" si="176"/>
        <v>0</v>
      </c>
      <c r="AN1438" s="90">
        <f t="shared" si="176"/>
        <v>0</v>
      </c>
      <c r="AO1438" s="90">
        <f t="shared" si="176"/>
        <v>0</v>
      </c>
      <c r="AP1438" s="90">
        <f t="shared" si="176"/>
        <v>0</v>
      </c>
      <c r="AQ1438" s="90">
        <f t="shared" si="176"/>
        <v>0</v>
      </c>
      <c r="AR1438" s="90" t="e">
        <f>VLOOKUP(C1438&amp;E1438&amp;G1438&amp;I1438&amp;J1438,'Código Licitaciones'!$I$8:$I$4158,1,0)</f>
        <v>#N/A</v>
      </c>
    </row>
    <row r="1439" spans="13:44" ht="18.75" x14ac:dyDescent="0.3">
      <c r="X1439" s="83">
        <f t="shared" si="177"/>
        <v>9</v>
      </c>
      <c r="Z1439" s="90" t="e">
        <f t="shared" si="178"/>
        <v>#DIV/0!</v>
      </c>
      <c r="AA1439" s="94" t="e">
        <f>+VLOOKUP(C1439,'Código Licitaciones'!$J$7:$J$31,1,0)</f>
        <v>#N/A</v>
      </c>
      <c r="AB1439" s="94">
        <f t="shared" si="179"/>
        <v>0</v>
      </c>
      <c r="AC1439" s="94" t="e">
        <f>+VLOOKUP(E1439,'Código Licitaciones'!$K$7:$K$50,1,0)</f>
        <v>#N/A</v>
      </c>
      <c r="AD1439" s="94">
        <f t="shared" si="180"/>
        <v>0</v>
      </c>
      <c r="AE1439" s="94" t="e">
        <f>+VLOOKUP(G1439,'Código Licitaciones'!$L$7:$L$50,1,0)</f>
        <v>#N/A</v>
      </c>
      <c r="AF1439" s="90" t="e">
        <f t="shared" si="181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5"/>
        <v>0</v>
      </c>
      <c r="AJ1439" s="94">
        <f t="shared" si="175"/>
        <v>0</v>
      </c>
      <c r="AK1439" s="95" t="e">
        <f>+VLOOKUP(M1439,'Código Barras'!$C$3:$C$1694,1,0)</f>
        <v>#N/A</v>
      </c>
      <c r="AL1439" s="90">
        <f t="shared" si="176"/>
        <v>0</v>
      </c>
      <c r="AM1439" s="90">
        <f t="shared" si="176"/>
        <v>0</v>
      </c>
      <c r="AN1439" s="90">
        <f t="shared" si="176"/>
        <v>0</v>
      </c>
      <c r="AO1439" s="90">
        <f t="shared" si="176"/>
        <v>0</v>
      </c>
      <c r="AP1439" s="90">
        <f t="shared" si="176"/>
        <v>0</v>
      </c>
      <c r="AQ1439" s="90">
        <f t="shared" si="176"/>
        <v>0</v>
      </c>
      <c r="AR1439" s="90" t="e">
        <f>VLOOKUP(C1439&amp;E1439&amp;G1439&amp;I1439&amp;J1439,'Código Licitaciones'!$I$8:$I$4158,1,0)</f>
        <v>#N/A</v>
      </c>
    </row>
    <row r="1440" spans="13:44" ht="18.75" x14ac:dyDescent="0.3">
      <c r="X1440" s="83">
        <f t="shared" si="177"/>
        <v>9</v>
      </c>
      <c r="Z1440" s="90" t="e">
        <f t="shared" si="178"/>
        <v>#DIV/0!</v>
      </c>
      <c r="AA1440" s="94" t="e">
        <f>+VLOOKUP(C1440,'Código Licitaciones'!$J$7:$J$31,1,0)</f>
        <v>#N/A</v>
      </c>
      <c r="AB1440" s="94">
        <f t="shared" si="179"/>
        <v>0</v>
      </c>
      <c r="AC1440" s="94" t="e">
        <f>+VLOOKUP(E1440,'Código Licitaciones'!$K$7:$K$50,1,0)</f>
        <v>#N/A</v>
      </c>
      <c r="AD1440" s="94">
        <f t="shared" si="180"/>
        <v>0</v>
      </c>
      <c r="AE1440" s="94" t="e">
        <f>+VLOOKUP(G1440,'Código Licitaciones'!$L$7:$L$50,1,0)</f>
        <v>#N/A</v>
      </c>
      <c r="AF1440" s="90" t="e">
        <f t="shared" si="181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5"/>
        <v>0</v>
      </c>
      <c r="AJ1440" s="94">
        <f t="shared" si="175"/>
        <v>0</v>
      </c>
      <c r="AK1440" s="95" t="e">
        <f>+VLOOKUP(M1440,'Código Barras'!$C$3:$C$1694,1,0)</f>
        <v>#N/A</v>
      </c>
      <c r="AL1440" s="90">
        <f t="shared" si="176"/>
        <v>0</v>
      </c>
      <c r="AM1440" s="90">
        <f t="shared" si="176"/>
        <v>0</v>
      </c>
      <c r="AN1440" s="90">
        <f t="shared" si="176"/>
        <v>0</v>
      </c>
      <c r="AO1440" s="90">
        <f t="shared" si="176"/>
        <v>0</v>
      </c>
      <c r="AP1440" s="90">
        <f t="shared" si="176"/>
        <v>0</v>
      </c>
      <c r="AQ1440" s="90">
        <f t="shared" si="176"/>
        <v>0</v>
      </c>
      <c r="AR1440" s="90" t="e">
        <f>VLOOKUP(C1440&amp;E1440&amp;G1440&amp;I1440&amp;J1440,'Código Licitaciones'!$I$8:$I$4158,1,0)</f>
        <v>#N/A</v>
      </c>
    </row>
    <row r="1441" spans="24:44" ht="18.75" x14ac:dyDescent="0.3">
      <c r="X1441" s="83">
        <f t="shared" si="177"/>
        <v>9</v>
      </c>
      <c r="Z1441" s="90" t="e">
        <f t="shared" si="178"/>
        <v>#DIV/0!</v>
      </c>
      <c r="AA1441" s="94" t="e">
        <f>+VLOOKUP(C1441,'Código Licitaciones'!$J$7:$J$31,1,0)</f>
        <v>#N/A</v>
      </c>
      <c r="AB1441" s="94">
        <f t="shared" si="179"/>
        <v>0</v>
      </c>
      <c r="AC1441" s="94" t="e">
        <f>+VLOOKUP(E1441,'Código Licitaciones'!$K$7:$K$50,1,0)</f>
        <v>#N/A</v>
      </c>
      <c r="AD1441" s="94">
        <f t="shared" si="180"/>
        <v>0</v>
      </c>
      <c r="AE1441" s="94" t="e">
        <f>+VLOOKUP(G1441,'Código Licitaciones'!$L$7:$L$50,1,0)</f>
        <v>#N/A</v>
      </c>
      <c r="AF1441" s="90" t="e">
        <f t="shared" si="181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2">+K1441</f>
        <v>0</v>
      </c>
      <c r="AJ1441" s="94">
        <f t="shared" si="182"/>
        <v>0</v>
      </c>
      <c r="AK1441" s="95" t="e">
        <f>+VLOOKUP(M1441,'Código Barras'!$C$3:$C$1694,1,0)</f>
        <v>#N/A</v>
      </c>
      <c r="AL1441" s="90">
        <f t="shared" si="176"/>
        <v>0</v>
      </c>
      <c r="AM1441" s="90">
        <f t="shared" si="176"/>
        <v>0</v>
      </c>
      <c r="AN1441" s="90">
        <f t="shared" si="176"/>
        <v>0</v>
      </c>
      <c r="AO1441" s="90">
        <f t="shared" si="176"/>
        <v>0</v>
      </c>
      <c r="AP1441" s="90">
        <f t="shared" si="176"/>
        <v>0</v>
      </c>
      <c r="AQ1441" s="90">
        <f t="shared" si="176"/>
        <v>0</v>
      </c>
      <c r="AR1441" s="90" t="e">
        <f>VLOOKUP(C1441&amp;E1441&amp;G1441&amp;I1441&amp;J1441,'Código Licitaciones'!$I$8:$I$4158,1,0)</f>
        <v>#N/A</v>
      </c>
    </row>
    <row r="1442" spans="24:44" ht="18.75" x14ac:dyDescent="0.3">
      <c r="X1442" s="83">
        <f t="shared" si="177"/>
        <v>9</v>
      </c>
      <c r="Z1442" s="90" t="e">
        <f t="shared" si="178"/>
        <v>#DIV/0!</v>
      </c>
      <c r="AA1442" s="94" t="e">
        <f>+VLOOKUP(C1442,'Código Licitaciones'!$J$7:$J$31,1,0)</f>
        <v>#N/A</v>
      </c>
      <c r="AB1442" s="94">
        <f t="shared" si="179"/>
        <v>0</v>
      </c>
      <c r="AC1442" s="94" t="e">
        <f>+VLOOKUP(E1442,'Código Licitaciones'!$K$7:$K$50,1,0)</f>
        <v>#N/A</v>
      </c>
      <c r="AD1442" s="94">
        <f t="shared" si="180"/>
        <v>0</v>
      </c>
      <c r="AE1442" s="94" t="e">
        <f>+VLOOKUP(G1442,'Código Licitaciones'!$L$7:$L$50,1,0)</f>
        <v>#N/A</v>
      </c>
      <c r="AF1442" s="90" t="e">
        <f t="shared" si="181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2"/>
        <v>0</v>
      </c>
      <c r="AJ1442" s="94">
        <f t="shared" si="182"/>
        <v>0</v>
      </c>
      <c r="AK1442" s="95" t="e">
        <f>+VLOOKUP(M1442,'Código Barras'!$C$3:$C$1694,1,0)</f>
        <v>#N/A</v>
      </c>
      <c r="AL1442" s="90">
        <f t="shared" si="176"/>
        <v>0</v>
      </c>
      <c r="AM1442" s="90">
        <f t="shared" si="176"/>
        <v>0</v>
      </c>
      <c r="AN1442" s="90">
        <f t="shared" si="176"/>
        <v>0</v>
      </c>
      <c r="AO1442" s="90">
        <f t="shared" si="176"/>
        <v>0</v>
      </c>
      <c r="AP1442" s="90">
        <f t="shared" si="176"/>
        <v>0</v>
      </c>
      <c r="AQ1442" s="90">
        <f t="shared" si="176"/>
        <v>0</v>
      </c>
      <c r="AR1442" s="90" t="e">
        <f>VLOOKUP(C1442&amp;E1442&amp;G1442&amp;I1442&amp;J1442,'Código Licitaciones'!$I$8:$I$4158,1,0)</f>
        <v>#N/A</v>
      </c>
    </row>
    <row r="1443" spans="24:44" ht="18.75" x14ac:dyDescent="0.3">
      <c r="X1443" s="83">
        <f t="shared" si="177"/>
        <v>9</v>
      </c>
      <c r="Z1443" s="90" t="e">
        <f t="shared" si="178"/>
        <v>#DIV/0!</v>
      </c>
      <c r="AA1443" s="94" t="e">
        <f>+VLOOKUP(C1443,'Código Licitaciones'!$J$7:$J$31,1,0)</f>
        <v>#N/A</v>
      </c>
      <c r="AB1443" s="94">
        <f t="shared" si="179"/>
        <v>0</v>
      </c>
      <c r="AC1443" s="94" t="e">
        <f>+VLOOKUP(E1443,'Código Licitaciones'!$K$7:$K$50,1,0)</f>
        <v>#N/A</v>
      </c>
      <c r="AD1443" s="94">
        <f t="shared" si="180"/>
        <v>0</v>
      </c>
      <c r="AE1443" s="94" t="e">
        <f>+VLOOKUP(G1443,'Código Licitaciones'!$L$7:$L$50,1,0)</f>
        <v>#N/A</v>
      </c>
      <c r="AF1443" s="90" t="e">
        <f t="shared" si="181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2"/>
        <v>0</v>
      </c>
      <c r="AJ1443" s="94">
        <f t="shared" si="182"/>
        <v>0</v>
      </c>
      <c r="AK1443" s="95" t="e">
        <f>+VLOOKUP(M1443,'Código Barras'!$C$3:$C$1694,1,0)</f>
        <v>#N/A</v>
      </c>
      <c r="AL1443" s="90">
        <f t="shared" si="176"/>
        <v>0</v>
      </c>
      <c r="AM1443" s="90">
        <f t="shared" si="176"/>
        <v>0</v>
      </c>
      <c r="AN1443" s="90">
        <f t="shared" si="176"/>
        <v>0</v>
      </c>
      <c r="AO1443" s="90">
        <f t="shared" si="176"/>
        <v>0</v>
      </c>
      <c r="AP1443" s="90">
        <f t="shared" si="176"/>
        <v>0</v>
      </c>
      <c r="AQ1443" s="90">
        <f t="shared" si="176"/>
        <v>0</v>
      </c>
      <c r="AR1443" s="90" t="e">
        <f>VLOOKUP(C1443&amp;E1443&amp;G1443&amp;I1443&amp;J1443,'Código Licitaciones'!$I$8:$I$4158,1,0)</f>
        <v>#N/A</v>
      </c>
    </row>
    <row r="1444" spans="24:44" ht="18.75" x14ac:dyDescent="0.3">
      <c r="X1444" s="83">
        <f t="shared" si="177"/>
        <v>9</v>
      </c>
      <c r="Z1444" s="90" t="e">
        <f t="shared" si="178"/>
        <v>#DIV/0!</v>
      </c>
      <c r="AA1444" s="94" t="e">
        <f>+VLOOKUP(C1444,'Código Licitaciones'!$J$7:$J$31,1,0)</f>
        <v>#N/A</v>
      </c>
      <c r="AB1444" s="94">
        <f t="shared" si="179"/>
        <v>0</v>
      </c>
      <c r="AC1444" s="94" t="e">
        <f>+VLOOKUP(E1444,'Código Licitaciones'!$K$7:$K$50,1,0)</f>
        <v>#N/A</v>
      </c>
      <c r="AD1444" s="94">
        <f t="shared" si="180"/>
        <v>0</v>
      </c>
      <c r="AE1444" s="94" t="e">
        <f>+VLOOKUP(G1444,'Código Licitaciones'!$L$7:$L$50,1,0)</f>
        <v>#N/A</v>
      </c>
      <c r="AF1444" s="90" t="e">
        <f t="shared" si="181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2"/>
        <v>0</v>
      </c>
      <c r="AJ1444" s="94">
        <f t="shared" si="182"/>
        <v>0</v>
      </c>
      <c r="AK1444" s="95" t="e">
        <f>+VLOOKUP(M1444,'Código Barras'!$C$3:$C$1694,1,0)</f>
        <v>#N/A</v>
      </c>
      <c r="AL1444" s="90">
        <f t="shared" si="176"/>
        <v>0</v>
      </c>
      <c r="AM1444" s="90">
        <f t="shared" si="176"/>
        <v>0</v>
      </c>
      <c r="AN1444" s="90">
        <f t="shared" si="176"/>
        <v>0</v>
      </c>
      <c r="AO1444" s="90">
        <f t="shared" si="176"/>
        <v>0</v>
      </c>
      <c r="AP1444" s="90">
        <f t="shared" si="176"/>
        <v>0</v>
      </c>
      <c r="AQ1444" s="90">
        <f t="shared" si="176"/>
        <v>0</v>
      </c>
      <c r="AR1444" s="90" t="e">
        <f>VLOOKUP(C1444&amp;E1444&amp;G1444&amp;I1444&amp;J1444,'Código Licitaciones'!$I$8:$I$4158,1,0)</f>
        <v>#N/A</v>
      </c>
    </row>
    <row r="1445" spans="24:44" ht="18.75" x14ac:dyDescent="0.3">
      <c r="X1445" s="83">
        <f t="shared" si="177"/>
        <v>9</v>
      </c>
      <c r="Z1445" s="90" t="e">
        <f t="shared" si="178"/>
        <v>#DIV/0!</v>
      </c>
      <c r="AA1445" s="94" t="e">
        <f>+VLOOKUP(C1445,'Código Licitaciones'!$J$7:$J$31,1,0)</f>
        <v>#N/A</v>
      </c>
      <c r="AB1445" s="94">
        <f t="shared" si="179"/>
        <v>0</v>
      </c>
      <c r="AC1445" s="94" t="e">
        <f>+VLOOKUP(E1445,'Código Licitaciones'!$K$7:$K$50,1,0)</f>
        <v>#N/A</v>
      </c>
      <c r="AD1445" s="94">
        <f t="shared" si="180"/>
        <v>0</v>
      </c>
      <c r="AE1445" s="94" t="e">
        <f>+VLOOKUP(G1445,'Código Licitaciones'!$L$7:$L$50,1,0)</f>
        <v>#N/A</v>
      </c>
      <c r="AF1445" s="90" t="e">
        <f t="shared" si="181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2"/>
        <v>0</v>
      </c>
      <c r="AJ1445" s="94">
        <f t="shared" si="182"/>
        <v>0</v>
      </c>
      <c r="AK1445" s="95" t="e">
        <f>+VLOOKUP(M1445,'Código Barras'!$C$3:$C$1694,1,0)</f>
        <v>#N/A</v>
      </c>
      <c r="AL1445" s="90">
        <f t="shared" si="176"/>
        <v>0</v>
      </c>
      <c r="AM1445" s="90">
        <f t="shared" si="176"/>
        <v>0</v>
      </c>
      <c r="AN1445" s="90">
        <f t="shared" si="176"/>
        <v>0</v>
      </c>
      <c r="AO1445" s="90">
        <f t="shared" si="176"/>
        <v>0</v>
      </c>
      <c r="AP1445" s="90">
        <f t="shared" si="176"/>
        <v>0</v>
      </c>
      <c r="AQ1445" s="90">
        <f t="shared" si="176"/>
        <v>0</v>
      </c>
      <c r="AR1445" s="90" t="e">
        <f>VLOOKUP(C1445&amp;E1445&amp;G1445&amp;I1445&amp;J1445,'Código Licitaciones'!$I$8:$I$4158,1,0)</f>
        <v>#N/A</v>
      </c>
    </row>
    <row r="1446" spans="24:44" ht="18.75" x14ac:dyDescent="0.3">
      <c r="X1446" s="83">
        <f t="shared" si="177"/>
        <v>9</v>
      </c>
      <c r="Z1446" s="90" t="e">
        <f t="shared" si="178"/>
        <v>#DIV/0!</v>
      </c>
      <c r="AA1446" s="94" t="e">
        <f>+VLOOKUP(C1446,'Código Licitaciones'!$J$7:$J$31,1,0)</f>
        <v>#N/A</v>
      </c>
      <c r="AB1446" s="94">
        <f t="shared" si="179"/>
        <v>0</v>
      </c>
      <c r="AC1446" s="94" t="e">
        <f>+VLOOKUP(E1446,'Código Licitaciones'!$K$7:$K$50,1,0)</f>
        <v>#N/A</v>
      </c>
      <c r="AD1446" s="94">
        <f t="shared" si="180"/>
        <v>0</v>
      </c>
      <c r="AE1446" s="94" t="e">
        <f>+VLOOKUP(G1446,'Código Licitaciones'!$L$7:$L$50,1,0)</f>
        <v>#N/A</v>
      </c>
      <c r="AF1446" s="90" t="e">
        <f t="shared" si="181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2"/>
        <v>0</v>
      </c>
      <c r="AJ1446" s="94">
        <f t="shared" si="182"/>
        <v>0</v>
      </c>
      <c r="AK1446" s="95" t="e">
        <f>+VLOOKUP(M1446,'Código Barras'!$C$3:$C$1694,1,0)</f>
        <v>#N/A</v>
      </c>
      <c r="AL1446" s="90">
        <f t="shared" si="176"/>
        <v>0</v>
      </c>
      <c r="AM1446" s="90">
        <f t="shared" si="176"/>
        <v>0</v>
      </c>
      <c r="AN1446" s="90">
        <f t="shared" si="176"/>
        <v>0</v>
      </c>
      <c r="AO1446" s="90">
        <f t="shared" si="176"/>
        <v>0</v>
      </c>
      <c r="AP1446" s="90">
        <f t="shared" si="176"/>
        <v>0</v>
      </c>
      <c r="AQ1446" s="90">
        <f t="shared" si="176"/>
        <v>0</v>
      </c>
      <c r="AR1446" s="90" t="e">
        <f>VLOOKUP(C1446&amp;E1446&amp;G1446&amp;I1446&amp;J1446,'Código Licitaciones'!$I$8:$I$4158,1,0)</f>
        <v>#N/A</v>
      </c>
    </row>
    <row r="1447" spans="24:44" ht="18.75" x14ac:dyDescent="0.3">
      <c r="X1447" s="83">
        <f t="shared" si="177"/>
        <v>9</v>
      </c>
      <c r="Z1447" s="90" t="e">
        <f t="shared" si="178"/>
        <v>#DIV/0!</v>
      </c>
      <c r="AA1447" s="94" t="e">
        <f>+VLOOKUP(C1447,'Código Licitaciones'!$J$7:$J$31,1,0)</f>
        <v>#N/A</v>
      </c>
      <c r="AB1447" s="94">
        <f t="shared" si="179"/>
        <v>0</v>
      </c>
      <c r="AC1447" s="94" t="e">
        <f>+VLOOKUP(E1447,'Código Licitaciones'!$K$7:$K$50,1,0)</f>
        <v>#N/A</v>
      </c>
      <c r="AD1447" s="94">
        <f t="shared" si="180"/>
        <v>0</v>
      </c>
      <c r="AE1447" s="94" t="e">
        <f>+VLOOKUP(G1447,'Código Licitaciones'!$L$7:$L$50,1,0)</f>
        <v>#N/A</v>
      </c>
      <c r="AF1447" s="90" t="e">
        <f t="shared" si="181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2"/>
        <v>0</v>
      </c>
      <c r="AJ1447" s="94">
        <f t="shared" si="182"/>
        <v>0</v>
      </c>
      <c r="AK1447" s="95" t="e">
        <f>+VLOOKUP(M1447,'Código Barras'!$C$3:$C$1694,1,0)</f>
        <v>#N/A</v>
      </c>
      <c r="AL1447" s="90">
        <f t="shared" si="176"/>
        <v>0</v>
      </c>
      <c r="AM1447" s="90">
        <f t="shared" si="176"/>
        <v>0</v>
      </c>
      <c r="AN1447" s="90">
        <f t="shared" si="176"/>
        <v>0</v>
      </c>
      <c r="AO1447" s="90">
        <f t="shared" si="176"/>
        <v>0</v>
      </c>
      <c r="AP1447" s="90">
        <f t="shared" si="176"/>
        <v>0</v>
      </c>
      <c r="AQ1447" s="90">
        <f t="shared" si="176"/>
        <v>0</v>
      </c>
      <c r="AR1447" s="90" t="e">
        <f>VLOOKUP(C1447&amp;E1447&amp;G1447&amp;I1447&amp;J1447,'Código Licitaciones'!$I$8:$I$4158,1,0)</f>
        <v>#N/A</v>
      </c>
    </row>
    <row r="1448" spans="24:44" ht="18.75" x14ac:dyDescent="0.3">
      <c r="X1448" s="83">
        <f t="shared" si="177"/>
        <v>9</v>
      </c>
      <c r="Z1448" s="90" t="e">
        <f t="shared" si="178"/>
        <v>#DIV/0!</v>
      </c>
      <c r="AA1448" s="94" t="e">
        <f>+VLOOKUP(C1448,'Código Licitaciones'!$J$7:$J$31,1,0)</f>
        <v>#N/A</v>
      </c>
      <c r="AB1448" s="94">
        <f t="shared" si="179"/>
        <v>0</v>
      </c>
      <c r="AC1448" s="94" t="e">
        <f>+VLOOKUP(E1448,'Código Licitaciones'!$K$7:$K$50,1,0)</f>
        <v>#N/A</v>
      </c>
      <c r="AD1448" s="94">
        <f t="shared" si="180"/>
        <v>0</v>
      </c>
      <c r="AE1448" s="94" t="e">
        <f>+VLOOKUP(G1448,'Código Licitaciones'!$L$7:$L$50,1,0)</f>
        <v>#N/A</v>
      </c>
      <c r="AF1448" s="90" t="e">
        <f t="shared" si="181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2"/>
        <v>0</v>
      </c>
      <c r="AJ1448" s="94">
        <f t="shared" si="182"/>
        <v>0</v>
      </c>
      <c r="AK1448" s="95" t="e">
        <f>+VLOOKUP(M1448,'Código Barras'!$C$3:$C$1694,1,0)</f>
        <v>#N/A</v>
      </c>
      <c r="AL1448" s="90">
        <f t="shared" si="176"/>
        <v>0</v>
      </c>
      <c r="AM1448" s="90">
        <f t="shared" si="176"/>
        <v>0</v>
      </c>
      <c r="AN1448" s="90">
        <f t="shared" si="176"/>
        <v>0</v>
      </c>
      <c r="AO1448" s="90">
        <f t="shared" si="176"/>
        <v>0</v>
      </c>
      <c r="AP1448" s="90">
        <f t="shared" si="176"/>
        <v>0</v>
      </c>
      <c r="AQ1448" s="90">
        <f t="shared" si="176"/>
        <v>0</v>
      </c>
      <c r="AR1448" s="90" t="e">
        <f>VLOOKUP(C1448&amp;E1448&amp;G1448&amp;I1448&amp;J1448,'Código Licitaciones'!$I$8:$I$4158,1,0)</f>
        <v>#N/A</v>
      </c>
    </row>
    <row r="1449" spans="24:44" ht="18.75" x14ac:dyDescent="0.3">
      <c r="X1449" s="83">
        <f t="shared" si="177"/>
        <v>9</v>
      </c>
      <c r="Z1449" s="90" t="e">
        <f t="shared" si="178"/>
        <v>#DIV/0!</v>
      </c>
      <c r="AA1449" s="94" t="e">
        <f>+VLOOKUP(C1449,'Código Licitaciones'!$J$7:$J$31,1,0)</f>
        <v>#N/A</v>
      </c>
      <c r="AB1449" s="94">
        <f t="shared" si="179"/>
        <v>0</v>
      </c>
      <c r="AC1449" s="94" t="e">
        <f>+VLOOKUP(E1449,'Código Licitaciones'!$K$7:$K$50,1,0)</f>
        <v>#N/A</v>
      </c>
      <c r="AD1449" s="94">
        <f t="shared" si="180"/>
        <v>0</v>
      </c>
      <c r="AE1449" s="94" t="e">
        <f>+VLOOKUP(G1449,'Código Licitaciones'!$L$7:$L$50,1,0)</f>
        <v>#N/A</v>
      </c>
      <c r="AF1449" s="90" t="e">
        <f t="shared" si="181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2"/>
        <v>0</v>
      </c>
      <c r="AJ1449" s="94">
        <f t="shared" si="182"/>
        <v>0</v>
      </c>
      <c r="AK1449" s="95" t="e">
        <f>+VLOOKUP(M1449,'Código Barras'!$C$3:$C$1694,1,0)</f>
        <v>#N/A</v>
      </c>
      <c r="AL1449" s="90">
        <f t="shared" si="176"/>
        <v>0</v>
      </c>
      <c r="AM1449" s="90">
        <f t="shared" si="176"/>
        <v>0</v>
      </c>
      <c r="AN1449" s="90">
        <f t="shared" si="176"/>
        <v>0</v>
      </c>
      <c r="AO1449" s="90">
        <f t="shared" si="176"/>
        <v>0</v>
      </c>
      <c r="AP1449" s="90">
        <f t="shared" si="176"/>
        <v>0</v>
      </c>
      <c r="AQ1449" s="90">
        <f t="shared" si="176"/>
        <v>0</v>
      </c>
      <c r="AR1449" s="90" t="e">
        <f>VLOOKUP(C1449&amp;E1449&amp;G1449&amp;I1449&amp;J1449,'Código Licitaciones'!$I$8:$I$4158,1,0)</f>
        <v>#N/A</v>
      </c>
    </row>
    <row r="1450" spans="24:44" ht="18.75" x14ac:dyDescent="0.3">
      <c r="X1450" s="83">
        <f t="shared" si="177"/>
        <v>9</v>
      </c>
      <c r="Z1450" s="90" t="e">
        <f t="shared" si="178"/>
        <v>#DIV/0!</v>
      </c>
      <c r="AA1450" s="94" t="e">
        <f>+VLOOKUP(C1450,'Código Licitaciones'!$J$7:$J$31,1,0)</f>
        <v>#N/A</v>
      </c>
      <c r="AB1450" s="94">
        <f t="shared" si="179"/>
        <v>0</v>
      </c>
      <c r="AC1450" s="94" t="e">
        <f>+VLOOKUP(E1450,'Código Licitaciones'!$K$7:$K$50,1,0)</f>
        <v>#N/A</v>
      </c>
      <c r="AD1450" s="94">
        <f t="shared" si="180"/>
        <v>0</v>
      </c>
      <c r="AE1450" s="94" t="e">
        <f>+VLOOKUP(G1450,'Código Licitaciones'!$L$7:$L$50,1,0)</f>
        <v>#N/A</v>
      </c>
      <c r="AF1450" s="90" t="e">
        <f t="shared" si="181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2"/>
        <v>0</v>
      </c>
      <c r="AJ1450" s="94">
        <f t="shared" si="182"/>
        <v>0</v>
      </c>
      <c r="AK1450" s="95" t="e">
        <f>+VLOOKUP(M1450,'Código Barras'!$C$3:$C$1694,1,0)</f>
        <v>#N/A</v>
      </c>
      <c r="AL1450" s="90">
        <f t="shared" si="176"/>
        <v>0</v>
      </c>
      <c r="AM1450" s="90">
        <f t="shared" si="176"/>
        <v>0</v>
      </c>
      <c r="AN1450" s="90">
        <f t="shared" si="176"/>
        <v>0</v>
      </c>
      <c r="AO1450" s="90">
        <f t="shared" ref="AO1450:AQ1513" si="183">IF(OR(ISNUMBER(Q1450),Q1450=0),Q1450,1/0)</f>
        <v>0</v>
      </c>
      <c r="AP1450" s="90">
        <f t="shared" si="183"/>
        <v>0</v>
      </c>
      <c r="AQ1450" s="90">
        <f t="shared" si="183"/>
        <v>0</v>
      </c>
      <c r="AR1450" s="90" t="e">
        <f>VLOOKUP(C1450&amp;E1450&amp;G1450&amp;I1450&amp;J1450,'Código Licitaciones'!$I$8:$I$4158,1,0)</f>
        <v>#N/A</v>
      </c>
    </row>
    <row r="1451" spans="24:44" ht="18.75" x14ac:dyDescent="0.3">
      <c r="X1451" s="83">
        <f t="shared" si="177"/>
        <v>9</v>
      </c>
      <c r="Z1451" s="90" t="e">
        <f t="shared" si="178"/>
        <v>#DIV/0!</v>
      </c>
      <c r="AA1451" s="94" t="e">
        <f>+VLOOKUP(C1451,'Código Licitaciones'!$J$7:$J$31,1,0)</f>
        <v>#N/A</v>
      </c>
      <c r="AB1451" s="94">
        <f t="shared" si="179"/>
        <v>0</v>
      </c>
      <c r="AC1451" s="94" t="e">
        <f>+VLOOKUP(E1451,'Código Licitaciones'!$K$7:$K$50,1,0)</f>
        <v>#N/A</v>
      </c>
      <c r="AD1451" s="94">
        <f t="shared" si="180"/>
        <v>0</v>
      </c>
      <c r="AE1451" s="94" t="e">
        <f>+VLOOKUP(G1451,'Código Licitaciones'!$L$7:$L$50,1,0)</f>
        <v>#N/A</v>
      </c>
      <c r="AF1451" s="90" t="e">
        <f t="shared" si="181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2"/>
        <v>0</v>
      </c>
      <c r="AJ1451" s="94">
        <f t="shared" si="182"/>
        <v>0</v>
      </c>
      <c r="AK1451" s="95" t="e">
        <f>+VLOOKUP(M1451,'Código Barras'!$C$3:$C$1694,1,0)</f>
        <v>#N/A</v>
      </c>
      <c r="AL1451" s="90">
        <f t="shared" ref="AL1451:AQ1514" si="184">IF(OR(ISNUMBER(N1451),N1451=0),N1451,1/0)</f>
        <v>0</v>
      </c>
      <c r="AM1451" s="90">
        <f t="shared" si="184"/>
        <v>0</v>
      </c>
      <c r="AN1451" s="90">
        <f t="shared" si="184"/>
        <v>0</v>
      </c>
      <c r="AO1451" s="90">
        <f t="shared" si="183"/>
        <v>0</v>
      </c>
      <c r="AP1451" s="90">
        <f t="shared" si="183"/>
        <v>0</v>
      </c>
      <c r="AQ1451" s="90">
        <f t="shared" si="183"/>
        <v>0</v>
      </c>
      <c r="AR1451" s="90" t="e">
        <f>VLOOKUP(C1451&amp;E1451&amp;G1451&amp;I1451&amp;J1451,'Código Licitaciones'!$I$8:$I$4158,1,0)</f>
        <v>#N/A</v>
      </c>
    </row>
    <row r="1452" spans="24:44" ht="18.75" x14ac:dyDescent="0.3">
      <c r="X1452" s="83">
        <f t="shared" si="177"/>
        <v>9</v>
      </c>
      <c r="Z1452" s="90" t="e">
        <f t="shared" si="178"/>
        <v>#DIV/0!</v>
      </c>
      <c r="AA1452" s="94" t="e">
        <f>+VLOOKUP(C1452,'Código Licitaciones'!$J$7:$J$31,1,0)</f>
        <v>#N/A</v>
      </c>
      <c r="AB1452" s="94">
        <f t="shared" si="179"/>
        <v>0</v>
      </c>
      <c r="AC1452" s="94" t="e">
        <f>+VLOOKUP(E1452,'Código Licitaciones'!$K$7:$K$50,1,0)</f>
        <v>#N/A</v>
      </c>
      <c r="AD1452" s="94">
        <f t="shared" si="180"/>
        <v>0</v>
      </c>
      <c r="AE1452" s="94" t="e">
        <f>+VLOOKUP(G1452,'Código Licitaciones'!$L$7:$L$50,1,0)</f>
        <v>#N/A</v>
      </c>
      <c r="AF1452" s="90" t="e">
        <f t="shared" si="181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2"/>
        <v>0</v>
      </c>
      <c r="AJ1452" s="94">
        <f t="shared" si="182"/>
        <v>0</v>
      </c>
      <c r="AK1452" s="95" t="e">
        <f>+VLOOKUP(M1452,'Código Barras'!$C$3:$C$1694,1,0)</f>
        <v>#N/A</v>
      </c>
      <c r="AL1452" s="90">
        <f t="shared" si="184"/>
        <v>0</v>
      </c>
      <c r="AM1452" s="90">
        <f t="shared" si="184"/>
        <v>0</v>
      </c>
      <c r="AN1452" s="90">
        <f t="shared" si="184"/>
        <v>0</v>
      </c>
      <c r="AO1452" s="90">
        <f t="shared" si="183"/>
        <v>0</v>
      </c>
      <c r="AP1452" s="90">
        <f t="shared" si="183"/>
        <v>0</v>
      </c>
      <c r="AQ1452" s="90">
        <f t="shared" si="183"/>
        <v>0</v>
      </c>
      <c r="AR1452" s="90" t="e">
        <f>VLOOKUP(C1452&amp;E1452&amp;G1452&amp;I1452&amp;J1452,'Código Licitaciones'!$I$8:$I$4158,1,0)</f>
        <v>#N/A</v>
      </c>
    </row>
    <row r="1453" spans="24:44" ht="18.75" x14ac:dyDescent="0.3">
      <c r="X1453" s="83">
        <f t="shared" si="177"/>
        <v>9</v>
      </c>
      <c r="Z1453" s="90" t="e">
        <f t="shared" si="178"/>
        <v>#DIV/0!</v>
      </c>
      <c r="AA1453" s="94" t="e">
        <f>+VLOOKUP(C1453,'Código Licitaciones'!$J$7:$J$31,1,0)</f>
        <v>#N/A</v>
      </c>
      <c r="AB1453" s="94">
        <f t="shared" si="179"/>
        <v>0</v>
      </c>
      <c r="AC1453" s="94" t="e">
        <f>+VLOOKUP(E1453,'Código Licitaciones'!$K$7:$K$50,1,0)</f>
        <v>#N/A</v>
      </c>
      <c r="AD1453" s="94">
        <f t="shared" si="180"/>
        <v>0</v>
      </c>
      <c r="AE1453" s="94" t="e">
        <f>+VLOOKUP(G1453,'Código Licitaciones'!$L$7:$L$50,1,0)</f>
        <v>#N/A</v>
      </c>
      <c r="AF1453" s="90" t="e">
        <f t="shared" si="181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2"/>
        <v>0</v>
      </c>
      <c r="AJ1453" s="94">
        <f t="shared" si="182"/>
        <v>0</v>
      </c>
      <c r="AK1453" s="95" t="e">
        <f>+VLOOKUP(M1453,'Código Barras'!$C$3:$C$1694,1,0)</f>
        <v>#N/A</v>
      </c>
      <c r="AL1453" s="90">
        <f t="shared" si="184"/>
        <v>0</v>
      </c>
      <c r="AM1453" s="90">
        <f t="shared" si="184"/>
        <v>0</v>
      </c>
      <c r="AN1453" s="90">
        <f t="shared" si="184"/>
        <v>0</v>
      </c>
      <c r="AO1453" s="90">
        <f t="shared" si="183"/>
        <v>0</v>
      </c>
      <c r="AP1453" s="90">
        <f t="shared" si="183"/>
        <v>0</v>
      </c>
      <c r="AQ1453" s="90">
        <f t="shared" si="183"/>
        <v>0</v>
      </c>
      <c r="AR1453" s="90" t="e">
        <f>VLOOKUP(C1453&amp;E1453&amp;G1453&amp;I1453&amp;J1453,'Código Licitaciones'!$I$8:$I$4158,1,0)</f>
        <v>#N/A</v>
      </c>
    </row>
    <row r="1454" spans="24:44" ht="18.75" x14ac:dyDescent="0.3">
      <c r="X1454" s="83">
        <f t="shared" si="177"/>
        <v>9</v>
      </c>
      <c r="Z1454" s="90" t="e">
        <f t="shared" si="178"/>
        <v>#DIV/0!</v>
      </c>
      <c r="AA1454" s="94" t="e">
        <f>+VLOOKUP(C1454,'Código Licitaciones'!$J$7:$J$31,1,0)</f>
        <v>#N/A</v>
      </c>
      <c r="AB1454" s="94">
        <f t="shared" si="179"/>
        <v>0</v>
      </c>
      <c r="AC1454" s="94" t="e">
        <f>+VLOOKUP(E1454,'Código Licitaciones'!$K$7:$K$50,1,0)</f>
        <v>#N/A</v>
      </c>
      <c r="AD1454" s="94">
        <f t="shared" si="180"/>
        <v>0</v>
      </c>
      <c r="AE1454" s="94" t="e">
        <f>+VLOOKUP(G1454,'Código Licitaciones'!$L$7:$L$50,1,0)</f>
        <v>#N/A</v>
      </c>
      <c r="AF1454" s="90" t="e">
        <f t="shared" si="181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2"/>
        <v>0</v>
      </c>
      <c r="AJ1454" s="94">
        <f t="shared" si="182"/>
        <v>0</v>
      </c>
      <c r="AK1454" s="95" t="e">
        <f>+VLOOKUP(M1454,'Código Barras'!$C$3:$C$1694,1,0)</f>
        <v>#N/A</v>
      </c>
      <c r="AL1454" s="90">
        <f t="shared" si="184"/>
        <v>0</v>
      </c>
      <c r="AM1454" s="90">
        <f t="shared" si="184"/>
        <v>0</v>
      </c>
      <c r="AN1454" s="90">
        <f t="shared" si="184"/>
        <v>0</v>
      </c>
      <c r="AO1454" s="90">
        <f t="shared" si="183"/>
        <v>0</v>
      </c>
      <c r="AP1454" s="90">
        <f t="shared" si="183"/>
        <v>0</v>
      </c>
      <c r="AQ1454" s="90">
        <f t="shared" si="183"/>
        <v>0</v>
      </c>
      <c r="AR1454" s="90" t="e">
        <f>VLOOKUP(C1454&amp;E1454&amp;G1454&amp;I1454&amp;J1454,'Código Licitaciones'!$I$8:$I$4158,1,0)</f>
        <v>#N/A</v>
      </c>
    </row>
    <row r="1455" spans="24:44" ht="18.75" x14ac:dyDescent="0.3">
      <c r="X1455" s="83">
        <f t="shared" si="177"/>
        <v>9</v>
      </c>
      <c r="Z1455" s="90" t="e">
        <f t="shared" si="178"/>
        <v>#DIV/0!</v>
      </c>
      <c r="AA1455" s="94" t="e">
        <f>+VLOOKUP(C1455,'Código Licitaciones'!$J$7:$J$31,1,0)</f>
        <v>#N/A</v>
      </c>
      <c r="AB1455" s="94">
        <f t="shared" si="179"/>
        <v>0</v>
      </c>
      <c r="AC1455" s="94" t="e">
        <f>+VLOOKUP(E1455,'Código Licitaciones'!$K$7:$K$50,1,0)</f>
        <v>#N/A</v>
      </c>
      <c r="AD1455" s="94">
        <f t="shared" si="180"/>
        <v>0</v>
      </c>
      <c r="AE1455" s="94" t="e">
        <f>+VLOOKUP(G1455,'Código Licitaciones'!$L$7:$L$50,1,0)</f>
        <v>#N/A</v>
      </c>
      <c r="AF1455" s="90" t="e">
        <f t="shared" si="181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2"/>
        <v>0</v>
      </c>
      <c r="AJ1455" s="94">
        <f t="shared" si="182"/>
        <v>0</v>
      </c>
      <c r="AK1455" s="95" t="e">
        <f>+VLOOKUP(M1455,'Código Barras'!$C$3:$C$1694,1,0)</f>
        <v>#N/A</v>
      </c>
      <c r="AL1455" s="90">
        <f t="shared" si="184"/>
        <v>0</v>
      </c>
      <c r="AM1455" s="90">
        <f t="shared" si="184"/>
        <v>0</v>
      </c>
      <c r="AN1455" s="90">
        <f t="shared" si="184"/>
        <v>0</v>
      </c>
      <c r="AO1455" s="90">
        <f t="shared" si="183"/>
        <v>0</v>
      </c>
      <c r="AP1455" s="90">
        <f t="shared" si="183"/>
        <v>0</v>
      </c>
      <c r="AQ1455" s="90">
        <f t="shared" si="183"/>
        <v>0</v>
      </c>
      <c r="AR1455" s="90" t="e">
        <f>VLOOKUP(C1455&amp;E1455&amp;G1455&amp;I1455&amp;J1455,'Código Licitaciones'!$I$8:$I$4158,1,0)</f>
        <v>#N/A</v>
      </c>
    </row>
    <row r="1456" spans="24:44" ht="18.75" x14ac:dyDescent="0.3">
      <c r="X1456" s="83">
        <f t="shared" si="177"/>
        <v>9</v>
      </c>
      <c r="Z1456" s="90" t="e">
        <f t="shared" si="178"/>
        <v>#DIV/0!</v>
      </c>
      <c r="AA1456" s="94" t="e">
        <f>+VLOOKUP(C1456,'Código Licitaciones'!$J$7:$J$31,1,0)</f>
        <v>#N/A</v>
      </c>
      <c r="AB1456" s="94">
        <f t="shared" si="179"/>
        <v>0</v>
      </c>
      <c r="AC1456" s="94" t="e">
        <f>+VLOOKUP(E1456,'Código Licitaciones'!$K$7:$K$50,1,0)</f>
        <v>#N/A</v>
      </c>
      <c r="AD1456" s="94">
        <f t="shared" si="180"/>
        <v>0</v>
      </c>
      <c r="AE1456" s="94" t="e">
        <f>+VLOOKUP(G1456,'Código Licitaciones'!$L$7:$L$50,1,0)</f>
        <v>#N/A</v>
      </c>
      <c r="AF1456" s="90" t="e">
        <f t="shared" si="181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2"/>
        <v>0</v>
      </c>
      <c r="AJ1456" s="94">
        <f t="shared" si="182"/>
        <v>0</v>
      </c>
      <c r="AK1456" s="95" t="e">
        <f>+VLOOKUP(M1456,'Código Barras'!$C$3:$C$1694,1,0)</f>
        <v>#N/A</v>
      </c>
      <c r="AL1456" s="90">
        <f t="shared" si="184"/>
        <v>0</v>
      </c>
      <c r="AM1456" s="90">
        <f t="shared" si="184"/>
        <v>0</v>
      </c>
      <c r="AN1456" s="90">
        <f t="shared" si="184"/>
        <v>0</v>
      </c>
      <c r="AO1456" s="90">
        <f t="shared" si="183"/>
        <v>0</v>
      </c>
      <c r="AP1456" s="90">
        <f t="shared" si="183"/>
        <v>0</v>
      </c>
      <c r="AQ1456" s="90">
        <f t="shared" si="183"/>
        <v>0</v>
      </c>
      <c r="AR1456" s="90" t="e">
        <f>VLOOKUP(C1456&amp;E1456&amp;G1456&amp;I1456&amp;J1456,'Código Licitaciones'!$I$8:$I$4158,1,0)</f>
        <v>#N/A</v>
      </c>
    </row>
    <row r="1457" spans="24:44" ht="18.75" x14ac:dyDescent="0.3">
      <c r="X1457" s="83">
        <f t="shared" si="177"/>
        <v>9</v>
      </c>
      <c r="Z1457" s="90" t="e">
        <f t="shared" si="178"/>
        <v>#DIV/0!</v>
      </c>
      <c r="AA1457" s="94" t="e">
        <f>+VLOOKUP(C1457,'Código Licitaciones'!$J$7:$J$31,1,0)</f>
        <v>#N/A</v>
      </c>
      <c r="AB1457" s="94">
        <f t="shared" si="179"/>
        <v>0</v>
      </c>
      <c r="AC1457" s="94" t="e">
        <f>+VLOOKUP(E1457,'Código Licitaciones'!$K$7:$K$50,1,0)</f>
        <v>#N/A</v>
      </c>
      <c r="AD1457" s="94">
        <f t="shared" si="180"/>
        <v>0</v>
      </c>
      <c r="AE1457" s="94" t="e">
        <f>+VLOOKUP(G1457,'Código Licitaciones'!$L$7:$L$50,1,0)</f>
        <v>#N/A</v>
      </c>
      <c r="AF1457" s="90" t="e">
        <f t="shared" si="181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2"/>
        <v>0</v>
      </c>
      <c r="AJ1457" s="94">
        <f t="shared" si="182"/>
        <v>0</v>
      </c>
      <c r="AK1457" s="95" t="e">
        <f>+VLOOKUP(M1457,'Código Barras'!$C$3:$C$1694,1,0)</f>
        <v>#N/A</v>
      </c>
      <c r="AL1457" s="90">
        <f t="shared" si="184"/>
        <v>0</v>
      </c>
      <c r="AM1457" s="90">
        <f t="shared" si="184"/>
        <v>0</v>
      </c>
      <c r="AN1457" s="90">
        <f t="shared" si="184"/>
        <v>0</v>
      </c>
      <c r="AO1457" s="90">
        <f t="shared" si="183"/>
        <v>0</v>
      </c>
      <c r="AP1457" s="90">
        <f t="shared" si="183"/>
        <v>0</v>
      </c>
      <c r="AQ1457" s="90">
        <f t="shared" si="183"/>
        <v>0</v>
      </c>
      <c r="AR1457" s="90" t="e">
        <f>VLOOKUP(C1457&amp;E1457&amp;G1457&amp;I1457&amp;J1457,'Código Licitaciones'!$I$8:$I$4158,1,0)</f>
        <v>#N/A</v>
      </c>
    </row>
    <row r="1458" spans="24:44" ht="18.75" x14ac:dyDescent="0.3">
      <c r="X1458" s="83">
        <f t="shared" si="177"/>
        <v>9</v>
      </c>
      <c r="Z1458" s="90" t="e">
        <f t="shared" si="178"/>
        <v>#DIV/0!</v>
      </c>
      <c r="AA1458" s="94" t="e">
        <f>+VLOOKUP(C1458,'Código Licitaciones'!$J$7:$J$31,1,0)</f>
        <v>#N/A</v>
      </c>
      <c r="AB1458" s="94">
        <f t="shared" si="179"/>
        <v>0</v>
      </c>
      <c r="AC1458" s="94" t="e">
        <f>+VLOOKUP(E1458,'Código Licitaciones'!$K$7:$K$50,1,0)</f>
        <v>#N/A</v>
      </c>
      <c r="AD1458" s="94">
        <f t="shared" si="180"/>
        <v>0</v>
      </c>
      <c r="AE1458" s="94" t="e">
        <f>+VLOOKUP(G1458,'Código Licitaciones'!$L$7:$L$50,1,0)</f>
        <v>#N/A</v>
      </c>
      <c r="AF1458" s="90" t="e">
        <f t="shared" si="181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2"/>
        <v>0</v>
      </c>
      <c r="AJ1458" s="94">
        <f t="shared" si="182"/>
        <v>0</v>
      </c>
      <c r="AK1458" s="95" t="e">
        <f>+VLOOKUP(M1458,'Código Barras'!$C$3:$C$1694,1,0)</f>
        <v>#N/A</v>
      </c>
      <c r="AL1458" s="90">
        <f t="shared" si="184"/>
        <v>0</v>
      </c>
      <c r="AM1458" s="90">
        <f t="shared" si="184"/>
        <v>0</v>
      </c>
      <c r="AN1458" s="90">
        <f t="shared" si="184"/>
        <v>0</v>
      </c>
      <c r="AO1458" s="90">
        <f t="shared" si="183"/>
        <v>0</v>
      </c>
      <c r="AP1458" s="90">
        <f t="shared" si="183"/>
        <v>0</v>
      </c>
      <c r="AQ1458" s="90">
        <f t="shared" si="183"/>
        <v>0</v>
      </c>
      <c r="AR1458" s="90" t="e">
        <f>VLOOKUP(C1458&amp;E1458&amp;G1458&amp;I1458&amp;J1458,'Código Licitaciones'!$I$8:$I$4158,1,0)</f>
        <v>#N/A</v>
      </c>
    </row>
    <row r="1459" spans="24:44" ht="18.75" x14ac:dyDescent="0.3">
      <c r="X1459" s="83">
        <f t="shared" si="177"/>
        <v>9</v>
      </c>
      <c r="Z1459" s="90" t="e">
        <f t="shared" si="178"/>
        <v>#DIV/0!</v>
      </c>
      <c r="AA1459" s="94" t="e">
        <f>+VLOOKUP(C1459,'Código Licitaciones'!$J$7:$J$31,1,0)</f>
        <v>#N/A</v>
      </c>
      <c r="AB1459" s="94">
        <f t="shared" si="179"/>
        <v>0</v>
      </c>
      <c r="AC1459" s="94" t="e">
        <f>+VLOOKUP(E1459,'Código Licitaciones'!$K$7:$K$50,1,0)</f>
        <v>#N/A</v>
      </c>
      <c r="AD1459" s="94">
        <f t="shared" si="180"/>
        <v>0</v>
      </c>
      <c r="AE1459" s="94" t="e">
        <f>+VLOOKUP(G1459,'Código Licitaciones'!$L$7:$L$50,1,0)</f>
        <v>#N/A</v>
      </c>
      <c r="AF1459" s="90" t="e">
        <f t="shared" si="181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2"/>
        <v>0</v>
      </c>
      <c r="AJ1459" s="94">
        <f t="shared" si="182"/>
        <v>0</v>
      </c>
      <c r="AK1459" s="95" t="e">
        <f>+VLOOKUP(M1459,'Código Barras'!$C$3:$C$1694,1,0)</f>
        <v>#N/A</v>
      </c>
      <c r="AL1459" s="90">
        <f t="shared" si="184"/>
        <v>0</v>
      </c>
      <c r="AM1459" s="90">
        <f t="shared" si="184"/>
        <v>0</v>
      </c>
      <c r="AN1459" s="90">
        <f t="shared" si="184"/>
        <v>0</v>
      </c>
      <c r="AO1459" s="90">
        <f t="shared" si="183"/>
        <v>0</v>
      </c>
      <c r="AP1459" s="90">
        <f t="shared" si="183"/>
        <v>0</v>
      </c>
      <c r="AQ1459" s="90">
        <f t="shared" si="183"/>
        <v>0</v>
      </c>
      <c r="AR1459" s="90" t="e">
        <f>VLOOKUP(C1459&amp;E1459&amp;G1459&amp;I1459&amp;J1459,'Código Licitaciones'!$I$8:$I$4158,1,0)</f>
        <v>#N/A</v>
      </c>
    </row>
    <row r="1460" spans="24:44" ht="18.75" x14ac:dyDescent="0.3">
      <c r="X1460" s="83">
        <f t="shared" si="177"/>
        <v>9</v>
      </c>
      <c r="Z1460" s="90" t="e">
        <f t="shared" si="178"/>
        <v>#DIV/0!</v>
      </c>
      <c r="AA1460" s="94" t="e">
        <f>+VLOOKUP(C1460,'Código Licitaciones'!$J$7:$J$31,1,0)</f>
        <v>#N/A</v>
      </c>
      <c r="AB1460" s="94">
        <f t="shared" si="179"/>
        <v>0</v>
      </c>
      <c r="AC1460" s="94" t="e">
        <f>+VLOOKUP(E1460,'Código Licitaciones'!$K$7:$K$50,1,0)</f>
        <v>#N/A</v>
      </c>
      <c r="AD1460" s="94">
        <f t="shared" si="180"/>
        <v>0</v>
      </c>
      <c r="AE1460" s="94" t="e">
        <f>+VLOOKUP(G1460,'Código Licitaciones'!$L$7:$L$50,1,0)</f>
        <v>#N/A</v>
      </c>
      <c r="AF1460" s="90" t="e">
        <f t="shared" si="181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2"/>
        <v>0</v>
      </c>
      <c r="AJ1460" s="94">
        <f t="shared" si="182"/>
        <v>0</v>
      </c>
      <c r="AK1460" s="95" t="e">
        <f>+VLOOKUP(M1460,'Código Barras'!$C$3:$C$1694,1,0)</f>
        <v>#N/A</v>
      </c>
      <c r="AL1460" s="90">
        <f t="shared" si="184"/>
        <v>0</v>
      </c>
      <c r="AM1460" s="90">
        <f t="shared" si="184"/>
        <v>0</v>
      </c>
      <c r="AN1460" s="90">
        <f t="shared" si="184"/>
        <v>0</v>
      </c>
      <c r="AO1460" s="90">
        <f t="shared" si="183"/>
        <v>0</v>
      </c>
      <c r="AP1460" s="90">
        <f t="shared" si="183"/>
        <v>0</v>
      </c>
      <c r="AQ1460" s="90">
        <f t="shared" si="183"/>
        <v>0</v>
      </c>
      <c r="AR1460" s="90" t="e">
        <f>VLOOKUP(C1460&amp;E1460&amp;G1460&amp;I1460&amp;J1460,'Código Licitaciones'!$I$8:$I$4158,1,0)</f>
        <v>#N/A</v>
      </c>
    </row>
    <row r="1461" spans="24:44" ht="18.75" x14ac:dyDescent="0.3">
      <c r="X1461" s="83">
        <f t="shared" si="177"/>
        <v>9</v>
      </c>
      <c r="Z1461" s="90" t="e">
        <f t="shared" si="178"/>
        <v>#DIV/0!</v>
      </c>
      <c r="AA1461" s="94" t="e">
        <f>+VLOOKUP(C1461,'Código Licitaciones'!$J$7:$J$31,1,0)</f>
        <v>#N/A</v>
      </c>
      <c r="AB1461" s="94">
        <f t="shared" si="179"/>
        <v>0</v>
      </c>
      <c r="AC1461" s="94" t="e">
        <f>+VLOOKUP(E1461,'Código Licitaciones'!$K$7:$K$50,1,0)</f>
        <v>#N/A</v>
      </c>
      <c r="AD1461" s="94">
        <f t="shared" si="180"/>
        <v>0</v>
      </c>
      <c r="AE1461" s="94" t="e">
        <f>+VLOOKUP(G1461,'Código Licitaciones'!$L$7:$L$50,1,0)</f>
        <v>#N/A</v>
      </c>
      <c r="AF1461" s="90" t="e">
        <f t="shared" si="181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2"/>
        <v>0</v>
      </c>
      <c r="AJ1461" s="94">
        <f t="shared" si="182"/>
        <v>0</v>
      </c>
      <c r="AK1461" s="95" t="e">
        <f>+VLOOKUP(M1461,'Código Barras'!$C$3:$C$1694,1,0)</f>
        <v>#N/A</v>
      </c>
      <c r="AL1461" s="90">
        <f t="shared" si="184"/>
        <v>0</v>
      </c>
      <c r="AM1461" s="90">
        <f t="shared" si="184"/>
        <v>0</v>
      </c>
      <c r="AN1461" s="90">
        <f t="shared" si="184"/>
        <v>0</v>
      </c>
      <c r="AO1461" s="90">
        <f t="shared" si="183"/>
        <v>0</v>
      </c>
      <c r="AP1461" s="90">
        <f t="shared" si="183"/>
        <v>0</v>
      </c>
      <c r="AQ1461" s="90">
        <f t="shared" si="183"/>
        <v>0</v>
      </c>
      <c r="AR1461" s="90" t="e">
        <f>VLOOKUP(C1461&amp;E1461&amp;G1461&amp;I1461&amp;J1461,'Código Licitaciones'!$I$8:$I$4158,1,0)</f>
        <v>#N/A</v>
      </c>
    </row>
    <row r="1462" spans="24:44" ht="18.75" x14ac:dyDescent="0.3">
      <c r="X1462" s="83">
        <f t="shared" si="177"/>
        <v>9</v>
      </c>
      <c r="Z1462" s="90" t="e">
        <f t="shared" si="178"/>
        <v>#DIV/0!</v>
      </c>
      <c r="AA1462" s="94" t="e">
        <f>+VLOOKUP(C1462,'Código Licitaciones'!$J$7:$J$31,1,0)</f>
        <v>#N/A</v>
      </c>
      <c r="AB1462" s="94">
        <f t="shared" si="179"/>
        <v>0</v>
      </c>
      <c r="AC1462" s="94" t="e">
        <f>+VLOOKUP(E1462,'Código Licitaciones'!$K$7:$K$50,1,0)</f>
        <v>#N/A</v>
      </c>
      <c r="AD1462" s="94">
        <f t="shared" si="180"/>
        <v>0</v>
      </c>
      <c r="AE1462" s="94" t="e">
        <f>+VLOOKUP(G1462,'Código Licitaciones'!$L$7:$L$50,1,0)</f>
        <v>#N/A</v>
      </c>
      <c r="AF1462" s="90" t="e">
        <f t="shared" si="181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2"/>
        <v>0</v>
      </c>
      <c r="AJ1462" s="94">
        <f t="shared" si="182"/>
        <v>0</v>
      </c>
      <c r="AK1462" s="95" t="e">
        <f>+VLOOKUP(M1462,'Código Barras'!$C$3:$C$1694,1,0)</f>
        <v>#N/A</v>
      </c>
      <c r="AL1462" s="90">
        <f t="shared" si="184"/>
        <v>0</v>
      </c>
      <c r="AM1462" s="90">
        <f t="shared" si="184"/>
        <v>0</v>
      </c>
      <c r="AN1462" s="90">
        <f t="shared" si="184"/>
        <v>0</v>
      </c>
      <c r="AO1462" s="90">
        <f t="shared" si="183"/>
        <v>0</v>
      </c>
      <c r="AP1462" s="90">
        <f t="shared" si="183"/>
        <v>0</v>
      </c>
      <c r="AQ1462" s="90">
        <f t="shared" si="183"/>
        <v>0</v>
      </c>
      <c r="AR1462" s="90" t="e">
        <f>VLOOKUP(C1462&amp;E1462&amp;G1462&amp;I1462&amp;J1462,'Código Licitaciones'!$I$8:$I$4158,1,0)</f>
        <v>#N/A</v>
      </c>
    </row>
    <row r="1463" spans="24:44" ht="18.75" x14ac:dyDescent="0.3">
      <c r="X1463" s="83">
        <f t="shared" si="177"/>
        <v>9</v>
      </c>
      <c r="Z1463" s="90" t="e">
        <f t="shared" si="178"/>
        <v>#DIV/0!</v>
      </c>
      <c r="AA1463" s="94" t="e">
        <f>+VLOOKUP(C1463,'Código Licitaciones'!$J$7:$J$31,1,0)</f>
        <v>#N/A</v>
      </c>
      <c r="AB1463" s="94">
        <f t="shared" si="179"/>
        <v>0</v>
      </c>
      <c r="AC1463" s="94" t="e">
        <f>+VLOOKUP(E1463,'Código Licitaciones'!$K$7:$K$50,1,0)</f>
        <v>#N/A</v>
      </c>
      <c r="AD1463" s="94">
        <f t="shared" si="180"/>
        <v>0</v>
      </c>
      <c r="AE1463" s="94" t="e">
        <f>+VLOOKUP(G1463,'Código Licitaciones'!$L$7:$L$50,1,0)</f>
        <v>#N/A</v>
      </c>
      <c r="AF1463" s="90" t="e">
        <f t="shared" si="181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2"/>
        <v>0</v>
      </c>
      <c r="AJ1463" s="94">
        <f t="shared" si="182"/>
        <v>0</v>
      </c>
      <c r="AK1463" s="95" t="e">
        <f>+VLOOKUP(M1463,'Código Barras'!$C$3:$C$1694,1,0)</f>
        <v>#N/A</v>
      </c>
      <c r="AL1463" s="90">
        <f t="shared" si="184"/>
        <v>0</v>
      </c>
      <c r="AM1463" s="90">
        <f t="shared" si="184"/>
        <v>0</v>
      </c>
      <c r="AN1463" s="90">
        <f t="shared" si="184"/>
        <v>0</v>
      </c>
      <c r="AO1463" s="90">
        <f t="shared" si="183"/>
        <v>0</v>
      </c>
      <c r="AP1463" s="90">
        <f t="shared" si="183"/>
        <v>0</v>
      </c>
      <c r="AQ1463" s="90">
        <f t="shared" si="183"/>
        <v>0</v>
      </c>
      <c r="AR1463" s="90" t="e">
        <f>VLOOKUP(C1463&amp;E1463&amp;G1463&amp;I1463&amp;J1463,'Código Licitaciones'!$I$8:$I$4158,1,0)</f>
        <v>#N/A</v>
      </c>
    </row>
    <row r="1464" spans="24:44" ht="18.75" x14ac:dyDescent="0.3">
      <c r="X1464" s="83">
        <f t="shared" si="177"/>
        <v>9</v>
      </c>
      <c r="Z1464" s="90" t="e">
        <f t="shared" si="178"/>
        <v>#DIV/0!</v>
      </c>
      <c r="AA1464" s="94" t="e">
        <f>+VLOOKUP(C1464,'Código Licitaciones'!$J$7:$J$31,1,0)</f>
        <v>#N/A</v>
      </c>
      <c r="AB1464" s="94">
        <f t="shared" si="179"/>
        <v>0</v>
      </c>
      <c r="AC1464" s="94" t="e">
        <f>+VLOOKUP(E1464,'Código Licitaciones'!$K$7:$K$50,1,0)</f>
        <v>#N/A</v>
      </c>
      <c r="AD1464" s="94">
        <f t="shared" si="180"/>
        <v>0</v>
      </c>
      <c r="AE1464" s="94" t="e">
        <f>+VLOOKUP(G1464,'Código Licitaciones'!$L$7:$L$50,1,0)</f>
        <v>#N/A</v>
      </c>
      <c r="AF1464" s="90" t="e">
        <f t="shared" si="181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2"/>
        <v>0</v>
      </c>
      <c r="AJ1464" s="94">
        <f t="shared" si="182"/>
        <v>0</v>
      </c>
      <c r="AK1464" s="95" t="e">
        <f>+VLOOKUP(M1464,'Código Barras'!$C$3:$C$1694,1,0)</f>
        <v>#N/A</v>
      </c>
      <c r="AL1464" s="90">
        <f t="shared" si="184"/>
        <v>0</v>
      </c>
      <c r="AM1464" s="90">
        <f t="shared" si="184"/>
        <v>0</v>
      </c>
      <c r="AN1464" s="90">
        <f t="shared" si="184"/>
        <v>0</v>
      </c>
      <c r="AO1464" s="90">
        <f t="shared" si="183"/>
        <v>0</v>
      </c>
      <c r="AP1464" s="90">
        <f t="shared" si="183"/>
        <v>0</v>
      </c>
      <c r="AQ1464" s="90">
        <f t="shared" si="183"/>
        <v>0</v>
      </c>
      <c r="AR1464" s="90" t="e">
        <f>VLOOKUP(C1464&amp;E1464&amp;G1464&amp;I1464&amp;J1464,'Código Licitaciones'!$I$8:$I$4158,1,0)</f>
        <v>#N/A</v>
      </c>
    </row>
    <row r="1465" spans="24:44" ht="18.75" x14ac:dyDescent="0.3">
      <c r="X1465" s="83">
        <f t="shared" si="177"/>
        <v>9</v>
      </c>
      <c r="Z1465" s="90" t="e">
        <f t="shared" si="178"/>
        <v>#DIV/0!</v>
      </c>
      <c r="AA1465" s="94" t="e">
        <f>+VLOOKUP(C1465,'Código Licitaciones'!$J$7:$J$31,1,0)</f>
        <v>#N/A</v>
      </c>
      <c r="AB1465" s="94">
        <f t="shared" si="179"/>
        <v>0</v>
      </c>
      <c r="AC1465" s="94" t="e">
        <f>+VLOOKUP(E1465,'Código Licitaciones'!$K$7:$K$50,1,0)</f>
        <v>#N/A</v>
      </c>
      <c r="AD1465" s="94">
        <f t="shared" si="180"/>
        <v>0</v>
      </c>
      <c r="AE1465" s="94" t="e">
        <f>+VLOOKUP(G1465,'Código Licitaciones'!$L$7:$L$50,1,0)</f>
        <v>#N/A</v>
      </c>
      <c r="AF1465" s="90" t="e">
        <f t="shared" si="181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2"/>
        <v>0</v>
      </c>
      <c r="AJ1465" s="94">
        <f t="shared" si="182"/>
        <v>0</v>
      </c>
      <c r="AK1465" s="95" t="e">
        <f>+VLOOKUP(M1465,'Código Barras'!$C$3:$C$1694,1,0)</f>
        <v>#N/A</v>
      </c>
      <c r="AL1465" s="90">
        <f t="shared" si="184"/>
        <v>0</v>
      </c>
      <c r="AM1465" s="90">
        <f t="shared" si="184"/>
        <v>0</v>
      </c>
      <c r="AN1465" s="90">
        <f t="shared" si="184"/>
        <v>0</v>
      </c>
      <c r="AO1465" s="90">
        <f t="shared" si="183"/>
        <v>0</v>
      </c>
      <c r="AP1465" s="90">
        <f t="shared" si="183"/>
        <v>0</v>
      </c>
      <c r="AQ1465" s="90">
        <f t="shared" si="183"/>
        <v>0</v>
      </c>
      <c r="AR1465" s="90" t="e">
        <f>VLOOKUP(C1465&amp;E1465&amp;G1465&amp;I1465&amp;J1465,'Código Licitaciones'!$I$8:$I$4158,1,0)</f>
        <v>#N/A</v>
      </c>
    </row>
    <row r="1466" spans="24:44" ht="18.75" x14ac:dyDescent="0.3">
      <c r="X1466" s="83">
        <f t="shared" si="177"/>
        <v>9</v>
      </c>
      <c r="Z1466" s="90" t="e">
        <f t="shared" si="178"/>
        <v>#DIV/0!</v>
      </c>
      <c r="AA1466" s="94" t="e">
        <f>+VLOOKUP(C1466,'Código Licitaciones'!$J$7:$J$31,1,0)</f>
        <v>#N/A</v>
      </c>
      <c r="AB1466" s="94">
        <f t="shared" si="179"/>
        <v>0</v>
      </c>
      <c r="AC1466" s="94" t="e">
        <f>+VLOOKUP(E1466,'Código Licitaciones'!$K$7:$K$50,1,0)</f>
        <v>#N/A</v>
      </c>
      <c r="AD1466" s="94">
        <f t="shared" si="180"/>
        <v>0</v>
      </c>
      <c r="AE1466" s="94" t="e">
        <f>+VLOOKUP(G1466,'Código Licitaciones'!$L$7:$L$50,1,0)</f>
        <v>#N/A</v>
      </c>
      <c r="AF1466" s="90" t="e">
        <f t="shared" si="181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2"/>
        <v>0</v>
      </c>
      <c r="AJ1466" s="94">
        <f t="shared" si="182"/>
        <v>0</v>
      </c>
      <c r="AK1466" s="95" t="e">
        <f>+VLOOKUP(M1466,'Código Barras'!$C$3:$C$1694,1,0)</f>
        <v>#N/A</v>
      </c>
      <c r="AL1466" s="90">
        <f t="shared" si="184"/>
        <v>0</v>
      </c>
      <c r="AM1466" s="90">
        <f t="shared" si="184"/>
        <v>0</v>
      </c>
      <c r="AN1466" s="90">
        <f t="shared" si="184"/>
        <v>0</v>
      </c>
      <c r="AO1466" s="90">
        <f t="shared" si="183"/>
        <v>0</v>
      </c>
      <c r="AP1466" s="90">
        <f t="shared" si="183"/>
        <v>0</v>
      </c>
      <c r="AQ1466" s="90">
        <f t="shared" si="183"/>
        <v>0</v>
      </c>
      <c r="AR1466" s="90" t="e">
        <f>VLOOKUP(C1466&amp;E1466&amp;G1466&amp;I1466&amp;J1466,'Código Licitaciones'!$I$8:$I$4158,1,0)</f>
        <v>#N/A</v>
      </c>
    </row>
    <row r="1467" spans="24:44" ht="18.75" x14ac:dyDescent="0.3">
      <c r="X1467" s="83">
        <f t="shared" si="177"/>
        <v>9</v>
      </c>
      <c r="Z1467" s="90" t="e">
        <f t="shared" si="178"/>
        <v>#DIV/0!</v>
      </c>
      <c r="AA1467" s="94" t="e">
        <f>+VLOOKUP(C1467,'Código Licitaciones'!$J$7:$J$31,1,0)</f>
        <v>#N/A</v>
      </c>
      <c r="AB1467" s="94">
        <f t="shared" si="179"/>
        <v>0</v>
      </c>
      <c r="AC1467" s="94" t="e">
        <f>+VLOOKUP(E1467,'Código Licitaciones'!$K$7:$K$50,1,0)</f>
        <v>#N/A</v>
      </c>
      <c r="AD1467" s="94">
        <f t="shared" si="180"/>
        <v>0</v>
      </c>
      <c r="AE1467" s="94" t="e">
        <f>+VLOOKUP(G1467,'Código Licitaciones'!$L$7:$L$50,1,0)</f>
        <v>#N/A</v>
      </c>
      <c r="AF1467" s="90" t="e">
        <f t="shared" si="181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2"/>
        <v>0</v>
      </c>
      <c r="AJ1467" s="94">
        <f t="shared" si="182"/>
        <v>0</v>
      </c>
      <c r="AK1467" s="95" t="e">
        <f>+VLOOKUP(M1467,'Código Barras'!$C$3:$C$1694,1,0)</f>
        <v>#N/A</v>
      </c>
      <c r="AL1467" s="90">
        <f t="shared" si="184"/>
        <v>0</v>
      </c>
      <c r="AM1467" s="90">
        <f t="shared" si="184"/>
        <v>0</v>
      </c>
      <c r="AN1467" s="90">
        <f t="shared" si="184"/>
        <v>0</v>
      </c>
      <c r="AO1467" s="90">
        <f t="shared" si="183"/>
        <v>0</v>
      </c>
      <c r="AP1467" s="90">
        <f t="shared" si="183"/>
        <v>0</v>
      </c>
      <c r="AQ1467" s="90">
        <f t="shared" si="183"/>
        <v>0</v>
      </c>
      <c r="AR1467" s="90" t="e">
        <f>VLOOKUP(C1467&amp;E1467&amp;G1467&amp;I1467&amp;J1467,'Código Licitaciones'!$I$8:$I$4158,1,0)</f>
        <v>#N/A</v>
      </c>
    </row>
    <row r="1468" spans="24:44" ht="18.75" x14ac:dyDescent="0.3">
      <c r="X1468" s="83">
        <f t="shared" si="177"/>
        <v>9</v>
      </c>
      <c r="Z1468" s="90" t="e">
        <f t="shared" si="178"/>
        <v>#DIV/0!</v>
      </c>
      <c r="AA1468" s="94" t="e">
        <f>+VLOOKUP(C1468,'Código Licitaciones'!$J$7:$J$31,1,0)</f>
        <v>#N/A</v>
      </c>
      <c r="AB1468" s="94">
        <f t="shared" si="179"/>
        <v>0</v>
      </c>
      <c r="AC1468" s="94" t="e">
        <f>+VLOOKUP(E1468,'Código Licitaciones'!$K$7:$K$50,1,0)</f>
        <v>#N/A</v>
      </c>
      <c r="AD1468" s="94">
        <f t="shared" si="180"/>
        <v>0</v>
      </c>
      <c r="AE1468" s="94" t="e">
        <f>+VLOOKUP(G1468,'Código Licitaciones'!$L$7:$L$50,1,0)</f>
        <v>#N/A</v>
      </c>
      <c r="AF1468" s="90" t="e">
        <f t="shared" si="181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2"/>
        <v>0</v>
      </c>
      <c r="AJ1468" s="94">
        <f t="shared" si="182"/>
        <v>0</v>
      </c>
      <c r="AK1468" s="95" t="e">
        <f>+VLOOKUP(M1468,'Código Barras'!$C$3:$C$1694,1,0)</f>
        <v>#N/A</v>
      </c>
      <c r="AL1468" s="90">
        <f t="shared" si="184"/>
        <v>0</v>
      </c>
      <c r="AM1468" s="90">
        <f t="shared" si="184"/>
        <v>0</v>
      </c>
      <c r="AN1468" s="90">
        <f t="shared" si="184"/>
        <v>0</v>
      </c>
      <c r="AO1468" s="90">
        <f t="shared" si="183"/>
        <v>0</v>
      </c>
      <c r="AP1468" s="90">
        <f t="shared" si="183"/>
        <v>0</v>
      </c>
      <c r="AQ1468" s="90">
        <f t="shared" si="183"/>
        <v>0</v>
      </c>
      <c r="AR1468" s="90" t="e">
        <f>VLOOKUP(C1468&amp;E1468&amp;G1468&amp;I1468&amp;J1468,'Código Licitaciones'!$I$8:$I$4158,1,0)</f>
        <v>#N/A</v>
      </c>
    </row>
    <row r="1469" spans="24:44" ht="18.75" x14ac:dyDescent="0.3">
      <c r="X1469" s="83">
        <f t="shared" si="177"/>
        <v>9</v>
      </c>
      <c r="Z1469" s="90" t="e">
        <f t="shared" si="178"/>
        <v>#DIV/0!</v>
      </c>
      <c r="AA1469" s="94" t="e">
        <f>+VLOOKUP(C1469,'Código Licitaciones'!$J$7:$J$31,1,0)</f>
        <v>#N/A</v>
      </c>
      <c r="AB1469" s="94">
        <f t="shared" si="179"/>
        <v>0</v>
      </c>
      <c r="AC1469" s="94" t="e">
        <f>+VLOOKUP(E1469,'Código Licitaciones'!$K$7:$K$50,1,0)</f>
        <v>#N/A</v>
      </c>
      <c r="AD1469" s="94">
        <f t="shared" si="180"/>
        <v>0</v>
      </c>
      <c r="AE1469" s="94" t="e">
        <f>+VLOOKUP(G1469,'Código Licitaciones'!$L$7:$L$50,1,0)</f>
        <v>#N/A</v>
      </c>
      <c r="AF1469" s="90" t="e">
        <f t="shared" si="181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2"/>
        <v>0</v>
      </c>
      <c r="AJ1469" s="94">
        <f t="shared" si="182"/>
        <v>0</v>
      </c>
      <c r="AK1469" s="95" t="e">
        <f>+VLOOKUP(M1469,'Código Barras'!$C$3:$C$1694,1,0)</f>
        <v>#N/A</v>
      </c>
      <c r="AL1469" s="90">
        <f t="shared" si="184"/>
        <v>0</v>
      </c>
      <c r="AM1469" s="90">
        <f t="shared" si="184"/>
        <v>0</v>
      </c>
      <c r="AN1469" s="90">
        <f t="shared" si="184"/>
        <v>0</v>
      </c>
      <c r="AO1469" s="90">
        <f t="shared" si="183"/>
        <v>0</v>
      </c>
      <c r="AP1469" s="90">
        <f t="shared" si="183"/>
        <v>0</v>
      </c>
      <c r="AQ1469" s="90">
        <f t="shared" si="183"/>
        <v>0</v>
      </c>
      <c r="AR1469" s="90" t="e">
        <f>VLOOKUP(C1469&amp;E1469&amp;G1469&amp;I1469&amp;J1469,'Código Licitaciones'!$I$8:$I$4158,1,0)</f>
        <v>#N/A</v>
      </c>
    </row>
    <row r="1470" spans="24:44" ht="18.75" x14ac:dyDescent="0.3">
      <c r="X1470" s="83">
        <f t="shared" si="177"/>
        <v>9</v>
      </c>
      <c r="Z1470" s="90" t="e">
        <f t="shared" si="178"/>
        <v>#DIV/0!</v>
      </c>
      <c r="AA1470" s="94" t="e">
        <f>+VLOOKUP(C1470,'Código Licitaciones'!$J$7:$J$31,1,0)</f>
        <v>#N/A</v>
      </c>
      <c r="AB1470" s="94">
        <f t="shared" si="179"/>
        <v>0</v>
      </c>
      <c r="AC1470" s="94" t="e">
        <f>+VLOOKUP(E1470,'Código Licitaciones'!$K$7:$K$50,1,0)</f>
        <v>#N/A</v>
      </c>
      <c r="AD1470" s="94">
        <f t="shared" si="180"/>
        <v>0</v>
      </c>
      <c r="AE1470" s="94" t="e">
        <f>+VLOOKUP(G1470,'Código Licitaciones'!$L$7:$L$50,1,0)</f>
        <v>#N/A</v>
      </c>
      <c r="AF1470" s="90" t="e">
        <f t="shared" si="181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2"/>
        <v>0</v>
      </c>
      <c r="AJ1470" s="94">
        <f t="shared" si="182"/>
        <v>0</v>
      </c>
      <c r="AK1470" s="95" t="e">
        <f>+VLOOKUP(M1470,'Código Barras'!$C$3:$C$1694,1,0)</f>
        <v>#N/A</v>
      </c>
      <c r="AL1470" s="90">
        <f t="shared" si="184"/>
        <v>0</v>
      </c>
      <c r="AM1470" s="90">
        <f t="shared" si="184"/>
        <v>0</v>
      </c>
      <c r="AN1470" s="90">
        <f t="shared" si="184"/>
        <v>0</v>
      </c>
      <c r="AO1470" s="90">
        <f t="shared" si="183"/>
        <v>0</v>
      </c>
      <c r="AP1470" s="90">
        <f t="shared" si="183"/>
        <v>0</v>
      </c>
      <c r="AQ1470" s="90">
        <f t="shared" si="183"/>
        <v>0</v>
      </c>
      <c r="AR1470" s="90" t="e">
        <f>VLOOKUP(C1470&amp;E1470&amp;G1470&amp;I1470&amp;J1470,'Código Licitaciones'!$I$8:$I$4158,1,0)</f>
        <v>#N/A</v>
      </c>
    </row>
    <row r="1471" spans="24:44" ht="18.75" x14ac:dyDescent="0.3">
      <c r="X1471" s="83">
        <f t="shared" si="177"/>
        <v>9</v>
      </c>
      <c r="Z1471" s="90" t="e">
        <f t="shared" si="178"/>
        <v>#DIV/0!</v>
      </c>
      <c r="AA1471" s="94" t="e">
        <f>+VLOOKUP(C1471,'Código Licitaciones'!$J$7:$J$31,1,0)</f>
        <v>#N/A</v>
      </c>
      <c r="AB1471" s="94">
        <f t="shared" si="179"/>
        <v>0</v>
      </c>
      <c r="AC1471" s="94" t="e">
        <f>+VLOOKUP(E1471,'Código Licitaciones'!$K$7:$K$50,1,0)</f>
        <v>#N/A</v>
      </c>
      <c r="AD1471" s="94">
        <f t="shared" si="180"/>
        <v>0</v>
      </c>
      <c r="AE1471" s="94" t="e">
        <f>+VLOOKUP(G1471,'Código Licitaciones'!$L$7:$L$50,1,0)</f>
        <v>#N/A</v>
      </c>
      <c r="AF1471" s="90" t="e">
        <f t="shared" si="181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2"/>
        <v>0</v>
      </c>
      <c r="AJ1471" s="94">
        <f t="shared" si="182"/>
        <v>0</v>
      </c>
      <c r="AK1471" s="95" t="e">
        <f>+VLOOKUP(M1471,'Código Barras'!$C$3:$C$1694,1,0)</f>
        <v>#N/A</v>
      </c>
      <c r="AL1471" s="90">
        <f t="shared" si="184"/>
        <v>0</v>
      </c>
      <c r="AM1471" s="90">
        <f t="shared" si="184"/>
        <v>0</v>
      </c>
      <c r="AN1471" s="90">
        <f t="shared" si="184"/>
        <v>0</v>
      </c>
      <c r="AO1471" s="90">
        <f t="shared" si="183"/>
        <v>0</v>
      </c>
      <c r="AP1471" s="90">
        <f t="shared" si="183"/>
        <v>0</v>
      </c>
      <c r="AQ1471" s="90">
        <f t="shared" si="183"/>
        <v>0</v>
      </c>
      <c r="AR1471" s="90" t="e">
        <f>VLOOKUP(C1471&amp;E1471&amp;G1471&amp;I1471&amp;J1471,'Código Licitaciones'!$I$8:$I$4158,1,0)</f>
        <v>#N/A</v>
      </c>
    </row>
    <row r="1472" spans="24:44" ht="18.75" x14ac:dyDescent="0.3">
      <c r="X1472" s="83">
        <f t="shared" si="177"/>
        <v>9</v>
      </c>
      <c r="Z1472" s="90" t="e">
        <f t="shared" si="178"/>
        <v>#DIV/0!</v>
      </c>
      <c r="AA1472" s="94" t="e">
        <f>+VLOOKUP(C1472,'Código Licitaciones'!$J$7:$J$31,1,0)</f>
        <v>#N/A</v>
      </c>
      <c r="AB1472" s="94">
        <f t="shared" si="179"/>
        <v>0</v>
      </c>
      <c r="AC1472" s="94" t="e">
        <f>+VLOOKUP(E1472,'Código Licitaciones'!$K$7:$K$50,1,0)</f>
        <v>#N/A</v>
      </c>
      <c r="AD1472" s="94">
        <f t="shared" si="180"/>
        <v>0</v>
      </c>
      <c r="AE1472" s="94" t="e">
        <f>+VLOOKUP(G1472,'Código Licitaciones'!$L$7:$L$50,1,0)</f>
        <v>#N/A</v>
      </c>
      <c r="AF1472" s="90" t="e">
        <f t="shared" si="181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2"/>
        <v>0</v>
      </c>
      <c r="AJ1472" s="94">
        <f t="shared" si="182"/>
        <v>0</v>
      </c>
      <c r="AK1472" s="95" t="e">
        <f>+VLOOKUP(M1472,'Código Barras'!$C$3:$C$1694,1,0)</f>
        <v>#N/A</v>
      </c>
      <c r="AL1472" s="90">
        <f t="shared" si="184"/>
        <v>0</v>
      </c>
      <c r="AM1472" s="90">
        <f t="shared" si="184"/>
        <v>0</v>
      </c>
      <c r="AN1472" s="90">
        <f t="shared" si="184"/>
        <v>0</v>
      </c>
      <c r="AO1472" s="90">
        <f t="shared" si="183"/>
        <v>0</v>
      </c>
      <c r="AP1472" s="90">
        <f t="shared" si="183"/>
        <v>0</v>
      </c>
      <c r="AQ1472" s="90">
        <f t="shared" si="183"/>
        <v>0</v>
      </c>
      <c r="AR1472" s="90" t="e">
        <f>VLOOKUP(C1472&amp;E1472&amp;G1472&amp;I1472&amp;J1472,'Código Licitaciones'!$I$8:$I$4158,1,0)</f>
        <v>#N/A</v>
      </c>
    </row>
    <row r="1473" spans="24:44" ht="18.75" x14ac:dyDescent="0.3">
      <c r="X1473" s="83">
        <f t="shared" si="177"/>
        <v>9</v>
      </c>
      <c r="Z1473" s="90" t="e">
        <f t="shared" si="178"/>
        <v>#DIV/0!</v>
      </c>
      <c r="AA1473" s="94" t="e">
        <f>+VLOOKUP(C1473,'Código Licitaciones'!$J$7:$J$31,1,0)</f>
        <v>#N/A</v>
      </c>
      <c r="AB1473" s="94">
        <f t="shared" si="179"/>
        <v>0</v>
      </c>
      <c r="AC1473" s="94" t="e">
        <f>+VLOOKUP(E1473,'Código Licitaciones'!$K$7:$K$50,1,0)</f>
        <v>#N/A</v>
      </c>
      <c r="AD1473" s="94">
        <f t="shared" si="180"/>
        <v>0</v>
      </c>
      <c r="AE1473" s="94" t="e">
        <f>+VLOOKUP(G1473,'Código Licitaciones'!$L$7:$L$50,1,0)</f>
        <v>#N/A</v>
      </c>
      <c r="AF1473" s="90" t="e">
        <f t="shared" si="181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2"/>
        <v>0</v>
      </c>
      <c r="AJ1473" s="94">
        <f t="shared" si="182"/>
        <v>0</v>
      </c>
      <c r="AK1473" s="95" t="e">
        <f>+VLOOKUP(M1473,'Código Barras'!$C$3:$C$1694,1,0)</f>
        <v>#N/A</v>
      </c>
      <c r="AL1473" s="90">
        <f t="shared" si="184"/>
        <v>0</v>
      </c>
      <c r="AM1473" s="90">
        <f t="shared" si="184"/>
        <v>0</v>
      </c>
      <c r="AN1473" s="90">
        <f t="shared" si="184"/>
        <v>0</v>
      </c>
      <c r="AO1473" s="90">
        <f t="shared" si="183"/>
        <v>0</v>
      </c>
      <c r="AP1473" s="90">
        <f t="shared" si="183"/>
        <v>0</v>
      </c>
      <c r="AQ1473" s="90">
        <f t="shared" si="183"/>
        <v>0</v>
      </c>
      <c r="AR1473" s="90" t="e">
        <f>VLOOKUP(C1473&amp;E1473&amp;G1473&amp;I1473&amp;J1473,'Código Licitaciones'!$I$8:$I$4158,1,0)</f>
        <v>#N/A</v>
      </c>
    </row>
    <row r="1474" spans="24:44" ht="18.75" x14ac:dyDescent="0.3">
      <c r="X1474" s="83">
        <f t="shared" si="177"/>
        <v>9</v>
      </c>
      <c r="Z1474" s="90" t="e">
        <f t="shared" si="178"/>
        <v>#DIV/0!</v>
      </c>
      <c r="AA1474" s="94" t="e">
        <f>+VLOOKUP(C1474,'Código Licitaciones'!$J$7:$J$31,1,0)</f>
        <v>#N/A</v>
      </c>
      <c r="AB1474" s="94">
        <f t="shared" si="179"/>
        <v>0</v>
      </c>
      <c r="AC1474" s="94" t="e">
        <f>+VLOOKUP(E1474,'Código Licitaciones'!$K$7:$K$50,1,0)</f>
        <v>#N/A</v>
      </c>
      <c r="AD1474" s="94">
        <f t="shared" si="180"/>
        <v>0</v>
      </c>
      <c r="AE1474" s="94" t="e">
        <f>+VLOOKUP(G1474,'Código Licitaciones'!$L$7:$L$50,1,0)</f>
        <v>#N/A</v>
      </c>
      <c r="AF1474" s="90" t="e">
        <f t="shared" si="181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2"/>
        <v>0</v>
      </c>
      <c r="AJ1474" s="94">
        <f t="shared" si="182"/>
        <v>0</v>
      </c>
      <c r="AK1474" s="95" t="e">
        <f>+VLOOKUP(M1474,'Código Barras'!$C$3:$C$1694,1,0)</f>
        <v>#N/A</v>
      </c>
      <c r="AL1474" s="90">
        <f t="shared" si="184"/>
        <v>0</v>
      </c>
      <c r="AM1474" s="90">
        <f t="shared" si="184"/>
        <v>0</v>
      </c>
      <c r="AN1474" s="90">
        <f t="shared" si="184"/>
        <v>0</v>
      </c>
      <c r="AO1474" s="90">
        <f t="shared" si="183"/>
        <v>0</v>
      </c>
      <c r="AP1474" s="90">
        <f t="shared" si="183"/>
        <v>0</v>
      </c>
      <c r="AQ1474" s="90">
        <f t="shared" si="183"/>
        <v>0</v>
      </c>
      <c r="AR1474" s="90" t="e">
        <f>VLOOKUP(C1474&amp;E1474&amp;G1474&amp;I1474&amp;J1474,'Código Licitaciones'!$I$8:$I$4158,1,0)</f>
        <v>#N/A</v>
      </c>
    </row>
    <row r="1475" spans="24:44" ht="18.75" x14ac:dyDescent="0.3">
      <c r="X1475" s="83">
        <f t="shared" si="177"/>
        <v>9</v>
      </c>
      <c r="Z1475" s="90" t="e">
        <f t="shared" si="178"/>
        <v>#DIV/0!</v>
      </c>
      <c r="AA1475" s="94" t="e">
        <f>+VLOOKUP(C1475,'Código Licitaciones'!$J$7:$J$31,1,0)</f>
        <v>#N/A</v>
      </c>
      <c r="AB1475" s="94">
        <f t="shared" si="179"/>
        <v>0</v>
      </c>
      <c r="AC1475" s="94" t="e">
        <f>+VLOOKUP(E1475,'Código Licitaciones'!$K$7:$K$50,1,0)</f>
        <v>#N/A</v>
      </c>
      <c r="AD1475" s="94">
        <f t="shared" si="180"/>
        <v>0</v>
      </c>
      <c r="AE1475" s="94" t="e">
        <f>+VLOOKUP(G1475,'Código Licitaciones'!$L$7:$L$50,1,0)</f>
        <v>#N/A</v>
      </c>
      <c r="AF1475" s="90" t="e">
        <f t="shared" si="181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2"/>
        <v>0</v>
      </c>
      <c r="AJ1475" s="94">
        <f t="shared" si="182"/>
        <v>0</v>
      </c>
      <c r="AK1475" s="95" t="e">
        <f>+VLOOKUP(M1475,'Código Barras'!$C$3:$C$1694,1,0)</f>
        <v>#N/A</v>
      </c>
      <c r="AL1475" s="90">
        <f t="shared" si="184"/>
        <v>0</v>
      </c>
      <c r="AM1475" s="90">
        <f t="shared" si="184"/>
        <v>0</v>
      </c>
      <c r="AN1475" s="90">
        <f t="shared" si="184"/>
        <v>0</v>
      </c>
      <c r="AO1475" s="90">
        <f t="shared" si="183"/>
        <v>0</v>
      </c>
      <c r="AP1475" s="90">
        <f t="shared" si="183"/>
        <v>0</v>
      </c>
      <c r="AQ1475" s="90">
        <f t="shared" si="183"/>
        <v>0</v>
      </c>
      <c r="AR1475" s="90" t="e">
        <f>VLOOKUP(C1475&amp;E1475&amp;G1475&amp;I1475&amp;J1475,'Código Licitaciones'!$I$8:$I$4158,1,0)</f>
        <v>#N/A</v>
      </c>
    </row>
    <row r="1476" spans="24:44" ht="18.75" x14ac:dyDescent="0.3">
      <c r="X1476" s="83">
        <f t="shared" si="177"/>
        <v>9</v>
      </c>
      <c r="Z1476" s="90" t="e">
        <f t="shared" si="178"/>
        <v>#DIV/0!</v>
      </c>
      <c r="AA1476" s="94" t="e">
        <f>+VLOOKUP(C1476,'Código Licitaciones'!$J$7:$J$31,1,0)</f>
        <v>#N/A</v>
      </c>
      <c r="AB1476" s="94">
        <f t="shared" si="179"/>
        <v>0</v>
      </c>
      <c r="AC1476" s="94" t="e">
        <f>+VLOOKUP(E1476,'Código Licitaciones'!$K$7:$K$50,1,0)</f>
        <v>#N/A</v>
      </c>
      <c r="AD1476" s="94">
        <f t="shared" si="180"/>
        <v>0</v>
      </c>
      <c r="AE1476" s="94" t="e">
        <f>+VLOOKUP(G1476,'Código Licitaciones'!$L$7:$L$50,1,0)</f>
        <v>#N/A</v>
      </c>
      <c r="AF1476" s="90" t="e">
        <f t="shared" si="181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2"/>
        <v>0</v>
      </c>
      <c r="AJ1476" s="94">
        <f t="shared" si="182"/>
        <v>0</v>
      </c>
      <c r="AK1476" s="95" t="e">
        <f>+VLOOKUP(M1476,'Código Barras'!$C$3:$C$1694,1,0)</f>
        <v>#N/A</v>
      </c>
      <c r="AL1476" s="90">
        <f t="shared" si="184"/>
        <v>0</v>
      </c>
      <c r="AM1476" s="90">
        <f t="shared" si="184"/>
        <v>0</v>
      </c>
      <c r="AN1476" s="90">
        <f t="shared" si="184"/>
        <v>0</v>
      </c>
      <c r="AO1476" s="90">
        <f t="shared" si="183"/>
        <v>0</v>
      </c>
      <c r="AP1476" s="90">
        <f t="shared" si="183"/>
        <v>0</v>
      </c>
      <c r="AQ1476" s="90">
        <f t="shared" si="183"/>
        <v>0</v>
      </c>
      <c r="AR1476" s="90" t="e">
        <f>VLOOKUP(C1476&amp;E1476&amp;G1476&amp;I1476&amp;J1476,'Código Licitaciones'!$I$8:$I$4158,1,0)</f>
        <v>#N/A</v>
      </c>
    </row>
    <row r="1477" spans="24:44" ht="18.75" x14ac:dyDescent="0.3">
      <c r="X1477" s="83">
        <f t="shared" si="177"/>
        <v>9</v>
      </c>
      <c r="Z1477" s="90" t="e">
        <f t="shared" si="178"/>
        <v>#DIV/0!</v>
      </c>
      <c r="AA1477" s="94" t="e">
        <f>+VLOOKUP(C1477,'Código Licitaciones'!$J$7:$J$31,1,0)</f>
        <v>#N/A</v>
      </c>
      <c r="AB1477" s="94">
        <f t="shared" si="179"/>
        <v>0</v>
      </c>
      <c r="AC1477" s="94" t="e">
        <f>+VLOOKUP(E1477,'Código Licitaciones'!$K$7:$K$50,1,0)</f>
        <v>#N/A</v>
      </c>
      <c r="AD1477" s="94">
        <f t="shared" si="180"/>
        <v>0</v>
      </c>
      <c r="AE1477" s="94" t="e">
        <f>+VLOOKUP(G1477,'Código Licitaciones'!$L$7:$L$50,1,0)</f>
        <v>#N/A</v>
      </c>
      <c r="AF1477" s="90" t="e">
        <f t="shared" si="181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2"/>
        <v>0</v>
      </c>
      <c r="AJ1477" s="94">
        <f t="shared" si="182"/>
        <v>0</v>
      </c>
      <c r="AK1477" s="95" t="e">
        <f>+VLOOKUP(M1477,'Código Barras'!$C$3:$C$1694,1,0)</f>
        <v>#N/A</v>
      </c>
      <c r="AL1477" s="90">
        <f t="shared" si="184"/>
        <v>0</v>
      </c>
      <c r="AM1477" s="90">
        <f t="shared" si="184"/>
        <v>0</v>
      </c>
      <c r="AN1477" s="90">
        <f t="shared" si="184"/>
        <v>0</v>
      </c>
      <c r="AO1477" s="90">
        <f t="shared" si="183"/>
        <v>0</v>
      </c>
      <c r="AP1477" s="90">
        <f t="shared" si="183"/>
        <v>0</v>
      </c>
      <c r="AQ1477" s="90">
        <f t="shared" si="183"/>
        <v>0</v>
      </c>
      <c r="AR1477" s="90" t="e">
        <f>VLOOKUP(C1477&amp;E1477&amp;G1477&amp;I1477&amp;J1477,'Código Licitaciones'!$I$8:$I$4158,1,0)</f>
        <v>#N/A</v>
      </c>
    </row>
    <row r="1478" spans="24:44" ht="18.75" x14ac:dyDescent="0.3">
      <c r="X1478" s="83">
        <f t="shared" si="177"/>
        <v>9</v>
      </c>
      <c r="Z1478" s="90" t="e">
        <f t="shared" si="178"/>
        <v>#DIV/0!</v>
      </c>
      <c r="AA1478" s="94" t="e">
        <f>+VLOOKUP(C1478,'Código Licitaciones'!$J$7:$J$31,1,0)</f>
        <v>#N/A</v>
      </c>
      <c r="AB1478" s="94">
        <f t="shared" si="179"/>
        <v>0</v>
      </c>
      <c r="AC1478" s="94" t="e">
        <f>+VLOOKUP(E1478,'Código Licitaciones'!$K$7:$K$50,1,0)</f>
        <v>#N/A</v>
      </c>
      <c r="AD1478" s="94">
        <f t="shared" si="180"/>
        <v>0</v>
      </c>
      <c r="AE1478" s="94" t="e">
        <f>+VLOOKUP(G1478,'Código Licitaciones'!$L$7:$L$50,1,0)</f>
        <v>#N/A</v>
      </c>
      <c r="AF1478" s="90" t="e">
        <f t="shared" si="181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2"/>
        <v>0</v>
      </c>
      <c r="AJ1478" s="94">
        <f t="shared" si="182"/>
        <v>0</v>
      </c>
      <c r="AK1478" s="95" t="e">
        <f>+VLOOKUP(M1478,'Código Barras'!$C$3:$C$1694,1,0)</f>
        <v>#N/A</v>
      </c>
      <c r="AL1478" s="90">
        <f t="shared" si="184"/>
        <v>0</v>
      </c>
      <c r="AM1478" s="90">
        <f t="shared" si="184"/>
        <v>0</v>
      </c>
      <c r="AN1478" s="90">
        <f t="shared" si="184"/>
        <v>0</v>
      </c>
      <c r="AO1478" s="90">
        <f t="shared" si="183"/>
        <v>0</v>
      </c>
      <c r="AP1478" s="90">
        <f t="shared" si="183"/>
        <v>0</v>
      </c>
      <c r="AQ1478" s="90">
        <f t="shared" si="183"/>
        <v>0</v>
      </c>
      <c r="AR1478" s="90" t="e">
        <f>VLOOKUP(C1478&amp;E1478&amp;G1478&amp;I1478&amp;J1478,'Código Licitaciones'!$I$8:$I$4158,1,0)</f>
        <v>#N/A</v>
      </c>
    </row>
    <row r="1479" spans="24:44" ht="18.75" x14ac:dyDescent="0.3">
      <c r="X1479" s="83">
        <f t="shared" si="177"/>
        <v>9</v>
      </c>
      <c r="Z1479" s="90" t="e">
        <f t="shared" si="178"/>
        <v>#DIV/0!</v>
      </c>
      <c r="AA1479" s="94" t="e">
        <f>+VLOOKUP(C1479,'Código Licitaciones'!$J$7:$J$31,1,0)</f>
        <v>#N/A</v>
      </c>
      <c r="AB1479" s="94">
        <f t="shared" si="179"/>
        <v>0</v>
      </c>
      <c r="AC1479" s="94" t="e">
        <f>+VLOOKUP(E1479,'Código Licitaciones'!$K$7:$K$50,1,0)</f>
        <v>#N/A</v>
      </c>
      <c r="AD1479" s="94">
        <f t="shared" si="180"/>
        <v>0</v>
      </c>
      <c r="AE1479" s="94" t="e">
        <f>+VLOOKUP(G1479,'Código Licitaciones'!$L$7:$L$50,1,0)</f>
        <v>#N/A</v>
      </c>
      <c r="AF1479" s="90" t="e">
        <f t="shared" si="181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2"/>
        <v>0</v>
      </c>
      <c r="AJ1479" s="94">
        <f t="shared" si="182"/>
        <v>0</v>
      </c>
      <c r="AK1479" s="95" t="e">
        <f>+VLOOKUP(M1479,'Código Barras'!$C$3:$C$1694,1,0)</f>
        <v>#N/A</v>
      </c>
      <c r="AL1479" s="90">
        <f t="shared" si="184"/>
        <v>0</v>
      </c>
      <c r="AM1479" s="90">
        <f t="shared" si="184"/>
        <v>0</v>
      </c>
      <c r="AN1479" s="90">
        <f t="shared" si="184"/>
        <v>0</v>
      </c>
      <c r="AO1479" s="90">
        <f t="shared" si="183"/>
        <v>0</v>
      </c>
      <c r="AP1479" s="90">
        <f t="shared" si="183"/>
        <v>0</v>
      </c>
      <c r="AQ1479" s="90">
        <f t="shared" si="183"/>
        <v>0</v>
      </c>
      <c r="AR1479" s="90" t="e">
        <f>VLOOKUP(C1479&amp;E1479&amp;G1479&amp;I1479&amp;J1479,'Código Licitaciones'!$I$8:$I$4158,1,0)</f>
        <v>#N/A</v>
      </c>
    </row>
    <row r="1480" spans="24:44" ht="18.75" x14ac:dyDescent="0.3">
      <c r="X1480" s="83">
        <f t="shared" si="177"/>
        <v>9</v>
      </c>
      <c r="Z1480" s="90" t="e">
        <f t="shared" si="178"/>
        <v>#DIV/0!</v>
      </c>
      <c r="AA1480" s="94" t="e">
        <f>+VLOOKUP(C1480,'Código Licitaciones'!$J$7:$J$31,1,0)</f>
        <v>#N/A</v>
      </c>
      <c r="AB1480" s="94">
        <f t="shared" si="179"/>
        <v>0</v>
      </c>
      <c r="AC1480" s="94" t="e">
        <f>+VLOOKUP(E1480,'Código Licitaciones'!$K$7:$K$50,1,0)</f>
        <v>#N/A</v>
      </c>
      <c r="AD1480" s="94">
        <f t="shared" si="180"/>
        <v>0</v>
      </c>
      <c r="AE1480" s="94" t="e">
        <f>+VLOOKUP(G1480,'Código Licitaciones'!$L$7:$L$50,1,0)</f>
        <v>#N/A</v>
      </c>
      <c r="AF1480" s="90" t="e">
        <f t="shared" si="181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2"/>
        <v>0</v>
      </c>
      <c r="AJ1480" s="94">
        <f t="shared" si="182"/>
        <v>0</v>
      </c>
      <c r="AK1480" s="95" t="e">
        <f>+VLOOKUP(M1480,'Código Barras'!$C$3:$C$1694,1,0)</f>
        <v>#N/A</v>
      </c>
      <c r="AL1480" s="90">
        <f t="shared" si="184"/>
        <v>0</v>
      </c>
      <c r="AM1480" s="90">
        <f t="shared" si="184"/>
        <v>0</v>
      </c>
      <c r="AN1480" s="90">
        <f t="shared" si="184"/>
        <v>0</v>
      </c>
      <c r="AO1480" s="90">
        <f t="shared" si="183"/>
        <v>0</v>
      </c>
      <c r="AP1480" s="90">
        <f t="shared" si="183"/>
        <v>0</v>
      </c>
      <c r="AQ1480" s="90">
        <f t="shared" si="183"/>
        <v>0</v>
      </c>
      <c r="AR1480" s="90" t="e">
        <f>VLOOKUP(C1480&amp;E1480&amp;G1480&amp;I1480&amp;J1480,'Código Licitaciones'!$I$8:$I$4158,1,0)</f>
        <v>#N/A</v>
      </c>
    </row>
    <row r="1481" spans="24:44" ht="18.75" x14ac:dyDescent="0.3">
      <c r="X1481" s="83">
        <f t="shared" si="177"/>
        <v>9</v>
      </c>
      <c r="Z1481" s="90" t="e">
        <f t="shared" si="178"/>
        <v>#DIV/0!</v>
      </c>
      <c r="AA1481" s="94" t="e">
        <f>+VLOOKUP(C1481,'Código Licitaciones'!$J$7:$J$31,1,0)</f>
        <v>#N/A</v>
      </c>
      <c r="AB1481" s="94">
        <f t="shared" si="179"/>
        <v>0</v>
      </c>
      <c r="AC1481" s="94" t="e">
        <f>+VLOOKUP(E1481,'Código Licitaciones'!$K$7:$K$50,1,0)</f>
        <v>#N/A</v>
      </c>
      <c r="AD1481" s="94">
        <f t="shared" si="180"/>
        <v>0</v>
      </c>
      <c r="AE1481" s="94" t="e">
        <f>+VLOOKUP(G1481,'Código Licitaciones'!$L$7:$L$50,1,0)</f>
        <v>#N/A</v>
      </c>
      <c r="AF1481" s="90" t="e">
        <f t="shared" si="181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2"/>
        <v>0</v>
      </c>
      <c r="AJ1481" s="94">
        <f t="shared" si="182"/>
        <v>0</v>
      </c>
      <c r="AK1481" s="95" t="e">
        <f>+VLOOKUP(M1481,'Código Barras'!$C$3:$C$1694,1,0)</f>
        <v>#N/A</v>
      </c>
      <c r="AL1481" s="90">
        <f t="shared" si="184"/>
        <v>0</v>
      </c>
      <c r="AM1481" s="90">
        <f t="shared" si="184"/>
        <v>0</v>
      </c>
      <c r="AN1481" s="90">
        <f t="shared" si="184"/>
        <v>0</v>
      </c>
      <c r="AO1481" s="90">
        <f t="shared" si="183"/>
        <v>0</v>
      </c>
      <c r="AP1481" s="90">
        <f t="shared" si="183"/>
        <v>0</v>
      </c>
      <c r="AQ1481" s="90">
        <f t="shared" si="183"/>
        <v>0</v>
      </c>
      <c r="AR1481" s="90" t="e">
        <f>VLOOKUP(C1481&amp;E1481&amp;G1481&amp;I1481&amp;J1481,'Código Licitaciones'!$I$8:$I$4158,1,0)</f>
        <v>#N/A</v>
      </c>
    </row>
    <row r="1482" spans="24:44" ht="18.75" x14ac:dyDescent="0.3">
      <c r="X1482" s="83">
        <f t="shared" ref="X1482:X1545" si="185">SUMPRODUCT(--(ISERROR(Z1482:BN1482)))</f>
        <v>9</v>
      </c>
      <c r="Z1482" s="90" t="e">
        <f t="shared" ref="Z1482:Z1545" si="186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7">+D1482</f>
        <v>0</v>
      </c>
      <c r="AC1482" s="94" t="e">
        <f>+VLOOKUP(E1482,'Código Licitaciones'!$K$7:$K$50,1,0)</f>
        <v>#N/A</v>
      </c>
      <c r="AD1482" s="94">
        <f t="shared" ref="AD1482:AD1545" si="188">+F1482</f>
        <v>0</v>
      </c>
      <c r="AE1482" s="94" t="e">
        <f>+VLOOKUP(G1482,'Código Licitaciones'!$L$7:$L$50,1,0)</f>
        <v>#N/A</v>
      </c>
      <c r="AF1482" s="90" t="e">
        <f t="shared" ref="AF1482:AF1545" si="189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2"/>
        <v>0</v>
      </c>
      <c r="AJ1482" s="94">
        <f t="shared" si="182"/>
        <v>0</v>
      </c>
      <c r="AK1482" s="95" t="e">
        <f>+VLOOKUP(M1482,'Código Barras'!$C$3:$C$1694,1,0)</f>
        <v>#N/A</v>
      </c>
      <c r="AL1482" s="90">
        <f t="shared" si="184"/>
        <v>0</v>
      </c>
      <c r="AM1482" s="90">
        <f t="shared" si="184"/>
        <v>0</v>
      </c>
      <c r="AN1482" s="90">
        <f t="shared" si="184"/>
        <v>0</v>
      </c>
      <c r="AO1482" s="90">
        <f t="shared" si="183"/>
        <v>0</v>
      </c>
      <c r="AP1482" s="90">
        <f t="shared" si="183"/>
        <v>0</v>
      </c>
      <c r="AQ1482" s="90">
        <f t="shared" si="183"/>
        <v>0</v>
      </c>
      <c r="AR1482" s="90" t="e">
        <f>VLOOKUP(C1482&amp;E1482&amp;G1482&amp;I1482&amp;J1482,'Código Licitaciones'!$I$8:$I$4158,1,0)</f>
        <v>#N/A</v>
      </c>
    </row>
    <row r="1483" spans="24:44" ht="18.75" x14ac:dyDescent="0.3">
      <c r="X1483" s="83">
        <f t="shared" si="185"/>
        <v>9</v>
      </c>
      <c r="Z1483" s="90" t="e">
        <f t="shared" si="186"/>
        <v>#DIV/0!</v>
      </c>
      <c r="AA1483" s="94" t="e">
        <f>+VLOOKUP(C1483,'Código Licitaciones'!$J$7:$J$31,1,0)</f>
        <v>#N/A</v>
      </c>
      <c r="AB1483" s="94">
        <f t="shared" si="187"/>
        <v>0</v>
      </c>
      <c r="AC1483" s="94" t="e">
        <f>+VLOOKUP(E1483,'Código Licitaciones'!$K$7:$K$50,1,0)</f>
        <v>#N/A</v>
      </c>
      <c r="AD1483" s="94">
        <f t="shared" si="188"/>
        <v>0</v>
      </c>
      <c r="AE1483" s="94" t="e">
        <f>+VLOOKUP(G1483,'Código Licitaciones'!$L$7:$L$50,1,0)</f>
        <v>#N/A</v>
      </c>
      <c r="AF1483" s="90" t="e">
        <f t="shared" si="189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2"/>
        <v>0</v>
      </c>
      <c r="AJ1483" s="94">
        <f t="shared" si="182"/>
        <v>0</v>
      </c>
      <c r="AK1483" s="95" t="e">
        <f>+VLOOKUP(M1483,'Código Barras'!$C$3:$C$1694,1,0)</f>
        <v>#N/A</v>
      </c>
      <c r="AL1483" s="90">
        <f t="shared" si="184"/>
        <v>0</v>
      </c>
      <c r="AM1483" s="90">
        <f t="shared" si="184"/>
        <v>0</v>
      </c>
      <c r="AN1483" s="90">
        <f t="shared" si="184"/>
        <v>0</v>
      </c>
      <c r="AO1483" s="90">
        <f t="shared" si="183"/>
        <v>0</v>
      </c>
      <c r="AP1483" s="90">
        <f t="shared" si="183"/>
        <v>0</v>
      </c>
      <c r="AQ1483" s="90">
        <f t="shared" si="183"/>
        <v>0</v>
      </c>
      <c r="AR1483" s="90" t="e">
        <f>VLOOKUP(C1483&amp;E1483&amp;G1483&amp;I1483&amp;J1483,'Código Licitaciones'!$I$8:$I$4158,1,0)</f>
        <v>#N/A</v>
      </c>
    </row>
    <row r="1484" spans="24:44" ht="18.75" x14ac:dyDescent="0.3">
      <c r="X1484" s="83">
        <f t="shared" si="185"/>
        <v>9</v>
      </c>
      <c r="Z1484" s="90" t="e">
        <f t="shared" si="186"/>
        <v>#DIV/0!</v>
      </c>
      <c r="AA1484" s="94" t="e">
        <f>+VLOOKUP(C1484,'Código Licitaciones'!$J$7:$J$31,1,0)</f>
        <v>#N/A</v>
      </c>
      <c r="AB1484" s="94">
        <f t="shared" si="187"/>
        <v>0</v>
      </c>
      <c r="AC1484" s="94" t="e">
        <f>+VLOOKUP(E1484,'Código Licitaciones'!$K$7:$K$50,1,0)</f>
        <v>#N/A</v>
      </c>
      <c r="AD1484" s="94">
        <f t="shared" si="188"/>
        <v>0</v>
      </c>
      <c r="AE1484" s="94" t="e">
        <f>+VLOOKUP(G1484,'Código Licitaciones'!$L$7:$L$50,1,0)</f>
        <v>#N/A</v>
      </c>
      <c r="AF1484" s="90" t="e">
        <f t="shared" si="189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2"/>
        <v>0</v>
      </c>
      <c r="AJ1484" s="94">
        <f t="shared" si="182"/>
        <v>0</v>
      </c>
      <c r="AK1484" s="95" t="e">
        <f>+VLOOKUP(M1484,'Código Barras'!$C$3:$C$1694,1,0)</f>
        <v>#N/A</v>
      </c>
      <c r="AL1484" s="90">
        <f t="shared" si="184"/>
        <v>0</v>
      </c>
      <c r="AM1484" s="90">
        <f t="shared" si="184"/>
        <v>0</v>
      </c>
      <c r="AN1484" s="90">
        <f t="shared" si="184"/>
        <v>0</v>
      </c>
      <c r="AO1484" s="90">
        <f t="shared" si="183"/>
        <v>0</v>
      </c>
      <c r="AP1484" s="90">
        <f t="shared" si="183"/>
        <v>0</v>
      </c>
      <c r="AQ1484" s="90">
        <f t="shared" si="183"/>
        <v>0</v>
      </c>
      <c r="AR1484" s="90" t="e">
        <f>VLOOKUP(C1484&amp;E1484&amp;G1484&amp;I1484&amp;J1484,'Código Licitaciones'!$I$8:$I$4158,1,0)</f>
        <v>#N/A</v>
      </c>
    </row>
    <row r="1485" spans="24:44" ht="18.75" x14ac:dyDescent="0.3">
      <c r="X1485" s="83">
        <f t="shared" si="185"/>
        <v>9</v>
      </c>
      <c r="Z1485" s="90" t="e">
        <f t="shared" si="186"/>
        <v>#DIV/0!</v>
      </c>
      <c r="AA1485" s="94" t="e">
        <f>+VLOOKUP(C1485,'Código Licitaciones'!$J$7:$J$31,1,0)</f>
        <v>#N/A</v>
      </c>
      <c r="AB1485" s="94">
        <f t="shared" si="187"/>
        <v>0</v>
      </c>
      <c r="AC1485" s="94" t="e">
        <f>+VLOOKUP(E1485,'Código Licitaciones'!$K$7:$K$50,1,0)</f>
        <v>#N/A</v>
      </c>
      <c r="AD1485" s="94">
        <f t="shared" si="188"/>
        <v>0</v>
      </c>
      <c r="AE1485" s="94" t="e">
        <f>+VLOOKUP(G1485,'Código Licitaciones'!$L$7:$L$50,1,0)</f>
        <v>#N/A</v>
      </c>
      <c r="AF1485" s="90" t="e">
        <f t="shared" si="189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2"/>
        <v>0</v>
      </c>
      <c r="AJ1485" s="94">
        <f t="shared" si="182"/>
        <v>0</v>
      </c>
      <c r="AK1485" s="95" t="e">
        <f>+VLOOKUP(M1485,'Código Barras'!$C$3:$C$1694,1,0)</f>
        <v>#N/A</v>
      </c>
      <c r="AL1485" s="90">
        <f t="shared" si="184"/>
        <v>0</v>
      </c>
      <c r="AM1485" s="90">
        <f t="shared" si="184"/>
        <v>0</v>
      </c>
      <c r="AN1485" s="90">
        <f t="shared" si="184"/>
        <v>0</v>
      </c>
      <c r="AO1485" s="90">
        <f t="shared" si="183"/>
        <v>0</v>
      </c>
      <c r="AP1485" s="90">
        <f t="shared" si="183"/>
        <v>0</v>
      </c>
      <c r="AQ1485" s="90">
        <f t="shared" si="183"/>
        <v>0</v>
      </c>
      <c r="AR1485" s="90" t="e">
        <f>VLOOKUP(C1485&amp;E1485&amp;G1485&amp;I1485&amp;J1485,'Código Licitaciones'!$I$8:$I$4158,1,0)</f>
        <v>#N/A</v>
      </c>
    </row>
    <row r="1486" spans="24:44" ht="18.75" x14ac:dyDescent="0.3">
      <c r="X1486" s="83">
        <f t="shared" si="185"/>
        <v>9</v>
      </c>
      <c r="Z1486" s="90" t="e">
        <f t="shared" si="186"/>
        <v>#DIV/0!</v>
      </c>
      <c r="AA1486" s="94" t="e">
        <f>+VLOOKUP(C1486,'Código Licitaciones'!$J$7:$J$31,1,0)</f>
        <v>#N/A</v>
      </c>
      <c r="AB1486" s="94">
        <f t="shared" si="187"/>
        <v>0</v>
      </c>
      <c r="AC1486" s="94" t="e">
        <f>+VLOOKUP(E1486,'Código Licitaciones'!$K$7:$K$50,1,0)</f>
        <v>#N/A</v>
      </c>
      <c r="AD1486" s="94">
        <f t="shared" si="188"/>
        <v>0</v>
      </c>
      <c r="AE1486" s="94" t="e">
        <f>+VLOOKUP(G1486,'Código Licitaciones'!$L$7:$L$50,1,0)</f>
        <v>#N/A</v>
      </c>
      <c r="AF1486" s="90" t="e">
        <f t="shared" si="189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2"/>
        <v>0</v>
      </c>
      <c r="AJ1486" s="94">
        <f t="shared" si="182"/>
        <v>0</v>
      </c>
      <c r="AK1486" s="95" t="e">
        <f>+VLOOKUP(M1486,'Código Barras'!$C$3:$C$1694,1,0)</f>
        <v>#N/A</v>
      </c>
      <c r="AL1486" s="90">
        <f t="shared" si="184"/>
        <v>0</v>
      </c>
      <c r="AM1486" s="90">
        <f t="shared" si="184"/>
        <v>0</v>
      </c>
      <c r="AN1486" s="90">
        <f t="shared" si="184"/>
        <v>0</v>
      </c>
      <c r="AO1486" s="90">
        <f t="shared" si="183"/>
        <v>0</v>
      </c>
      <c r="AP1486" s="90">
        <f t="shared" si="183"/>
        <v>0</v>
      </c>
      <c r="AQ1486" s="90">
        <f t="shared" si="183"/>
        <v>0</v>
      </c>
      <c r="AR1486" s="90" t="e">
        <f>VLOOKUP(C1486&amp;E1486&amp;G1486&amp;I1486&amp;J1486,'Código Licitaciones'!$I$8:$I$4158,1,0)</f>
        <v>#N/A</v>
      </c>
    </row>
    <row r="1487" spans="24:44" ht="18.75" x14ac:dyDescent="0.3">
      <c r="X1487" s="83">
        <f t="shared" si="185"/>
        <v>9</v>
      </c>
      <c r="Z1487" s="90" t="e">
        <f t="shared" si="186"/>
        <v>#DIV/0!</v>
      </c>
      <c r="AA1487" s="94" t="e">
        <f>+VLOOKUP(C1487,'Código Licitaciones'!$J$7:$J$31,1,0)</f>
        <v>#N/A</v>
      </c>
      <c r="AB1487" s="94">
        <f t="shared" si="187"/>
        <v>0</v>
      </c>
      <c r="AC1487" s="94" t="e">
        <f>+VLOOKUP(E1487,'Código Licitaciones'!$K$7:$K$50,1,0)</f>
        <v>#N/A</v>
      </c>
      <c r="AD1487" s="94">
        <f t="shared" si="188"/>
        <v>0</v>
      </c>
      <c r="AE1487" s="94" t="e">
        <f>+VLOOKUP(G1487,'Código Licitaciones'!$L$7:$L$50,1,0)</f>
        <v>#N/A</v>
      </c>
      <c r="AF1487" s="90" t="e">
        <f t="shared" si="189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2"/>
        <v>0</v>
      </c>
      <c r="AJ1487" s="94">
        <f t="shared" si="182"/>
        <v>0</v>
      </c>
      <c r="AK1487" s="95" t="e">
        <f>+VLOOKUP(M1487,'Código Barras'!$C$3:$C$1694,1,0)</f>
        <v>#N/A</v>
      </c>
      <c r="AL1487" s="90">
        <f t="shared" si="184"/>
        <v>0</v>
      </c>
      <c r="AM1487" s="90">
        <f t="shared" si="184"/>
        <v>0</v>
      </c>
      <c r="AN1487" s="90">
        <f t="shared" si="184"/>
        <v>0</v>
      </c>
      <c r="AO1487" s="90">
        <f t="shared" si="183"/>
        <v>0</v>
      </c>
      <c r="AP1487" s="90">
        <f t="shared" si="183"/>
        <v>0</v>
      </c>
      <c r="AQ1487" s="90">
        <f t="shared" si="183"/>
        <v>0</v>
      </c>
      <c r="AR1487" s="90" t="e">
        <f>VLOOKUP(C1487&amp;E1487&amp;G1487&amp;I1487&amp;J1487,'Código Licitaciones'!$I$8:$I$4158,1,0)</f>
        <v>#N/A</v>
      </c>
    </row>
    <row r="1488" spans="24:44" ht="18.75" x14ac:dyDescent="0.3">
      <c r="X1488" s="83">
        <f t="shared" si="185"/>
        <v>9</v>
      </c>
      <c r="Z1488" s="90" t="e">
        <f t="shared" si="186"/>
        <v>#DIV/0!</v>
      </c>
      <c r="AA1488" s="94" t="e">
        <f>+VLOOKUP(C1488,'Código Licitaciones'!$J$7:$J$31,1,0)</f>
        <v>#N/A</v>
      </c>
      <c r="AB1488" s="94">
        <f t="shared" si="187"/>
        <v>0</v>
      </c>
      <c r="AC1488" s="94" t="e">
        <f>+VLOOKUP(E1488,'Código Licitaciones'!$K$7:$K$50,1,0)</f>
        <v>#N/A</v>
      </c>
      <c r="AD1488" s="94">
        <f t="shared" si="188"/>
        <v>0</v>
      </c>
      <c r="AE1488" s="94" t="e">
        <f>+VLOOKUP(G1488,'Código Licitaciones'!$L$7:$L$50,1,0)</f>
        <v>#N/A</v>
      </c>
      <c r="AF1488" s="90" t="e">
        <f t="shared" si="189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2"/>
        <v>0</v>
      </c>
      <c r="AJ1488" s="94">
        <f t="shared" si="182"/>
        <v>0</v>
      </c>
      <c r="AK1488" s="95" t="e">
        <f>+VLOOKUP(M1488,'Código Barras'!$C$3:$C$1694,1,0)</f>
        <v>#N/A</v>
      </c>
      <c r="AL1488" s="90">
        <f t="shared" si="184"/>
        <v>0</v>
      </c>
      <c r="AM1488" s="90">
        <f t="shared" si="184"/>
        <v>0</v>
      </c>
      <c r="AN1488" s="90">
        <f t="shared" si="184"/>
        <v>0</v>
      </c>
      <c r="AO1488" s="90">
        <f t="shared" si="183"/>
        <v>0</v>
      </c>
      <c r="AP1488" s="90">
        <f t="shared" si="183"/>
        <v>0</v>
      </c>
      <c r="AQ1488" s="90">
        <f t="shared" si="183"/>
        <v>0</v>
      </c>
      <c r="AR1488" s="90" t="e">
        <f>VLOOKUP(C1488&amp;E1488&amp;G1488&amp;I1488&amp;J1488,'Código Licitaciones'!$I$8:$I$4158,1,0)</f>
        <v>#N/A</v>
      </c>
    </row>
    <row r="1489" spans="24:44" ht="18.75" x14ac:dyDescent="0.3">
      <c r="X1489" s="83">
        <f t="shared" si="185"/>
        <v>9</v>
      </c>
      <c r="Z1489" s="90" t="e">
        <f t="shared" si="186"/>
        <v>#DIV/0!</v>
      </c>
      <c r="AA1489" s="94" t="e">
        <f>+VLOOKUP(C1489,'Código Licitaciones'!$J$7:$J$31,1,0)</f>
        <v>#N/A</v>
      </c>
      <c r="AB1489" s="94">
        <f t="shared" si="187"/>
        <v>0</v>
      </c>
      <c r="AC1489" s="94" t="e">
        <f>+VLOOKUP(E1489,'Código Licitaciones'!$K$7:$K$50,1,0)</f>
        <v>#N/A</v>
      </c>
      <c r="AD1489" s="94">
        <f t="shared" si="188"/>
        <v>0</v>
      </c>
      <c r="AE1489" s="94" t="e">
        <f>+VLOOKUP(G1489,'Código Licitaciones'!$L$7:$L$50,1,0)</f>
        <v>#N/A</v>
      </c>
      <c r="AF1489" s="90" t="e">
        <f t="shared" si="189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2"/>
        <v>0</v>
      </c>
      <c r="AJ1489" s="94">
        <f t="shared" si="182"/>
        <v>0</v>
      </c>
      <c r="AK1489" s="95" t="e">
        <f>+VLOOKUP(M1489,'Código Barras'!$C$3:$C$1694,1,0)</f>
        <v>#N/A</v>
      </c>
      <c r="AL1489" s="90">
        <f t="shared" si="184"/>
        <v>0</v>
      </c>
      <c r="AM1489" s="90">
        <f t="shared" si="184"/>
        <v>0</v>
      </c>
      <c r="AN1489" s="90">
        <f t="shared" si="184"/>
        <v>0</v>
      </c>
      <c r="AO1489" s="90">
        <f t="shared" si="183"/>
        <v>0</v>
      </c>
      <c r="AP1489" s="90">
        <f t="shared" si="183"/>
        <v>0</v>
      </c>
      <c r="AQ1489" s="90">
        <f t="shared" si="183"/>
        <v>0</v>
      </c>
      <c r="AR1489" s="90" t="e">
        <f>VLOOKUP(C1489&amp;E1489&amp;G1489&amp;I1489&amp;J1489,'Código Licitaciones'!$I$8:$I$4158,1,0)</f>
        <v>#N/A</v>
      </c>
    </row>
    <row r="1490" spans="24:44" ht="18.75" x14ac:dyDescent="0.3">
      <c r="X1490" s="83">
        <f t="shared" si="185"/>
        <v>9</v>
      </c>
      <c r="Z1490" s="90" t="e">
        <f t="shared" si="186"/>
        <v>#DIV/0!</v>
      </c>
      <c r="AA1490" s="94" t="e">
        <f>+VLOOKUP(C1490,'Código Licitaciones'!$J$7:$J$31,1,0)</f>
        <v>#N/A</v>
      </c>
      <c r="AB1490" s="94">
        <f t="shared" si="187"/>
        <v>0</v>
      </c>
      <c r="AC1490" s="94" t="e">
        <f>+VLOOKUP(E1490,'Código Licitaciones'!$K$7:$K$50,1,0)</f>
        <v>#N/A</v>
      </c>
      <c r="AD1490" s="94">
        <f t="shared" si="188"/>
        <v>0</v>
      </c>
      <c r="AE1490" s="94" t="e">
        <f>+VLOOKUP(G1490,'Código Licitaciones'!$L$7:$L$50,1,0)</f>
        <v>#N/A</v>
      </c>
      <c r="AF1490" s="90" t="e">
        <f t="shared" si="189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2"/>
        <v>0</v>
      </c>
      <c r="AJ1490" s="94">
        <f t="shared" si="182"/>
        <v>0</v>
      </c>
      <c r="AK1490" s="95" t="e">
        <f>+VLOOKUP(M1490,'Código Barras'!$C$3:$C$1694,1,0)</f>
        <v>#N/A</v>
      </c>
      <c r="AL1490" s="90">
        <f t="shared" si="184"/>
        <v>0</v>
      </c>
      <c r="AM1490" s="90">
        <f t="shared" si="184"/>
        <v>0</v>
      </c>
      <c r="AN1490" s="90">
        <f t="shared" si="184"/>
        <v>0</v>
      </c>
      <c r="AO1490" s="90">
        <f t="shared" si="183"/>
        <v>0</v>
      </c>
      <c r="AP1490" s="90">
        <f t="shared" si="183"/>
        <v>0</v>
      </c>
      <c r="AQ1490" s="90">
        <f t="shared" si="183"/>
        <v>0</v>
      </c>
      <c r="AR1490" s="90" t="e">
        <f>VLOOKUP(C1490&amp;E1490&amp;G1490&amp;I1490&amp;J1490,'Código Licitaciones'!$I$8:$I$4158,1,0)</f>
        <v>#N/A</v>
      </c>
    </row>
    <row r="1491" spans="24:44" ht="18.75" x14ac:dyDescent="0.3">
      <c r="X1491" s="83">
        <f t="shared" si="185"/>
        <v>9</v>
      </c>
      <c r="Z1491" s="90" t="e">
        <f t="shared" si="186"/>
        <v>#DIV/0!</v>
      </c>
      <c r="AA1491" s="94" t="e">
        <f>+VLOOKUP(C1491,'Código Licitaciones'!$J$7:$J$31,1,0)</f>
        <v>#N/A</v>
      </c>
      <c r="AB1491" s="94">
        <f t="shared" si="187"/>
        <v>0</v>
      </c>
      <c r="AC1491" s="94" t="e">
        <f>+VLOOKUP(E1491,'Código Licitaciones'!$K$7:$K$50,1,0)</f>
        <v>#N/A</v>
      </c>
      <c r="AD1491" s="94">
        <f t="shared" si="188"/>
        <v>0</v>
      </c>
      <c r="AE1491" s="94" t="e">
        <f>+VLOOKUP(G1491,'Código Licitaciones'!$L$7:$L$50,1,0)</f>
        <v>#N/A</v>
      </c>
      <c r="AF1491" s="90" t="e">
        <f t="shared" si="189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2"/>
        <v>0</v>
      </c>
      <c r="AJ1491" s="94">
        <f t="shared" si="182"/>
        <v>0</v>
      </c>
      <c r="AK1491" s="95" t="e">
        <f>+VLOOKUP(M1491,'Código Barras'!$C$3:$C$1694,1,0)</f>
        <v>#N/A</v>
      </c>
      <c r="AL1491" s="90">
        <f t="shared" si="184"/>
        <v>0</v>
      </c>
      <c r="AM1491" s="90">
        <f t="shared" si="184"/>
        <v>0</v>
      </c>
      <c r="AN1491" s="90">
        <f t="shared" si="184"/>
        <v>0</v>
      </c>
      <c r="AO1491" s="90">
        <f t="shared" si="183"/>
        <v>0</v>
      </c>
      <c r="AP1491" s="90">
        <f t="shared" si="183"/>
        <v>0</v>
      </c>
      <c r="AQ1491" s="90">
        <f t="shared" si="183"/>
        <v>0</v>
      </c>
      <c r="AR1491" s="90" t="e">
        <f>VLOOKUP(C1491&amp;E1491&amp;G1491&amp;I1491&amp;J1491,'Código Licitaciones'!$I$8:$I$4158,1,0)</f>
        <v>#N/A</v>
      </c>
    </row>
    <row r="1492" spans="24:44" ht="18.75" x14ac:dyDescent="0.3">
      <c r="X1492" s="83">
        <f t="shared" si="185"/>
        <v>9</v>
      </c>
      <c r="Z1492" s="90" t="e">
        <f t="shared" si="186"/>
        <v>#DIV/0!</v>
      </c>
      <c r="AA1492" s="94" t="e">
        <f>+VLOOKUP(C1492,'Código Licitaciones'!$J$7:$J$31,1,0)</f>
        <v>#N/A</v>
      </c>
      <c r="AB1492" s="94">
        <f t="shared" si="187"/>
        <v>0</v>
      </c>
      <c r="AC1492" s="94" t="e">
        <f>+VLOOKUP(E1492,'Código Licitaciones'!$K$7:$K$50,1,0)</f>
        <v>#N/A</v>
      </c>
      <c r="AD1492" s="94">
        <f t="shared" si="188"/>
        <v>0</v>
      </c>
      <c r="AE1492" s="94" t="e">
        <f>+VLOOKUP(G1492,'Código Licitaciones'!$L$7:$L$50,1,0)</f>
        <v>#N/A</v>
      </c>
      <c r="AF1492" s="90" t="e">
        <f t="shared" si="189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2"/>
        <v>0</v>
      </c>
      <c r="AJ1492" s="94">
        <f t="shared" si="182"/>
        <v>0</v>
      </c>
      <c r="AK1492" s="95" t="e">
        <f>+VLOOKUP(M1492,'Código Barras'!$C$3:$C$1694,1,0)</f>
        <v>#N/A</v>
      </c>
      <c r="AL1492" s="90">
        <f t="shared" si="184"/>
        <v>0</v>
      </c>
      <c r="AM1492" s="90">
        <f t="shared" si="184"/>
        <v>0</v>
      </c>
      <c r="AN1492" s="90">
        <f t="shared" si="184"/>
        <v>0</v>
      </c>
      <c r="AO1492" s="90">
        <f t="shared" si="183"/>
        <v>0</v>
      </c>
      <c r="AP1492" s="90">
        <f t="shared" si="183"/>
        <v>0</v>
      </c>
      <c r="AQ1492" s="90">
        <f t="shared" si="183"/>
        <v>0</v>
      </c>
      <c r="AR1492" s="90" t="e">
        <f>VLOOKUP(C1492&amp;E1492&amp;G1492&amp;I1492&amp;J1492,'Código Licitaciones'!$I$8:$I$4158,1,0)</f>
        <v>#N/A</v>
      </c>
    </row>
    <row r="1493" spans="24:44" ht="18.75" x14ac:dyDescent="0.3">
      <c r="X1493" s="83">
        <f t="shared" si="185"/>
        <v>9</v>
      </c>
      <c r="Z1493" s="90" t="e">
        <f t="shared" si="186"/>
        <v>#DIV/0!</v>
      </c>
      <c r="AA1493" s="94" t="e">
        <f>+VLOOKUP(C1493,'Código Licitaciones'!$J$7:$J$31,1,0)</f>
        <v>#N/A</v>
      </c>
      <c r="AB1493" s="94">
        <f t="shared" si="187"/>
        <v>0</v>
      </c>
      <c r="AC1493" s="94" t="e">
        <f>+VLOOKUP(E1493,'Código Licitaciones'!$K$7:$K$50,1,0)</f>
        <v>#N/A</v>
      </c>
      <c r="AD1493" s="94">
        <f t="shared" si="188"/>
        <v>0</v>
      </c>
      <c r="AE1493" s="94" t="e">
        <f>+VLOOKUP(G1493,'Código Licitaciones'!$L$7:$L$50,1,0)</f>
        <v>#N/A</v>
      </c>
      <c r="AF1493" s="90" t="e">
        <f t="shared" si="189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2"/>
        <v>0</v>
      </c>
      <c r="AJ1493" s="94">
        <f t="shared" si="182"/>
        <v>0</v>
      </c>
      <c r="AK1493" s="95" t="e">
        <f>+VLOOKUP(M1493,'Código Barras'!$C$3:$C$1694,1,0)</f>
        <v>#N/A</v>
      </c>
      <c r="AL1493" s="90">
        <f t="shared" si="184"/>
        <v>0</v>
      </c>
      <c r="AM1493" s="90">
        <f t="shared" si="184"/>
        <v>0</v>
      </c>
      <c r="AN1493" s="90">
        <f t="shared" si="184"/>
        <v>0</v>
      </c>
      <c r="AO1493" s="90">
        <f t="shared" si="183"/>
        <v>0</v>
      </c>
      <c r="AP1493" s="90">
        <f t="shared" si="183"/>
        <v>0</v>
      </c>
      <c r="AQ1493" s="90">
        <f t="shared" si="183"/>
        <v>0</v>
      </c>
      <c r="AR1493" s="90" t="e">
        <f>VLOOKUP(C1493&amp;E1493&amp;G1493&amp;I1493&amp;J1493,'Código Licitaciones'!$I$8:$I$4158,1,0)</f>
        <v>#N/A</v>
      </c>
    </row>
    <row r="1494" spans="24:44" ht="18.75" x14ac:dyDescent="0.3">
      <c r="X1494" s="83">
        <f t="shared" si="185"/>
        <v>9</v>
      </c>
      <c r="Z1494" s="90" t="e">
        <f t="shared" si="186"/>
        <v>#DIV/0!</v>
      </c>
      <c r="AA1494" s="94" t="e">
        <f>+VLOOKUP(C1494,'Código Licitaciones'!$J$7:$J$31,1,0)</f>
        <v>#N/A</v>
      </c>
      <c r="AB1494" s="94">
        <f t="shared" si="187"/>
        <v>0</v>
      </c>
      <c r="AC1494" s="94" t="e">
        <f>+VLOOKUP(E1494,'Código Licitaciones'!$K$7:$K$50,1,0)</f>
        <v>#N/A</v>
      </c>
      <c r="AD1494" s="94">
        <f t="shared" si="188"/>
        <v>0</v>
      </c>
      <c r="AE1494" s="94" t="e">
        <f>+VLOOKUP(G1494,'Código Licitaciones'!$L$7:$L$50,1,0)</f>
        <v>#N/A</v>
      </c>
      <c r="AF1494" s="90" t="e">
        <f t="shared" si="189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2"/>
        <v>0</v>
      </c>
      <c r="AJ1494" s="94">
        <f t="shared" si="182"/>
        <v>0</v>
      </c>
      <c r="AK1494" s="95" t="e">
        <f>+VLOOKUP(M1494,'Código Barras'!$C$3:$C$1694,1,0)</f>
        <v>#N/A</v>
      </c>
      <c r="AL1494" s="90">
        <f t="shared" si="184"/>
        <v>0</v>
      </c>
      <c r="AM1494" s="90">
        <f t="shared" si="184"/>
        <v>0</v>
      </c>
      <c r="AN1494" s="90">
        <f t="shared" si="184"/>
        <v>0</v>
      </c>
      <c r="AO1494" s="90">
        <f t="shared" si="183"/>
        <v>0</v>
      </c>
      <c r="AP1494" s="90">
        <f t="shared" si="183"/>
        <v>0</v>
      </c>
      <c r="AQ1494" s="90">
        <f t="shared" si="183"/>
        <v>0</v>
      </c>
      <c r="AR1494" s="90" t="e">
        <f>VLOOKUP(C1494&amp;E1494&amp;G1494&amp;I1494&amp;J1494,'Código Licitaciones'!$I$8:$I$4158,1,0)</f>
        <v>#N/A</v>
      </c>
    </row>
    <row r="1495" spans="24:44" ht="18.75" x14ac:dyDescent="0.3">
      <c r="X1495" s="83">
        <f t="shared" si="185"/>
        <v>9</v>
      </c>
      <c r="Z1495" s="90" t="e">
        <f t="shared" si="186"/>
        <v>#DIV/0!</v>
      </c>
      <c r="AA1495" s="94" t="e">
        <f>+VLOOKUP(C1495,'Código Licitaciones'!$J$7:$J$31,1,0)</f>
        <v>#N/A</v>
      </c>
      <c r="AB1495" s="94">
        <f t="shared" si="187"/>
        <v>0</v>
      </c>
      <c r="AC1495" s="94" t="e">
        <f>+VLOOKUP(E1495,'Código Licitaciones'!$K$7:$K$50,1,0)</f>
        <v>#N/A</v>
      </c>
      <c r="AD1495" s="94">
        <f t="shared" si="188"/>
        <v>0</v>
      </c>
      <c r="AE1495" s="94" t="e">
        <f>+VLOOKUP(G1495,'Código Licitaciones'!$L$7:$L$50,1,0)</f>
        <v>#N/A</v>
      </c>
      <c r="AF1495" s="90" t="e">
        <f t="shared" si="189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2"/>
        <v>0</v>
      </c>
      <c r="AJ1495" s="94">
        <f t="shared" si="182"/>
        <v>0</v>
      </c>
      <c r="AK1495" s="95" t="e">
        <f>+VLOOKUP(M1495,'Código Barras'!$C$3:$C$1694,1,0)</f>
        <v>#N/A</v>
      </c>
      <c r="AL1495" s="90">
        <f t="shared" si="184"/>
        <v>0</v>
      </c>
      <c r="AM1495" s="90">
        <f t="shared" si="184"/>
        <v>0</v>
      </c>
      <c r="AN1495" s="90">
        <f t="shared" si="184"/>
        <v>0</v>
      </c>
      <c r="AO1495" s="90">
        <f t="shared" si="183"/>
        <v>0</v>
      </c>
      <c r="AP1495" s="90">
        <f t="shared" si="183"/>
        <v>0</v>
      </c>
      <c r="AQ1495" s="90">
        <f t="shared" si="183"/>
        <v>0</v>
      </c>
      <c r="AR1495" s="90" t="e">
        <f>VLOOKUP(C1495&amp;E1495&amp;G1495&amp;I1495&amp;J1495,'Código Licitaciones'!$I$8:$I$4158,1,0)</f>
        <v>#N/A</v>
      </c>
    </row>
    <row r="1496" spans="24:44" ht="18.75" x14ac:dyDescent="0.3">
      <c r="X1496" s="83">
        <f t="shared" si="185"/>
        <v>9</v>
      </c>
      <c r="Z1496" s="90" t="e">
        <f t="shared" si="186"/>
        <v>#DIV/0!</v>
      </c>
      <c r="AA1496" s="94" t="e">
        <f>+VLOOKUP(C1496,'Código Licitaciones'!$J$7:$J$31,1,0)</f>
        <v>#N/A</v>
      </c>
      <c r="AB1496" s="94">
        <f t="shared" si="187"/>
        <v>0</v>
      </c>
      <c r="AC1496" s="94" t="e">
        <f>+VLOOKUP(E1496,'Código Licitaciones'!$K$7:$K$50,1,0)</f>
        <v>#N/A</v>
      </c>
      <c r="AD1496" s="94">
        <f t="shared" si="188"/>
        <v>0</v>
      </c>
      <c r="AE1496" s="94" t="e">
        <f>+VLOOKUP(G1496,'Código Licitaciones'!$L$7:$L$50,1,0)</f>
        <v>#N/A</v>
      </c>
      <c r="AF1496" s="90" t="e">
        <f t="shared" si="189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2"/>
        <v>0</v>
      </c>
      <c r="AJ1496" s="94">
        <f t="shared" si="182"/>
        <v>0</v>
      </c>
      <c r="AK1496" s="95" t="e">
        <f>+VLOOKUP(M1496,'Código Barras'!$C$3:$C$1694,1,0)</f>
        <v>#N/A</v>
      </c>
      <c r="AL1496" s="90">
        <f t="shared" si="184"/>
        <v>0</v>
      </c>
      <c r="AM1496" s="90">
        <f t="shared" si="184"/>
        <v>0</v>
      </c>
      <c r="AN1496" s="90">
        <f t="shared" si="184"/>
        <v>0</v>
      </c>
      <c r="AO1496" s="90">
        <f t="shared" si="183"/>
        <v>0</v>
      </c>
      <c r="AP1496" s="90">
        <f t="shared" si="183"/>
        <v>0</v>
      </c>
      <c r="AQ1496" s="90">
        <f t="shared" si="183"/>
        <v>0</v>
      </c>
      <c r="AR1496" s="90" t="e">
        <f>VLOOKUP(C1496&amp;E1496&amp;G1496&amp;I1496&amp;J1496,'Código Licitaciones'!$I$8:$I$4158,1,0)</f>
        <v>#N/A</v>
      </c>
    </row>
    <row r="1497" spans="24:44" ht="18.75" x14ac:dyDescent="0.3">
      <c r="X1497" s="83">
        <f t="shared" si="185"/>
        <v>9</v>
      </c>
      <c r="Z1497" s="90" t="e">
        <f t="shared" si="186"/>
        <v>#DIV/0!</v>
      </c>
      <c r="AA1497" s="94" t="e">
        <f>+VLOOKUP(C1497,'Código Licitaciones'!$J$7:$J$31,1,0)</f>
        <v>#N/A</v>
      </c>
      <c r="AB1497" s="94">
        <f t="shared" si="187"/>
        <v>0</v>
      </c>
      <c r="AC1497" s="94" t="e">
        <f>+VLOOKUP(E1497,'Código Licitaciones'!$K$7:$K$50,1,0)</f>
        <v>#N/A</v>
      </c>
      <c r="AD1497" s="94">
        <f t="shared" si="188"/>
        <v>0</v>
      </c>
      <c r="AE1497" s="94" t="e">
        <f>+VLOOKUP(G1497,'Código Licitaciones'!$L$7:$L$50,1,0)</f>
        <v>#N/A</v>
      </c>
      <c r="AF1497" s="90" t="e">
        <f t="shared" si="189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2"/>
        <v>0</v>
      </c>
      <c r="AJ1497" s="94">
        <f t="shared" si="182"/>
        <v>0</v>
      </c>
      <c r="AK1497" s="95" t="e">
        <f>+VLOOKUP(M1497,'Código Barras'!$C$3:$C$1694,1,0)</f>
        <v>#N/A</v>
      </c>
      <c r="AL1497" s="90">
        <f t="shared" si="184"/>
        <v>0</v>
      </c>
      <c r="AM1497" s="90">
        <f t="shared" si="184"/>
        <v>0</v>
      </c>
      <c r="AN1497" s="90">
        <f t="shared" si="184"/>
        <v>0</v>
      </c>
      <c r="AO1497" s="90">
        <f t="shared" si="183"/>
        <v>0</v>
      </c>
      <c r="AP1497" s="90">
        <f t="shared" si="183"/>
        <v>0</v>
      </c>
      <c r="AQ1497" s="90">
        <f t="shared" si="183"/>
        <v>0</v>
      </c>
      <c r="AR1497" s="90" t="e">
        <f>VLOOKUP(C1497&amp;E1497&amp;G1497&amp;I1497&amp;J1497,'Código Licitaciones'!$I$8:$I$4158,1,0)</f>
        <v>#N/A</v>
      </c>
    </row>
    <row r="1498" spans="24:44" ht="18.75" x14ac:dyDescent="0.3">
      <c r="X1498" s="83">
        <f t="shared" si="185"/>
        <v>9</v>
      </c>
      <c r="Z1498" s="90" t="e">
        <f t="shared" si="186"/>
        <v>#DIV/0!</v>
      </c>
      <c r="AA1498" s="94" t="e">
        <f>+VLOOKUP(C1498,'Código Licitaciones'!$J$7:$J$31,1,0)</f>
        <v>#N/A</v>
      </c>
      <c r="AB1498" s="94">
        <f t="shared" si="187"/>
        <v>0</v>
      </c>
      <c r="AC1498" s="94" t="e">
        <f>+VLOOKUP(E1498,'Código Licitaciones'!$K$7:$K$50,1,0)</f>
        <v>#N/A</v>
      </c>
      <c r="AD1498" s="94">
        <f t="shared" si="188"/>
        <v>0</v>
      </c>
      <c r="AE1498" s="94" t="e">
        <f>+VLOOKUP(G1498,'Código Licitaciones'!$L$7:$L$50,1,0)</f>
        <v>#N/A</v>
      </c>
      <c r="AF1498" s="90" t="e">
        <f t="shared" si="189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2"/>
        <v>0</v>
      </c>
      <c r="AJ1498" s="94">
        <f t="shared" si="182"/>
        <v>0</v>
      </c>
      <c r="AK1498" s="95" t="e">
        <f>+VLOOKUP(M1498,'Código Barras'!$C$3:$C$1694,1,0)</f>
        <v>#N/A</v>
      </c>
      <c r="AL1498" s="90">
        <f t="shared" si="184"/>
        <v>0</v>
      </c>
      <c r="AM1498" s="90">
        <f t="shared" si="184"/>
        <v>0</v>
      </c>
      <c r="AN1498" s="90">
        <f t="shared" si="184"/>
        <v>0</v>
      </c>
      <c r="AO1498" s="90">
        <f t="shared" si="183"/>
        <v>0</v>
      </c>
      <c r="AP1498" s="90">
        <f t="shared" si="183"/>
        <v>0</v>
      </c>
      <c r="AQ1498" s="90">
        <f t="shared" si="183"/>
        <v>0</v>
      </c>
      <c r="AR1498" s="90" t="e">
        <f>VLOOKUP(C1498&amp;E1498&amp;G1498&amp;I1498&amp;J1498,'Código Licitaciones'!$I$8:$I$4158,1,0)</f>
        <v>#N/A</v>
      </c>
    </row>
    <row r="1499" spans="24:44" ht="18.75" x14ac:dyDescent="0.3">
      <c r="X1499" s="83">
        <f t="shared" si="185"/>
        <v>9</v>
      </c>
      <c r="Z1499" s="90" t="e">
        <f t="shared" si="186"/>
        <v>#DIV/0!</v>
      </c>
      <c r="AA1499" s="94" t="e">
        <f>+VLOOKUP(C1499,'Código Licitaciones'!$J$7:$J$31,1,0)</f>
        <v>#N/A</v>
      </c>
      <c r="AB1499" s="94">
        <f t="shared" si="187"/>
        <v>0</v>
      </c>
      <c r="AC1499" s="94" t="e">
        <f>+VLOOKUP(E1499,'Código Licitaciones'!$K$7:$K$50,1,0)</f>
        <v>#N/A</v>
      </c>
      <c r="AD1499" s="94">
        <f t="shared" si="188"/>
        <v>0</v>
      </c>
      <c r="AE1499" s="94" t="e">
        <f>+VLOOKUP(G1499,'Código Licitaciones'!$L$7:$L$50,1,0)</f>
        <v>#N/A</v>
      </c>
      <c r="AF1499" s="90" t="e">
        <f t="shared" si="189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2"/>
        <v>0</v>
      </c>
      <c r="AJ1499" s="94">
        <f t="shared" si="182"/>
        <v>0</v>
      </c>
      <c r="AK1499" s="95" t="e">
        <f>+VLOOKUP(M1499,'Código Barras'!$C$3:$C$1694,1,0)</f>
        <v>#N/A</v>
      </c>
      <c r="AL1499" s="90">
        <f t="shared" si="184"/>
        <v>0</v>
      </c>
      <c r="AM1499" s="90">
        <f t="shared" si="184"/>
        <v>0</v>
      </c>
      <c r="AN1499" s="90">
        <f t="shared" si="184"/>
        <v>0</v>
      </c>
      <c r="AO1499" s="90">
        <f t="shared" si="183"/>
        <v>0</v>
      </c>
      <c r="AP1499" s="90">
        <f t="shared" si="183"/>
        <v>0</v>
      </c>
      <c r="AQ1499" s="90">
        <f t="shared" si="183"/>
        <v>0</v>
      </c>
      <c r="AR1499" s="90" t="e">
        <f>VLOOKUP(C1499&amp;E1499&amp;G1499&amp;I1499&amp;J1499,'Código Licitaciones'!$I$8:$I$4158,1,0)</f>
        <v>#N/A</v>
      </c>
    </row>
    <row r="1500" spans="24:44" ht="18.75" x14ac:dyDescent="0.3">
      <c r="X1500" s="83">
        <f t="shared" si="185"/>
        <v>9</v>
      </c>
      <c r="Z1500" s="90" t="e">
        <f t="shared" si="186"/>
        <v>#DIV/0!</v>
      </c>
      <c r="AA1500" s="94" t="e">
        <f>+VLOOKUP(C1500,'Código Licitaciones'!$J$7:$J$31,1,0)</f>
        <v>#N/A</v>
      </c>
      <c r="AB1500" s="94">
        <f t="shared" si="187"/>
        <v>0</v>
      </c>
      <c r="AC1500" s="94" t="e">
        <f>+VLOOKUP(E1500,'Código Licitaciones'!$K$7:$K$50,1,0)</f>
        <v>#N/A</v>
      </c>
      <c r="AD1500" s="94">
        <f t="shared" si="188"/>
        <v>0</v>
      </c>
      <c r="AE1500" s="94" t="e">
        <f>+VLOOKUP(G1500,'Código Licitaciones'!$L$7:$L$50,1,0)</f>
        <v>#N/A</v>
      </c>
      <c r="AF1500" s="90" t="e">
        <f t="shared" si="189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2"/>
        <v>0</v>
      </c>
      <c r="AJ1500" s="94">
        <f t="shared" si="182"/>
        <v>0</v>
      </c>
      <c r="AK1500" s="95" t="e">
        <f>+VLOOKUP(M1500,'Código Barras'!$C$3:$C$1694,1,0)</f>
        <v>#N/A</v>
      </c>
      <c r="AL1500" s="90">
        <f t="shared" si="184"/>
        <v>0</v>
      </c>
      <c r="AM1500" s="90">
        <f t="shared" si="184"/>
        <v>0</v>
      </c>
      <c r="AN1500" s="90">
        <f t="shared" si="184"/>
        <v>0</v>
      </c>
      <c r="AO1500" s="90">
        <f t="shared" si="183"/>
        <v>0</v>
      </c>
      <c r="AP1500" s="90">
        <f t="shared" si="183"/>
        <v>0</v>
      </c>
      <c r="AQ1500" s="90">
        <f t="shared" si="183"/>
        <v>0</v>
      </c>
      <c r="AR1500" s="90" t="e">
        <f>VLOOKUP(C1500&amp;E1500&amp;G1500&amp;I1500&amp;J1500,'Código Licitaciones'!$I$8:$I$4158,1,0)</f>
        <v>#N/A</v>
      </c>
    </row>
    <row r="1501" spans="24:44" ht="18.75" x14ac:dyDescent="0.3">
      <c r="X1501" s="83">
        <f t="shared" si="185"/>
        <v>9</v>
      </c>
      <c r="Z1501" s="90" t="e">
        <f t="shared" si="186"/>
        <v>#DIV/0!</v>
      </c>
      <c r="AA1501" s="94" t="e">
        <f>+VLOOKUP(C1501,'Código Licitaciones'!$J$7:$J$31,1,0)</f>
        <v>#N/A</v>
      </c>
      <c r="AB1501" s="94">
        <f t="shared" si="187"/>
        <v>0</v>
      </c>
      <c r="AC1501" s="94" t="e">
        <f>+VLOOKUP(E1501,'Código Licitaciones'!$K$7:$K$50,1,0)</f>
        <v>#N/A</v>
      </c>
      <c r="AD1501" s="94">
        <f t="shared" si="188"/>
        <v>0</v>
      </c>
      <c r="AE1501" s="94" t="e">
        <f>+VLOOKUP(G1501,'Código Licitaciones'!$L$7:$L$50,1,0)</f>
        <v>#N/A</v>
      </c>
      <c r="AF1501" s="90" t="e">
        <f t="shared" si="189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2"/>
        <v>0</v>
      </c>
      <c r="AJ1501" s="94">
        <f t="shared" si="182"/>
        <v>0</v>
      </c>
      <c r="AK1501" s="95" t="e">
        <f>+VLOOKUP(M1501,'Código Barras'!$C$3:$C$1694,1,0)</f>
        <v>#N/A</v>
      </c>
      <c r="AL1501" s="90">
        <f t="shared" si="184"/>
        <v>0</v>
      </c>
      <c r="AM1501" s="90">
        <f t="shared" si="184"/>
        <v>0</v>
      </c>
      <c r="AN1501" s="90">
        <f t="shared" si="184"/>
        <v>0</v>
      </c>
      <c r="AO1501" s="90">
        <f t="shared" si="183"/>
        <v>0</v>
      </c>
      <c r="AP1501" s="90">
        <f t="shared" si="183"/>
        <v>0</v>
      </c>
      <c r="AQ1501" s="90">
        <f t="shared" si="183"/>
        <v>0</v>
      </c>
      <c r="AR1501" s="90" t="e">
        <f>VLOOKUP(C1501&amp;E1501&amp;G1501&amp;I1501&amp;J1501,'Código Licitaciones'!$I$8:$I$4158,1,0)</f>
        <v>#N/A</v>
      </c>
    </row>
    <row r="1502" spans="24:44" ht="18.75" x14ac:dyDescent="0.3">
      <c r="X1502" s="83">
        <f t="shared" si="185"/>
        <v>9</v>
      </c>
      <c r="Z1502" s="90" t="e">
        <f t="shared" si="186"/>
        <v>#DIV/0!</v>
      </c>
      <c r="AA1502" s="94" t="e">
        <f>+VLOOKUP(C1502,'Código Licitaciones'!$J$7:$J$31,1,0)</f>
        <v>#N/A</v>
      </c>
      <c r="AB1502" s="94">
        <f t="shared" si="187"/>
        <v>0</v>
      </c>
      <c r="AC1502" s="94" t="e">
        <f>+VLOOKUP(E1502,'Código Licitaciones'!$K$7:$K$50,1,0)</f>
        <v>#N/A</v>
      </c>
      <c r="AD1502" s="94">
        <f t="shared" si="188"/>
        <v>0</v>
      </c>
      <c r="AE1502" s="94" t="e">
        <f>+VLOOKUP(G1502,'Código Licitaciones'!$L$7:$L$50,1,0)</f>
        <v>#N/A</v>
      </c>
      <c r="AF1502" s="90" t="e">
        <f t="shared" si="189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2"/>
        <v>0</v>
      </c>
      <c r="AJ1502" s="94">
        <f t="shared" si="182"/>
        <v>0</v>
      </c>
      <c r="AK1502" s="95" t="e">
        <f>+VLOOKUP(M1502,'Código Barras'!$C$3:$C$1694,1,0)</f>
        <v>#N/A</v>
      </c>
      <c r="AL1502" s="90">
        <f t="shared" si="184"/>
        <v>0</v>
      </c>
      <c r="AM1502" s="90">
        <f t="shared" si="184"/>
        <v>0</v>
      </c>
      <c r="AN1502" s="90">
        <f t="shared" si="184"/>
        <v>0</v>
      </c>
      <c r="AO1502" s="90">
        <f t="shared" si="183"/>
        <v>0</v>
      </c>
      <c r="AP1502" s="90">
        <f t="shared" si="183"/>
        <v>0</v>
      </c>
      <c r="AQ1502" s="90">
        <f t="shared" si="183"/>
        <v>0</v>
      </c>
      <c r="AR1502" s="90" t="e">
        <f>VLOOKUP(C1502&amp;E1502&amp;G1502&amp;I1502&amp;J1502,'Código Licitaciones'!$I$8:$I$4158,1,0)</f>
        <v>#N/A</v>
      </c>
    </row>
    <row r="1503" spans="24:44" ht="18.75" x14ac:dyDescent="0.3">
      <c r="X1503" s="83">
        <f t="shared" si="185"/>
        <v>9</v>
      </c>
      <c r="Z1503" s="90" t="e">
        <f t="shared" si="186"/>
        <v>#DIV/0!</v>
      </c>
      <c r="AA1503" s="94" t="e">
        <f>+VLOOKUP(C1503,'Código Licitaciones'!$J$7:$J$31,1,0)</f>
        <v>#N/A</v>
      </c>
      <c r="AB1503" s="94">
        <f t="shared" si="187"/>
        <v>0</v>
      </c>
      <c r="AC1503" s="94" t="e">
        <f>+VLOOKUP(E1503,'Código Licitaciones'!$K$7:$K$50,1,0)</f>
        <v>#N/A</v>
      </c>
      <c r="AD1503" s="94">
        <f t="shared" si="188"/>
        <v>0</v>
      </c>
      <c r="AE1503" s="94" t="e">
        <f>+VLOOKUP(G1503,'Código Licitaciones'!$L$7:$L$50,1,0)</f>
        <v>#N/A</v>
      </c>
      <c r="AF1503" s="90" t="e">
        <f t="shared" si="189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2"/>
        <v>0</v>
      </c>
      <c r="AJ1503" s="94">
        <f t="shared" si="182"/>
        <v>0</v>
      </c>
      <c r="AK1503" s="95" t="e">
        <f>+VLOOKUP(M1503,'Código Barras'!$C$3:$C$1694,1,0)</f>
        <v>#N/A</v>
      </c>
      <c r="AL1503" s="90">
        <f t="shared" si="184"/>
        <v>0</v>
      </c>
      <c r="AM1503" s="90">
        <f t="shared" si="184"/>
        <v>0</v>
      </c>
      <c r="AN1503" s="90">
        <f t="shared" si="184"/>
        <v>0</v>
      </c>
      <c r="AO1503" s="90">
        <f t="shared" si="183"/>
        <v>0</v>
      </c>
      <c r="AP1503" s="90">
        <f t="shared" si="183"/>
        <v>0</v>
      </c>
      <c r="AQ1503" s="90">
        <f t="shared" si="183"/>
        <v>0</v>
      </c>
      <c r="AR1503" s="90" t="e">
        <f>VLOOKUP(C1503&amp;E1503&amp;G1503&amp;I1503&amp;J1503,'Código Licitaciones'!$I$8:$I$4158,1,0)</f>
        <v>#N/A</v>
      </c>
    </row>
    <row r="1504" spans="24:44" ht="18.75" x14ac:dyDescent="0.3">
      <c r="X1504" s="83">
        <f t="shared" si="185"/>
        <v>9</v>
      </c>
      <c r="Z1504" s="90" t="e">
        <f t="shared" si="186"/>
        <v>#DIV/0!</v>
      </c>
      <c r="AA1504" s="94" t="e">
        <f>+VLOOKUP(C1504,'Código Licitaciones'!$J$7:$J$31,1,0)</f>
        <v>#N/A</v>
      </c>
      <c r="AB1504" s="94">
        <f t="shared" si="187"/>
        <v>0</v>
      </c>
      <c r="AC1504" s="94" t="e">
        <f>+VLOOKUP(E1504,'Código Licitaciones'!$K$7:$K$50,1,0)</f>
        <v>#N/A</v>
      </c>
      <c r="AD1504" s="94">
        <f t="shared" si="188"/>
        <v>0</v>
      </c>
      <c r="AE1504" s="94" t="e">
        <f>+VLOOKUP(G1504,'Código Licitaciones'!$L$7:$L$50,1,0)</f>
        <v>#N/A</v>
      </c>
      <c r="AF1504" s="90" t="e">
        <f t="shared" si="189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2"/>
        <v>0</v>
      </c>
      <c r="AJ1504" s="94">
        <f t="shared" si="182"/>
        <v>0</v>
      </c>
      <c r="AK1504" s="95" t="e">
        <f>+VLOOKUP(M1504,'Código Barras'!$C$3:$C$1694,1,0)</f>
        <v>#N/A</v>
      </c>
      <c r="AL1504" s="90">
        <f t="shared" si="184"/>
        <v>0</v>
      </c>
      <c r="AM1504" s="90">
        <f t="shared" si="184"/>
        <v>0</v>
      </c>
      <c r="AN1504" s="90">
        <f t="shared" si="184"/>
        <v>0</v>
      </c>
      <c r="AO1504" s="90">
        <f t="shared" si="183"/>
        <v>0</v>
      </c>
      <c r="AP1504" s="90">
        <f t="shared" si="183"/>
        <v>0</v>
      </c>
      <c r="AQ1504" s="90">
        <f t="shared" si="183"/>
        <v>0</v>
      </c>
      <c r="AR1504" s="90" t="e">
        <f>VLOOKUP(C1504&amp;E1504&amp;G1504&amp;I1504&amp;J1504,'Código Licitaciones'!$I$8:$I$4158,1,0)</f>
        <v>#N/A</v>
      </c>
    </row>
    <row r="1505" spans="24:44" ht="18.75" x14ac:dyDescent="0.3">
      <c r="X1505" s="83">
        <f t="shared" si="185"/>
        <v>9</v>
      </c>
      <c r="Z1505" s="90" t="e">
        <f t="shared" si="186"/>
        <v>#DIV/0!</v>
      </c>
      <c r="AA1505" s="94" t="e">
        <f>+VLOOKUP(C1505,'Código Licitaciones'!$J$7:$J$31,1,0)</f>
        <v>#N/A</v>
      </c>
      <c r="AB1505" s="94">
        <f t="shared" si="187"/>
        <v>0</v>
      </c>
      <c r="AC1505" s="94" t="e">
        <f>+VLOOKUP(E1505,'Código Licitaciones'!$K$7:$K$50,1,0)</f>
        <v>#N/A</v>
      </c>
      <c r="AD1505" s="94">
        <f t="shared" si="188"/>
        <v>0</v>
      </c>
      <c r="AE1505" s="94" t="e">
        <f>+VLOOKUP(G1505,'Código Licitaciones'!$L$7:$L$50,1,0)</f>
        <v>#N/A</v>
      </c>
      <c r="AF1505" s="90" t="e">
        <f t="shared" si="189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90">+K1505</f>
        <v>0</v>
      </c>
      <c r="AJ1505" s="94">
        <f t="shared" si="190"/>
        <v>0</v>
      </c>
      <c r="AK1505" s="95" t="e">
        <f>+VLOOKUP(M1505,'Código Barras'!$C$3:$C$1694,1,0)</f>
        <v>#N/A</v>
      </c>
      <c r="AL1505" s="90">
        <f t="shared" si="184"/>
        <v>0</v>
      </c>
      <c r="AM1505" s="90">
        <f t="shared" si="184"/>
        <v>0</v>
      </c>
      <c r="AN1505" s="90">
        <f t="shared" si="184"/>
        <v>0</v>
      </c>
      <c r="AO1505" s="90">
        <f t="shared" si="183"/>
        <v>0</v>
      </c>
      <c r="AP1505" s="90">
        <f t="shared" si="183"/>
        <v>0</v>
      </c>
      <c r="AQ1505" s="90">
        <f t="shared" si="183"/>
        <v>0</v>
      </c>
      <c r="AR1505" s="90" t="e">
        <f>VLOOKUP(C1505&amp;E1505&amp;G1505&amp;I1505&amp;J1505,'Código Licitaciones'!$I$8:$I$4158,1,0)</f>
        <v>#N/A</v>
      </c>
    </row>
    <row r="1506" spans="24:44" ht="18.75" x14ac:dyDescent="0.3">
      <c r="X1506" s="83">
        <f t="shared" si="185"/>
        <v>9</v>
      </c>
      <c r="Z1506" s="90" t="e">
        <f t="shared" si="186"/>
        <v>#DIV/0!</v>
      </c>
      <c r="AA1506" s="94" t="e">
        <f>+VLOOKUP(C1506,'Código Licitaciones'!$J$7:$J$31,1,0)</f>
        <v>#N/A</v>
      </c>
      <c r="AB1506" s="94">
        <f t="shared" si="187"/>
        <v>0</v>
      </c>
      <c r="AC1506" s="94" t="e">
        <f>+VLOOKUP(E1506,'Código Licitaciones'!$K$7:$K$50,1,0)</f>
        <v>#N/A</v>
      </c>
      <c r="AD1506" s="94">
        <f t="shared" si="188"/>
        <v>0</v>
      </c>
      <c r="AE1506" s="94" t="e">
        <f>+VLOOKUP(G1506,'Código Licitaciones'!$L$7:$L$50,1,0)</f>
        <v>#N/A</v>
      </c>
      <c r="AF1506" s="90" t="e">
        <f t="shared" si="189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90"/>
        <v>0</v>
      </c>
      <c r="AJ1506" s="94">
        <f t="shared" si="190"/>
        <v>0</v>
      </c>
      <c r="AK1506" s="95" t="e">
        <f>+VLOOKUP(M1506,'Código Barras'!$C$3:$C$1694,1,0)</f>
        <v>#N/A</v>
      </c>
      <c r="AL1506" s="90">
        <f t="shared" si="184"/>
        <v>0</v>
      </c>
      <c r="AM1506" s="90">
        <f t="shared" si="184"/>
        <v>0</v>
      </c>
      <c r="AN1506" s="90">
        <f t="shared" si="184"/>
        <v>0</v>
      </c>
      <c r="AO1506" s="90">
        <f t="shared" si="183"/>
        <v>0</v>
      </c>
      <c r="AP1506" s="90">
        <f t="shared" si="183"/>
        <v>0</v>
      </c>
      <c r="AQ1506" s="90">
        <f t="shared" si="183"/>
        <v>0</v>
      </c>
      <c r="AR1506" s="90" t="e">
        <f>VLOOKUP(C1506&amp;E1506&amp;G1506&amp;I1506&amp;J1506,'Código Licitaciones'!$I$8:$I$4158,1,0)</f>
        <v>#N/A</v>
      </c>
    </row>
    <row r="1507" spans="24:44" ht="18.75" x14ac:dyDescent="0.3">
      <c r="X1507" s="83">
        <f t="shared" si="185"/>
        <v>9</v>
      </c>
      <c r="Z1507" s="90" t="e">
        <f t="shared" si="186"/>
        <v>#DIV/0!</v>
      </c>
      <c r="AA1507" s="94" t="e">
        <f>+VLOOKUP(C1507,'Código Licitaciones'!$J$7:$J$31,1,0)</f>
        <v>#N/A</v>
      </c>
      <c r="AB1507" s="94">
        <f t="shared" si="187"/>
        <v>0</v>
      </c>
      <c r="AC1507" s="94" t="e">
        <f>+VLOOKUP(E1507,'Código Licitaciones'!$K$7:$K$50,1,0)</f>
        <v>#N/A</v>
      </c>
      <c r="AD1507" s="94">
        <f t="shared" si="188"/>
        <v>0</v>
      </c>
      <c r="AE1507" s="94" t="e">
        <f>+VLOOKUP(G1507,'Código Licitaciones'!$L$7:$L$50,1,0)</f>
        <v>#N/A</v>
      </c>
      <c r="AF1507" s="90" t="e">
        <f t="shared" si="189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90"/>
        <v>0</v>
      </c>
      <c r="AJ1507" s="94">
        <f t="shared" si="190"/>
        <v>0</v>
      </c>
      <c r="AK1507" s="95" t="e">
        <f>+VLOOKUP(M1507,'Código Barras'!$C$3:$C$1694,1,0)</f>
        <v>#N/A</v>
      </c>
      <c r="AL1507" s="90">
        <f t="shared" si="184"/>
        <v>0</v>
      </c>
      <c r="AM1507" s="90">
        <f t="shared" si="184"/>
        <v>0</v>
      </c>
      <c r="AN1507" s="90">
        <f t="shared" si="184"/>
        <v>0</v>
      </c>
      <c r="AO1507" s="90">
        <f t="shared" si="183"/>
        <v>0</v>
      </c>
      <c r="AP1507" s="90">
        <f t="shared" si="183"/>
        <v>0</v>
      </c>
      <c r="AQ1507" s="90">
        <f t="shared" si="183"/>
        <v>0</v>
      </c>
      <c r="AR1507" s="90" t="e">
        <f>VLOOKUP(C1507&amp;E1507&amp;G1507&amp;I1507&amp;J1507,'Código Licitaciones'!$I$8:$I$4158,1,0)</f>
        <v>#N/A</v>
      </c>
    </row>
    <row r="1508" spans="24:44" ht="18.75" x14ac:dyDescent="0.3">
      <c r="X1508" s="83">
        <f t="shared" si="185"/>
        <v>9</v>
      </c>
      <c r="Z1508" s="90" t="e">
        <f t="shared" si="186"/>
        <v>#DIV/0!</v>
      </c>
      <c r="AA1508" s="94" t="e">
        <f>+VLOOKUP(C1508,'Código Licitaciones'!$J$7:$J$31,1,0)</f>
        <v>#N/A</v>
      </c>
      <c r="AB1508" s="94">
        <f t="shared" si="187"/>
        <v>0</v>
      </c>
      <c r="AC1508" s="94" t="e">
        <f>+VLOOKUP(E1508,'Código Licitaciones'!$K$7:$K$50,1,0)</f>
        <v>#N/A</v>
      </c>
      <c r="AD1508" s="94">
        <f t="shared" si="188"/>
        <v>0</v>
      </c>
      <c r="AE1508" s="94" t="e">
        <f>+VLOOKUP(G1508,'Código Licitaciones'!$L$7:$L$50,1,0)</f>
        <v>#N/A</v>
      </c>
      <c r="AF1508" s="90" t="e">
        <f t="shared" si="189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90"/>
        <v>0</v>
      </c>
      <c r="AJ1508" s="94">
        <f t="shared" si="190"/>
        <v>0</v>
      </c>
      <c r="AK1508" s="95" t="e">
        <f>+VLOOKUP(M1508,'Código Barras'!$C$3:$C$1694,1,0)</f>
        <v>#N/A</v>
      </c>
      <c r="AL1508" s="90">
        <f t="shared" si="184"/>
        <v>0</v>
      </c>
      <c r="AM1508" s="90">
        <f t="shared" si="184"/>
        <v>0</v>
      </c>
      <c r="AN1508" s="90">
        <f t="shared" si="184"/>
        <v>0</v>
      </c>
      <c r="AO1508" s="90">
        <f t="shared" si="183"/>
        <v>0</v>
      </c>
      <c r="AP1508" s="90">
        <f t="shared" si="183"/>
        <v>0</v>
      </c>
      <c r="AQ1508" s="90">
        <f t="shared" si="183"/>
        <v>0</v>
      </c>
      <c r="AR1508" s="90" t="e">
        <f>VLOOKUP(C1508&amp;E1508&amp;G1508&amp;I1508&amp;J1508,'Código Licitaciones'!$I$8:$I$4158,1,0)</f>
        <v>#N/A</v>
      </c>
    </row>
    <row r="1509" spans="24:44" ht="18.75" x14ac:dyDescent="0.3">
      <c r="X1509" s="83">
        <f t="shared" si="185"/>
        <v>9</v>
      </c>
      <c r="Z1509" s="90" t="e">
        <f t="shared" si="186"/>
        <v>#DIV/0!</v>
      </c>
      <c r="AA1509" s="94" t="e">
        <f>+VLOOKUP(C1509,'Código Licitaciones'!$J$7:$J$31,1,0)</f>
        <v>#N/A</v>
      </c>
      <c r="AB1509" s="94">
        <f t="shared" si="187"/>
        <v>0</v>
      </c>
      <c r="AC1509" s="94" t="e">
        <f>+VLOOKUP(E1509,'Código Licitaciones'!$K$7:$K$50,1,0)</f>
        <v>#N/A</v>
      </c>
      <c r="AD1509" s="94">
        <f t="shared" si="188"/>
        <v>0</v>
      </c>
      <c r="AE1509" s="94" t="e">
        <f>+VLOOKUP(G1509,'Código Licitaciones'!$L$7:$L$50,1,0)</f>
        <v>#N/A</v>
      </c>
      <c r="AF1509" s="90" t="e">
        <f t="shared" si="189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90"/>
        <v>0</v>
      </c>
      <c r="AJ1509" s="94">
        <f t="shared" si="190"/>
        <v>0</v>
      </c>
      <c r="AK1509" s="95" t="e">
        <f>+VLOOKUP(M1509,'Código Barras'!$C$3:$C$1694,1,0)</f>
        <v>#N/A</v>
      </c>
      <c r="AL1509" s="90">
        <f t="shared" si="184"/>
        <v>0</v>
      </c>
      <c r="AM1509" s="90">
        <f t="shared" si="184"/>
        <v>0</v>
      </c>
      <c r="AN1509" s="90">
        <f t="shared" si="184"/>
        <v>0</v>
      </c>
      <c r="AO1509" s="90">
        <f t="shared" si="183"/>
        <v>0</v>
      </c>
      <c r="AP1509" s="90">
        <f t="shared" si="183"/>
        <v>0</v>
      </c>
      <c r="AQ1509" s="90">
        <f t="shared" si="183"/>
        <v>0</v>
      </c>
      <c r="AR1509" s="90" t="e">
        <f>VLOOKUP(C1509&amp;E1509&amp;G1509&amp;I1509&amp;J1509,'Código Licitaciones'!$I$8:$I$4158,1,0)</f>
        <v>#N/A</v>
      </c>
    </row>
    <row r="1510" spans="24:44" ht="18.75" x14ac:dyDescent="0.3">
      <c r="X1510" s="83">
        <f t="shared" si="185"/>
        <v>9</v>
      </c>
      <c r="Z1510" s="90" t="e">
        <f t="shared" si="186"/>
        <v>#DIV/0!</v>
      </c>
      <c r="AA1510" s="94" t="e">
        <f>+VLOOKUP(C1510,'Código Licitaciones'!$J$7:$J$31,1,0)</f>
        <v>#N/A</v>
      </c>
      <c r="AB1510" s="94">
        <f t="shared" si="187"/>
        <v>0</v>
      </c>
      <c r="AC1510" s="94" t="e">
        <f>+VLOOKUP(E1510,'Código Licitaciones'!$K$7:$K$50,1,0)</f>
        <v>#N/A</v>
      </c>
      <c r="AD1510" s="94">
        <f t="shared" si="188"/>
        <v>0</v>
      </c>
      <c r="AE1510" s="94" t="e">
        <f>+VLOOKUP(G1510,'Código Licitaciones'!$L$7:$L$50,1,0)</f>
        <v>#N/A</v>
      </c>
      <c r="AF1510" s="90" t="e">
        <f t="shared" si="189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90"/>
        <v>0</v>
      </c>
      <c r="AJ1510" s="94">
        <f t="shared" si="190"/>
        <v>0</v>
      </c>
      <c r="AK1510" s="95" t="e">
        <f>+VLOOKUP(M1510,'Código Barras'!$C$3:$C$1694,1,0)</f>
        <v>#N/A</v>
      </c>
      <c r="AL1510" s="90">
        <f t="shared" si="184"/>
        <v>0</v>
      </c>
      <c r="AM1510" s="90">
        <f t="shared" si="184"/>
        <v>0</v>
      </c>
      <c r="AN1510" s="90">
        <f t="shared" si="184"/>
        <v>0</v>
      </c>
      <c r="AO1510" s="90">
        <f t="shared" si="183"/>
        <v>0</v>
      </c>
      <c r="AP1510" s="90">
        <f t="shared" si="183"/>
        <v>0</v>
      </c>
      <c r="AQ1510" s="90">
        <f t="shared" si="183"/>
        <v>0</v>
      </c>
      <c r="AR1510" s="90" t="e">
        <f>VLOOKUP(C1510&amp;E1510&amp;G1510&amp;I1510&amp;J1510,'Código Licitaciones'!$I$8:$I$4158,1,0)</f>
        <v>#N/A</v>
      </c>
    </row>
    <row r="1511" spans="24:44" ht="18.75" x14ac:dyDescent="0.3">
      <c r="X1511" s="83">
        <f t="shared" si="185"/>
        <v>9</v>
      </c>
      <c r="Z1511" s="90" t="e">
        <f t="shared" si="186"/>
        <v>#DIV/0!</v>
      </c>
      <c r="AA1511" s="94" t="e">
        <f>+VLOOKUP(C1511,'Código Licitaciones'!$J$7:$J$31,1,0)</f>
        <v>#N/A</v>
      </c>
      <c r="AB1511" s="94">
        <f t="shared" si="187"/>
        <v>0</v>
      </c>
      <c r="AC1511" s="94" t="e">
        <f>+VLOOKUP(E1511,'Código Licitaciones'!$K$7:$K$50,1,0)</f>
        <v>#N/A</v>
      </c>
      <c r="AD1511" s="94">
        <f t="shared" si="188"/>
        <v>0</v>
      </c>
      <c r="AE1511" s="94" t="e">
        <f>+VLOOKUP(G1511,'Código Licitaciones'!$L$7:$L$50,1,0)</f>
        <v>#N/A</v>
      </c>
      <c r="AF1511" s="90" t="e">
        <f t="shared" si="189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90"/>
        <v>0</v>
      </c>
      <c r="AJ1511" s="94">
        <f t="shared" si="190"/>
        <v>0</v>
      </c>
      <c r="AK1511" s="95" t="e">
        <f>+VLOOKUP(M1511,'Código Barras'!$C$3:$C$1694,1,0)</f>
        <v>#N/A</v>
      </c>
      <c r="AL1511" s="90">
        <f t="shared" si="184"/>
        <v>0</v>
      </c>
      <c r="AM1511" s="90">
        <f t="shared" si="184"/>
        <v>0</v>
      </c>
      <c r="AN1511" s="90">
        <f t="shared" si="184"/>
        <v>0</v>
      </c>
      <c r="AO1511" s="90">
        <f t="shared" si="183"/>
        <v>0</v>
      </c>
      <c r="AP1511" s="90">
        <f t="shared" si="183"/>
        <v>0</v>
      </c>
      <c r="AQ1511" s="90">
        <f t="shared" si="183"/>
        <v>0</v>
      </c>
      <c r="AR1511" s="90" t="e">
        <f>VLOOKUP(C1511&amp;E1511&amp;G1511&amp;I1511&amp;J1511,'Código Licitaciones'!$I$8:$I$4158,1,0)</f>
        <v>#N/A</v>
      </c>
    </row>
    <row r="1512" spans="24:44" ht="18.75" x14ac:dyDescent="0.3">
      <c r="X1512" s="83">
        <f t="shared" si="185"/>
        <v>9</v>
      </c>
      <c r="Z1512" s="90" t="e">
        <f t="shared" si="186"/>
        <v>#DIV/0!</v>
      </c>
      <c r="AA1512" s="94" t="e">
        <f>+VLOOKUP(C1512,'Código Licitaciones'!$J$7:$J$31,1,0)</f>
        <v>#N/A</v>
      </c>
      <c r="AB1512" s="94">
        <f t="shared" si="187"/>
        <v>0</v>
      </c>
      <c r="AC1512" s="94" t="e">
        <f>+VLOOKUP(E1512,'Código Licitaciones'!$K$7:$K$50,1,0)</f>
        <v>#N/A</v>
      </c>
      <c r="AD1512" s="94">
        <f t="shared" si="188"/>
        <v>0</v>
      </c>
      <c r="AE1512" s="94" t="e">
        <f>+VLOOKUP(G1512,'Código Licitaciones'!$L$7:$L$50,1,0)</f>
        <v>#N/A</v>
      </c>
      <c r="AF1512" s="90" t="e">
        <f t="shared" si="189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90"/>
        <v>0</v>
      </c>
      <c r="AJ1512" s="94">
        <f t="shared" si="190"/>
        <v>0</v>
      </c>
      <c r="AK1512" s="95" t="e">
        <f>+VLOOKUP(M1512,'Código Barras'!$C$3:$C$1694,1,0)</f>
        <v>#N/A</v>
      </c>
      <c r="AL1512" s="90">
        <f t="shared" si="184"/>
        <v>0</v>
      </c>
      <c r="AM1512" s="90">
        <f t="shared" si="184"/>
        <v>0</v>
      </c>
      <c r="AN1512" s="90">
        <f t="shared" si="184"/>
        <v>0</v>
      </c>
      <c r="AO1512" s="90">
        <f t="shared" si="183"/>
        <v>0</v>
      </c>
      <c r="AP1512" s="90">
        <f t="shared" si="183"/>
        <v>0</v>
      </c>
      <c r="AQ1512" s="90">
        <f t="shared" si="183"/>
        <v>0</v>
      </c>
      <c r="AR1512" s="90" t="e">
        <f>VLOOKUP(C1512&amp;E1512&amp;G1512&amp;I1512&amp;J1512,'Código Licitaciones'!$I$8:$I$4158,1,0)</f>
        <v>#N/A</v>
      </c>
    </row>
    <row r="1513" spans="24:44" ht="18.75" x14ac:dyDescent="0.3">
      <c r="X1513" s="83">
        <f t="shared" si="185"/>
        <v>9</v>
      </c>
      <c r="Z1513" s="90" t="e">
        <f t="shared" si="186"/>
        <v>#DIV/0!</v>
      </c>
      <c r="AA1513" s="94" t="e">
        <f>+VLOOKUP(C1513,'Código Licitaciones'!$J$7:$J$31,1,0)</f>
        <v>#N/A</v>
      </c>
      <c r="AB1513" s="94">
        <f t="shared" si="187"/>
        <v>0</v>
      </c>
      <c r="AC1513" s="94" t="e">
        <f>+VLOOKUP(E1513,'Código Licitaciones'!$K$7:$K$50,1,0)</f>
        <v>#N/A</v>
      </c>
      <c r="AD1513" s="94">
        <f t="shared" si="188"/>
        <v>0</v>
      </c>
      <c r="AE1513" s="94" t="e">
        <f>+VLOOKUP(G1513,'Código Licitaciones'!$L$7:$L$50,1,0)</f>
        <v>#N/A</v>
      </c>
      <c r="AF1513" s="90" t="e">
        <f t="shared" si="189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90"/>
        <v>0</v>
      </c>
      <c r="AJ1513" s="94">
        <f t="shared" si="190"/>
        <v>0</v>
      </c>
      <c r="AK1513" s="95" t="e">
        <f>+VLOOKUP(M1513,'Código Barras'!$C$3:$C$1694,1,0)</f>
        <v>#N/A</v>
      </c>
      <c r="AL1513" s="90">
        <f t="shared" si="184"/>
        <v>0</v>
      </c>
      <c r="AM1513" s="90">
        <f t="shared" si="184"/>
        <v>0</v>
      </c>
      <c r="AN1513" s="90">
        <f t="shared" si="184"/>
        <v>0</v>
      </c>
      <c r="AO1513" s="90">
        <f t="shared" si="183"/>
        <v>0</v>
      </c>
      <c r="AP1513" s="90">
        <f t="shared" si="183"/>
        <v>0</v>
      </c>
      <c r="AQ1513" s="90">
        <f t="shared" si="183"/>
        <v>0</v>
      </c>
      <c r="AR1513" s="90" t="e">
        <f>VLOOKUP(C1513&amp;E1513&amp;G1513&amp;I1513&amp;J1513,'Código Licitaciones'!$I$8:$I$4158,1,0)</f>
        <v>#N/A</v>
      </c>
    </row>
    <row r="1514" spans="24:44" ht="18.75" x14ac:dyDescent="0.3">
      <c r="X1514" s="83">
        <f t="shared" si="185"/>
        <v>9</v>
      </c>
      <c r="Z1514" s="90" t="e">
        <f t="shared" si="186"/>
        <v>#DIV/0!</v>
      </c>
      <c r="AA1514" s="94" t="e">
        <f>+VLOOKUP(C1514,'Código Licitaciones'!$J$7:$J$31,1,0)</f>
        <v>#N/A</v>
      </c>
      <c r="AB1514" s="94">
        <f t="shared" si="187"/>
        <v>0</v>
      </c>
      <c r="AC1514" s="94" t="e">
        <f>+VLOOKUP(E1514,'Código Licitaciones'!$K$7:$K$50,1,0)</f>
        <v>#N/A</v>
      </c>
      <c r="AD1514" s="94">
        <f t="shared" si="188"/>
        <v>0</v>
      </c>
      <c r="AE1514" s="94" t="e">
        <f>+VLOOKUP(G1514,'Código Licitaciones'!$L$7:$L$50,1,0)</f>
        <v>#N/A</v>
      </c>
      <c r="AF1514" s="90" t="e">
        <f t="shared" si="189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90"/>
        <v>0</v>
      </c>
      <c r="AJ1514" s="94">
        <f t="shared" si="190"/>
        <v>0</v>
      </c>
      <c r="AK1514" s="95" t="e">
        <f>+VLOOKUP(M1514,'Código Barras'!$C$3:$C$1694,1,0)</f>
        <v>#N/A</v>
      </c>
      <c r="AL1514" s="90">
        <f t="shared" si="184"/>
        <v>0</v>
      </c>
      <c r="AM1514" s="90">
        <f t="shared" si="184"/>
        <v>0</v>
      </c>
      <c r="AN1514" s="90">
        <f t="shared" si="184"/>
        <v>0</v>
      </c>
      <c r="AO1514" s="90">
        <f t="shared" si="184"/>
        <v>0</v>
      </c>
      <c r="AP1514" s="90">
        <f t="shared" si="184"/>
        <v>0</v>
      </c>
      <c r="AQ1514" s="90">
        <f t="shared" si="184"/>
        <v>0</v>
      </c>
      <c r="AR1514" s="90" t="e">
        <f>VLOOKUP(C1514&amp;E1514&amp;G1514&amp;I1514&amp;J1514,'Código Licitaciones'!$I$8:$I$4158,1,0)</f>
        <v>#N/A</v>
      </c>
    </row>
    <row r="1515" spans="24:44" ht="18.75" x14ac:dyDescent="0.3">
      <c r="X1515" s="83">
        <f t="shared" si="185"/>
        <v>9</v>
      </c>
      <c r="Z1515" s="90" t="e">
        <f t="shared" si="186"/>
        <v>#DIV/0!</v>
      </c>
      <c r="AA1515" s="94" t="e">
        <f>+VLOOKUP(C1515,'Código Licitaciones'!$J$7:$J$31,1,0)</f>
        <v>#N/A</v>
      </c>
      <c r="AB1515" s="94">
        <f t="shared" si="187"/>
        <v>0</v>
      </c>
      <c r="AC1515" s="94" t="e">
        <f>+VLOOKUP(E1515,'Código Licitaciones'!$K$7:$K$50,1,0)</f>
        <v>#N/A</v>
      </c>
      <c r="AD1515" s="94">
        <f t="shared" si="188"/>
        <v>0</v>
      </c>
      <c r="AE1515" s="94" t="e">
        <f>+VLOOKUP(G1515,'Código Licitaciones'!$L$7:$L$50,1,0)</f>
        <v>#N/A</v>
      </c>
      <c r="AF1515" s="90" t="e">
        <f t="shared" si="189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90"/>
        <v>0</v>
      </c>
      <c r="AJ1515" s="94">
        <f t="shared" si="190"/>
        <v>0</v>
      </c>
      <c r="AK1515" s="95" t="e">
        <f>+VLOOKUP(M1515,'Código Barras'!$C$3:$C$1694,1,0)</f>
        <v>#N/A</v>
      </c>
      <c r="AL1515" s="90">
        <f t="shared" ref="AL1515:AQ1557" si="191">IF(OR(ISNUMBER(N1515),N1515=0),N1515,1/0)</f>
        <v>0</v>
      </c>
      <c r="AM1515" s="90">
        <f t="shared" si="191"/>
        <v>0</v>
      </c>
      <c r="AN1515" s="90">
        <f t="shared" si="191"/>
        <v>0</v>
      </c>
      <c r="AO1515" s="90">
        <f t="shared" si="191"/>
        <v>0</v>
      </c>
      <c r="AP1515" s="90">
        <f t="shared" si="191"/>
        <v>0</v>
      </c>
      <c r="AQ1515" s="90">
        <f t="shared" si="191"/>
        <v>0</v>
      </c>
      <c r="AR1515" s="90" t="e">
        <f>VLOOKUP(C1515&amp;E1515&amp;G1515&amp;I1515&amp;J1515,'Código Licitaciones'!$I$8:$I$4158,1,0)</f>
        <v>#N/A</v>
      </c>
    </row>
    <row r="1516" spans="24:44" ht="18.75" x14ac:dyDescent="0.3">
      <c r="X1516" s="83">
        <f t="shared" si="185"/>
        <v>9</v>
      </c>
      <c r="Z1516" s="90" t="e">
        <f t="shared" si="186"/>
        <v>#DIV/0!</v>
      </c>
      <c r="AA1516" s="94" t="e">
        <f>+VLOOKUP(C1516,'Código Licitaciones'!$J$7:$J$31,1,0)</f>
        <v>#N/A</v>
      </c>
      <c r="AB1516" s="94">
        <f t="shared" si="187"/>
        <v>0</v>
      </c>
      <c r="AC1516" s="94" t="e">
        <f>+VLOOKUP(E1516,'Código Licitaciones'!$K$7:$K$50,1,0)</f>
        <v>#N/A</v>
      </c>
      <c r="AD1516" s="94">
        <f t="shared" si="188"/>
        <v>0</v>
      </c>
      <c r="AE1516" s="94" t="e">
        <f>+VLOOKUP(G1516,'Código Licitaciones'!$L$7:$L$50,1,0)</f>
        <v>#N/A</v>
      </c>
      <c r="AF1516" s="90" t="e">
        <f t="shared" si="189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90"/>
        <v>0</v>
      </c>
      <c r="AJ1516" s="94">
        <f t="shared" si="190"/>
        <v>0</v>
      </c>
      <c r="AK1516" s="95" t="e">
        <f>+VLOOKUP(M1516,'Código Barras'!$C$3:$C$1694,1,0)</f>
        <v>#N/A</v>
      </c>
      <c r="AL1516" s="90">
        <f t="shared" si="191"/>
        <v>0</v>
      </c>
      <c r="AM1516" s="90">
        <f t="shared" si="191"/>
        <v>0</v>
      </c>
      <c r="AN1516" s="90">
        <f t="shared" si="191"/>
        <v>0</v>
      </c>
      <c r="AO1516" s="90">
        <f t="shared" si="191"/>
        <v>0</v>
      </c>
      <c r="AP1516" s="90">
        <f t="shared" si="191"/>
        <v>0</v>
      </c>
      <c r="AQ1516" s="90">
        <f t="shared" si="191"/>
        <v>0</v>
      </c>
      <c r="AR1516" s="90" t="e">
        <f>VLOOKUP(C1516&amp;E1516&amp;G1516&amp;I1516&amp;J1516,'Código Licitaciones'!$I$8:$I$4158,1,0)</f>
        <v>#N/A</v>
      </c>
    </row>
    <row r="1517" spans="24:44" ht="18.75" x14ac:dyDescent="0.3">
      <c r="X1517" s="83">
        <f t="shared" si="185"/>
        <v>9</v>
      </c>
      <c r="Z1517" s="90" t="e">
        <f t="shared" si="186"/>
        <v>#DIV/0!</v>
      </c>
      <c r="AA1517" s="94" t="e">
        <f>+VLOOKUP(C1517,'Código Licitaciones'!$J$7:$J$31,1,0)</f>
        <v>#N/A</v>
      </c>
      <c r="AB1517" s="94">
        <f t="shared" si="187"/>
        <v>0</v>
      </c>
      <c r="AC1517" s="94" t="e">
        <f>+VLOOKUP(E1517,'Código Licitaciones'!$K$7:$K$50,1,0)</f>
        <v>#N/A</v>
      </c>
      <c r="AD1517" s="94">
        <f t="shared" si="188"/>
        <v>0</v>
      </c>
      <c r="AE1517" s="94" t="e">
        <f>+VLOOKUP(G1517,'Código Licitaciones'!$L$7:$L$50,1,0)</f>
        <v>#N/A</v>
      </c>
      <c r="AF1517" s="90" t="e">
        <f t="shared" si="189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90"/>
        <v>0</v>
      </c>
      <c r="AJ1517" s="94">
        <f t="shared" si="190"/>
        <v>0</v>
      </c>
      <c r="AK1517" s="95" t="e">
        <f>+VLOOKUP(M1517,'Código Barras'!$C$3:$C$1694,1,0)</f>
        <v>#N/A</v>
      </c>
      <c r="AL1517" s="90">
        <f t="shared" si="191"/>
        <v>0</v>
      </c>
      <c r="AM1517" s="90">
        <f t="shared" si="191"/>
        <v>0</v>
      </c>
      <c r="AN1517" s="90">
        <f t="shared" si="191"/>
        <v>0</v>
      </c>
      <c r="AO1517" s="90">
        <f t="shared" si="191"/>
        <v>0</v>
      </c>
      <c r="AP1517" s="90">
        <f t="shared" si="191"/>
        <v>0</v>
      </c>
      <c r="AQ1517" s="90">
        <f t="shared" si="191"/>
        <v>0</v>
      </c>
      <c r="AR1517" s="90" t="e">
        <f>VLOOKUP(C1517&amp;E1517&amp;G1517&amp;I1517&amp;J1517,'Código Licitaciones'!$I$8:$I$4158,1,0)</f>
        <v>#N/A</v>
      </c>
    </row>
    <row r="1518" spans="24:44" ht="18.75" x14ac:dyDescent="0.3">
      <c r="X1518" s="83">
        <f t="shared" si="185"/>
        <v>9</v>
      </c>
      <c r="Z1518" s="90" t="e">
        <f t="shared" si="186"/>
        <v>#DIV/0!</v>
      </c>
      <c r="AA1518" s="94" t="e">
        <f>+VLOOKUP(C1518,'Código Licitaciones'!$J$7:$J$31,1,0)</f>
        <v>#N/A</v>
      </c>
      <c r="AB1518" s="94">
        <f t="shared" si="187"/>
        <v>0</v>
      </c>
      <c r="AC1518" s="94" t="e">
        <f>+VLOOKUP(E1518,'Código Licitaciones'!$K$7:$K$50,1,0)</f>
        <v>#N/A</v>
      </c>
      <c r="AD1518" s="94">
        <f t="shared" si="188"/>
        <v>0</v>
      </c>
      <c r="AE1518" s="94" t="e">
        <f>+VLOOKUP(G1518,'Código Licitaciones'!$L$7:$L$50,1,0)</f>
        <v>#N/A</v>
      </c>
      <c r="AF1518" s="90" t="e">
        <f t="shared" si="189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90"/>
        <v>0</v>
      </c>
      <c r="AJ1518" s="94">
        <f t="shared" si="190"/>
        <v>0</v>
      </c>
      <c r="AK1518" s="95" t="e">
        <f>+VLOOKUP(M1518,'Código Barras'!$C$3:$C$1694,1,0)</f>
        <v>#N/A</v>
      </c>
      <c r="AL1518" s="90">
        <f t="shared" si="191"/>
        <v>0</v>
      </c>
      <c r="AM1518" s="90">
        <f t="shared" si="191"/>
        <v>0</v>
      </c>
      <c r="AN1518" s="90">
        <f t="shared" si="191"/>
        <v>0</v>
      </c>
      <c r="AO1518" s="90">
        <f t="shared" si="191"/>
        <v>0</v>
      </c>
      <c r="AP1518" s="90">
        <f t="shared" si="191"/>
        <v>0</v>
      </c>
      <c r="AQ1518" s="90">
        <f t="shared" si="191"/>
        <v>0</v>
      </c>
      <c r="AR1518" s="90" t="e">
        <f>VLOOKUP(C1518&amp;E1518&amp;G1518&amp;I1518&amp;J1518,'Código Licitaciones'!$I$8:$I$4158,1,0)</f>
        <v>#N/A</v>
      </c>
    </row>
    <row r="1519" spans="24:44" ht="18.75" x14ac:dyDescent="0.3">
      <c r="X1519" s="83">
        <f t="shared" si="185"/>
        <v>9</v>
      </c>
      <c r="Z1519" s="90" t="e">
        <f t="shared" si="186"/>
        <v>#DIV/0!</v>
      </c>
      <c r="AA1519" s="94" t="e">
        <f>+VLOOKUP(C1519,'Código Licitaciones'!$J$7:$J$31,1,0)</f>
        <v>#N/A</v>
      </c>
      <c r="AB1519" s="94">
        <f t="shared" si="187"/>
        <v>0</v>
      </c>
      <c r="AC1519" s="94" t="e">
        <f>+VLOOKUP(E1519,'Código Licitaciones'!$K$7:$K$50,1,0)</f>
        <v>#N/A</v>
      </c>
      <c r="AD1519" s="94">
        <f t="shared" si="188"/>
        <v>0</v>
      </c>
      <c r="AE1519" s="94" t="e">
        <f>+VLOOKUP(G1519,'Código Licitaciones'!$L$7:$L$50,1,0)</f>
        <v>#N/A</v>
      </c>
      <c r="AF1519" s="90" t="e">
        <f t="shared" si="189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90"/>
        <v>0</v>
      </c>
      <c r="AJ1519" s="94">
        <f t="shared" si="190"/>
        <v>0</v>
      </c>
      <c r="AK1519" s="95" t="e">
        <f>+VLOOKUP(M1519,'Código Barras'!$C$3:$C$1694,1,0)</f>
        <v>#N/A</v>
      </c>
      <c r="AL1519" s="90">
        <f t="shared" si="191"/>
        <v>0</v>
      </c>
      <c r="AM1519" s="90">
        <f t="shared" si="191"/>
        <v>0</v>
      </c>
      <c r="AN1519" s="90">
        <f t="shared" si="191"/>
        <v>0</v>
      </c>
      <c r="AO1519" s="90">
        <f t="shared" si="191"/>
        <v>0</v>
      </c>
      <c r="AP1519" s="90">
        <f t="shared" si="191"/>
        <v>0</v>
      </c>
      <c r="AQ1519" s="90">
        <f t="shared" si="191"/>
        <v>0</v>
      </c>
      <c r="AR1519" s="90" t="e">
        <f>VLOOKUP(C1519&amp;E1519&amp;G1519&amp;I1519&amp;J1519,'Código Licitaciones'!$I$8:$I$4158,1,0)</f>
        <v>#N/A</v>
      </c>
    </row>
    <row r="1520" spans="24:44" ht="18.75" x14ac:dyDescent="0.3">
      <c r="X1520" s="83">
        <f t="shared" si="185"/>
        <v>9</v>
      </c>
      <c r="Z1520" s="90" t="e">
        <f t="shared" si="186"/>
        <v>#DIV/0!</v>
      </c>
      <c r="AA1520" s="94" t="e">
        <f>+VLOOKUP(C1520,'Código Licitaciones'!$J$7:$J$31,1,0)</f>
        <v>#N/A</v>
      </c>
      <c r="AB1520" s="94">
        <f t="shared" si="187"/>
        <v>0</v>
      </c>
      <c r="AC1520" s="94" t="e">
        <f>+VLOOKUP(E1520,'Código Licitaciones'!$K$7:$K$50,1,0)</f>
        <v>#N/A</v>
      </c>
      <c r="AD1520" s="94">
        <f t="shared" si="188"/>
        <v>0</v>
      </c>
      <c r="AE1520" s="94" t="e">
        <f>+VLOOKUP(G1520,'Código Licitaciones'!$L$7:$L$50,1,0)</f>
        <v>#N/A</v>
      </c>
      <c r="AF1520" s="90" t="e">
        <f t="shared" si="189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90"/>
        <v>0</v>
      </c>
      <c r="AJ1520" s="94">
        <f t="shared" si="190"/>
        <v>0</v>
      </c>
      <c r="AK1520" s="95" t="e">
        <f>+VLOOKUP(M1520,'Código Barras'!$C$3:$C$1694,1,0)</f>
        <v>#N/A</v>
      </c>
      <c r="AL1520" s="90">
        <f t="shared" si="191"/>
        <v>0</v>
      </c>
      <c r="AM1520" s="90">
        <f t="shared" si="191"/>
        <v>0</v>
      </c>
      <c r="AN1520" s="90">
        <f t="shared" si="191"/>
        <v>0</v>
      </c>
      <c r="AO1520" s="90">
        <f t="shared" si="191"/>
        <v>0</v>
      </c>
      <c r="AP1520" s="90">
        <f t="shared" si="191"/>
        <v>0</v>
      </c>
      <c r="AQ1520" s="90">
        <f t="shared" si="191"/>
        <v>0</v>
      </c>
      <c r="AR1520" s="90" t="e">
        <f>VLOOKUP(C1520&amp;E1520&amp;G1520&amp;I1520&amp;J1520,'Código Licitaciones'!$I$8:$I$4158,1,0)</f>
        <v>#N/A</v>
      </c>
    </row>
    <row r="1521" spans="24:44" ht="18.75" x14ac:dyDescent="0.3">
      <c r="X1521" s="83">
        <f t="shared" si="185"/>
        <v>9</v>
      </c>
      <c r="Z1521" s="90" t="e">
        <f t="shared" si="186"/>
        <v>#DIV/0!</v>
      </c>
      <c r="AA1521" s="94" t="e">
        <f>+VLOOKUP(C1521,'Código Licitaciones'!$J$7:$J$31,1,0)</f>
        <v>#N/A</v>
      </c>
      <c r="AB1521" s="94">
        <f t="shared" si="187"/>
        <v>0</v>
      </c>
      <c r="AC1521" s="94" t="e">
        <f>+VLOOKUP(E1521,'Código Licitaciones'!$K$7:$K$50,1,0)</f>
        <v>#N/A</v>
      </c>
      <c r="AD1521" s="94">
        <f t="shared" si="188"/>
        <v>0</v>
      </c>
      <c r="AE1521" s="94" t="e">
        <f>+VLOOKUP(G1521,'Código Licitaciones'!$L$7:$L$50,1,0)</f>
        <v>#N/A</v>
      </c>
      <c r="AF1521" s="90" t="e">
        <f t="shared" si="189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90"/>
        <v>0</v>
      </c>
      <c r="AJ1521" s="94">
        <f t="shared" si="190"/>
        <v>0</v>
      </c>
      <c r="AK1521" s="95" t="e">
        <f>+VLOOKUP(M1521,'Código Barras'!$C$3:$C$1694,1,0)</f>
        <v>#N/A</v>
      </c>
      <c r="AL1521" s="90">
        <f t="shared" si="191"/>
        <v>0</v>
      </c>
      <c r="AM1521" s="90">
        <f t="shared" si="191"/>
        <v>0</v>
      </c>
      <c r="AN1521" s="90">
        <f t="shared" si="191"/>
        <v>0</v>
      </c>
      <c r="AO1521" s="90">
        <f t="shared" si="191"/>
        <v>0</v>
      </c>
      <c r="AP1521" s="90">
        <f t="shared" si="191"/>
        <v>0</v>
      </c>
      <c r="AQ1521" s="90">
        <f t="shared" si="191"/>
        <v>0</v>
      </c>
      <c r="AR1521" s="90" t="e">
        <f>VLOOKUP(C1521&amp;E1521&amp;G1521&amp;I1521&amp;J1521,'Código Licitaciones'!$I$8:$I$4158,1,0)</f>
        <v>#N/A</v>
      </c>
    </row>
    <row r="1522" spans="24:44" ht="18.75" x14ac:dyDescent="0.3">
      <c r="X1522" s="83">
        <f t="shared" si="185"/>
        <v>9</v>
      </c>
      <c r="Z1522" s="90" t="e">
        <f t="shared" si="186"/>
        <v>#DIV/0!</v>
      </c>
      <c r="AA1522" s="94" t="e">
        <f>+VLOOKUP(C1522,'Código Licitaciones'!$J$7:$J$31,1,0)</f>
        <v>#N/A</v>
      </c>
      <c r="AB1522" s="94">
        <f t="shared" si="187"/>
        <v>0</v>
      </c>
      <c r="AC1522" s="94" t="e">
        <f>+VLOOKUP(E1522,'Código Licitaciones'!$K$7:$K$50,1,0)</f>
        <v>#N/A</v>
      </c>
      <c r="AD1522" s="94">
        <f t="shared" si="188"/>
        <v>0</v>
      </c>
      <c r="AE1522" s="94" t="e">
        <f>+VLOOKUP(G1522,'Código Licitaciones'!$L$7:$L$50,1,0)</f>
        <v>#N/A</v>
      </c>
      <c r="AF1522" s="90" t="e">
        <f t="shared" si="189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90"/>
        <v>0</v>
      </c>
      <c r="AJ1522" s="94">
        <f t="shared" si="190"/>
        <v>0</v>
      </c>
      <c r="AK1522" s="95" t="e">
        <f>+VLOOKUP(M1522,'Código Barras'!$C$3:$C$1694,1,0)</f>
        <v>#N/A</v>
      </c>
      <c r="AL1522" s="90">
        <f t="shared" si="191"/>
        <v>0</v>
      </c>
      <c r="AM1522" s="90">
        <f t="shared" si="191"/>
        <v>0</v>
      </c>
      <c r="AN1522" s="90">
        <f t="shared" si="191"/>
        <v>0</v>
      </c>
      <c r="AO1522" s="90">
        <f t="shared" si="191"/>
        <v>0</v>
      </c>
      <c r="AP1522" s="90">
        <f t="shared" si="191"/>
        <v>0</v>
      </c>
      <c r="AQ1522" s="90">
        <f t="shared" si="191"/>
        <v>0</v>
      </c>
      <c r="AR1522" s="90" t="e">
        <f>VLOOKUP(C1522&amp;E1522&amp;G1522&amp;I1522&amp;J1522,'Código Licitaciones'!$I$8:$I$4158,1,0)</f>
        <v>#N/A</v>
      </c>
    </row>
    <row r="1523" spans="24:44" ht="18.75" x14ac:dyDescent="0.3">
      <c r="X1523" s="83">
        <f t="shared" si="185"/>
        <v>9</v>
      </c>
      <c r="Z1523" s="90" t="e">
        <f t="shared" si="186"/>
        <v>#DIV/0!</v>
      </c>
      <c r="AA1523" s="94" t="e">
        <f>+VLOOKUP(C1523,'Código Licitaciones'!$J$7:$J$31,1,0)</f>
        <v>#N/A</v>
      </c>
      <c r="AB1523" s="94">
        <f t="shared" si="187"/>
        <v>0</v>
      </c>
      <c r="AC1523" s="94" t="e">
        <f>+VLOOKUP(E1523,'Código Licitaciones'!$K$7:$K$50,1,0)</f>
        <v>#N/A</v>
      </c>
      <c r="AD1523" s="94">
        <f t="shared" si="188"/>
        <v>0</v>
      </c>
      <c r="AE1523" s="94" t="e">
        <f>+VLOOKUP(G1523,'Código Licitaciones'!$L$7:$L$50,1,0)</f>
        <v>#N/A</v>
      </c>
      <c r="AF1523" s="90" t="e">
        <f t="shared" si="189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90"/>
        <v>0</v>
      </c>
      <c r="AJ1523" s="94">
        <f t="shared" si="190"/>
        <v>0</v>
      </c>
      <c r="AK1523" s="95" t="e">
        <f>+VLOOKUP(M1523,'Código Barras'!$C$3:$C$1694,1,0)</f>
        <v>#N/A</v>
      </c>
      <c r="AL1523" s="90">
        <f t="shared" si="191"/>
        <v>0</v>
      </c>
      <c r="AM1523" s="90">
        <f t="shared" si="191"/>
        <v>0</v>
      </c>
      <c r="AN1523" s="90">
        <f t="shared" si="191"/>
        <v>0</v>
      </c>
      <c r="AO1523" s="90">
        <f t="shared" si="191"/>
        <v>0</v>
      </c>
      <c r="AP1523" s="90">
        <f t="shared" si="191"/>
        <v>0</v>
      </c>
      <c r="AQ1523" s="90">
        <f t="shared" si="191"/>
        <v>0</v>
      </c>
      <c r="AR1523" s="90" t="e">
        <f>VLOOKUP(C1523&amp;E1523&amp;G1523&amp;I1523&amp;J1523,'Código Licitaciones'!$I$8:$I$4158,1,0)</f>
        <v>#N/A</v>
      </c>
    </row>
    <row r="1524" spans="24:44" ht="18.75" x14ac:dyDescent="0.3">
      <c r="X1524" s="83">
        <f t="shared" si="185"/>
        <v>9</v>
      </c>
      <c r="Z1524" s="90" t="e">
        <f t="shared" si="186"/>
        <v>#DIV/0!</v>
      </c>
      <c r="AA1524" s="94" t="e">
        <f>+VLOOKUP(C1524,'Código Licitaciones'!$J$7:$J$31,1,0)</f>
        <v>#N/A</v>
      </c>
      <c r="AB1524" s="94">
        <f t="shared" si="187"/>
        <v>0</v>
      </c>
      <c r="AC1524" s="94" t="e">
        <f>+VLOOKUP(E1524,'Código Licitaciones'!$K$7:$K$50,1,0)</f>
        <v>#N/A</v>
      </c>
      <c r="AD1524" s="94">
        <f t="shared" si="188"/>
        <v>0</v>
      </c>
      <c r="AE1524" s="94" t="e">
        <f>+VLOOKUP(G1524,'Código Licitaciones'!$L$7:$L$50,1,0)</f>
        <v>#N/A</v>
      </c>
      <c r="AF1524" s="90" t="e">
        <f t="shared" si="189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90"/>
        <v>0</v>
      </c>
      <c r="AJ1524" s="94">
        <f t="shared" si="190"/>
        <v>0</v>
      </c>
      <c r="AK1524" s="95" t="e">
        <f>+VLOOKUP(M1524,'Código Barras'!$C$3:$C$1694,1,0)</f>
        <v>#N/A</v>
      </c>
      <c r="AL1524" s="90">
        <f t="shared" si="191"/>
        <v>0</v>
      </c>
      <c r="AM1524" s="90">
        <f t="shared" si="191"/>
        <v>0</v>
      </c>
      <c r="AN1524" s="90">
        <f t="shared" si="191"/>
        <v>0</v>
      </c>
      <c r="AO1524" s="90">
        <f t="shared" si="191"/>
        <v>0</v>
      </c>
      <c r="AP1524" s="90">
        <f t="shared" si="191"/>
        <v>0</v>
      </c>
      <c r="AQ1524" s="90">
        <f t="shared" si="191"/>
        <v>0</v>
      </c>
      <c r="AR1524" s="90" t="e">
        <f>VLOOKUP(C1524&amp;E1524&amp;G1524&amp;I1524&amp;J1524,'Código Licitaciones'!$I$8:$I$4158,1,0)</f>
        <v>#N/A</v>
      </c>
    </row>
    <row r="1525" spans="24:44" ht="18.75" x14ac:dyDescent="0.3">
      <c r="X1525" s="83">
        <f t="shared" si="185"/>
        <v>9</v>
      </c>
      <c r="Z1525" s="90" t="e">
        <f t="shared" si="186"/>
        <v>#DIV/0!</v>
      </c>
      <c r="AA1525" s="94" t="e">
        <f>+VLOOKUP(C1525,'Código Licitaciones'!$J$7:$J$31,1,0)</f>
        <v>#N/A</v>
      </c>
      <c r="AB1525" s="94">
        <f t="shared" si="187"/>
        <v>0</v>
      </c>
      <c r="AC1525" s="94" t="e">
        <f>+VLOOKUP(E1525,'Código Licitaciones'!$K$7:$K$50,1,0)</f>
        <v>#N/A</v>
      </c>
      <c r="AD1525" s="94">
        <f t="shared" si="188"/>
        <v>0</v>
      </c>
      <c r="AE1525" s="94" t="e">
        <f>+VLOOKUP(G1525,'Código Licitaciones'!$L$7:$L$50,1,0)</f>
        <v>#N/A</v>
      </c>
      <c r="AF1525" s="90" t="e">
        <f t="shared" si="189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90"/>
        <v>0</v>
      </c>
      <c r="AJ1525" s="94">
        <f t="shared" si="190"/>
        <v>0</v>
      </c>
      <c r="AK1525" s="95" t="e">
        <f>+VLOOKUP(M1525,'Código Barras'!$C$3:$C$1694,1,0)</f>
        <v>#N/A</v>
      </c>
      <c r="AL1525" s="90">
        <f t="shared" si="191"/>
        <v>0</v>
      </c>
      <c r="AM1525" s="90">
        <f t="shared" si="191"/>
        <v>0</v>
      </c>
      <c r="AN1525" s="90">
        <f t="shared" si="191"/>
        <v>0</v>
      </c>
      <c r="AO1525" s="90">
        <f t="shared" si="191"/>
        <v>0</v>
      </c>
      <c r="AP1525" s="90">
        <f t="shared" si="191"/>
        <v>0</v>
      </c>
      <c r="AQ1525" s="90">
        <f t="shared" si="191"/>
        <v>0</v>
      </c>
      <c r="AR1525" s="90" t="e">
        <f>VLOOKUP(C1525&amp;E1525&amp;G1525&amp;I1525&amp;J1525,'Código Licitaciones'!$I$8:$I$4158,1,0)</f>
        <v>#N/A</v>
      </c>
    </row>
    <row r="1526" spans="24:44" ht="18.75" x14ac:dyDescent="0.3">
      <c r="X1526" s="83">
        <f t="shared" si="185"/>
        <v>9</v>
      </c>
      <c r="Z1526" s="90" t="e">
        <f t="shared" si="186"/>
        <v>#DIV/0!</v>
      </c>
      <c r="AA1526" s="94" t="e">
        <f>+VLOOKUP(C1526,'Código Licitaciones'!$J$7:$J$31,1,0)</f>
        <v>#N/A</v>
      </c>
      <c r="AB1526" s="94">
        <f t="shared" si="187"/>
        <v>0</v>
      </c>
      <c r="AC1526" s="94" t="e">
        <f>+VLOOKUP(E1526,'Código Licitaciones'!$K$7:$K$50,1,0)</f>
        <v>#N/A</v>
      </c>
      <c r="AD1526" s="94">
        <f t="shared" si="188"/>
        <v>0</v>
      </c>
      <c r="AE1526" s="94" t="e">
        <f>+VLOOKUP(G1526,'Código Licitaciones'!$L$7:$L$50,1,0)</f>
        <v>#N/A</v>
      </c>
      <c r="AF1526" s="90" t="e">
        <f t="shared" si="189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90"/>
        <v>0</v>
      </c>
      <c r="AJ1526" s="94">
        <f t="shared" si="190"/>
        <v>0</v>
      </c>
      <c r="AK1526" s="95" t="e">
        <f>+VLOOKUP(M1526,'Código Barras'!$C$3:$C$1694,1,0)</f>
        <v>#N/A</v>
      </c>
      <c r="AL1526" s="90">
        <f t="shared" si="191"/>
        <v>0</v>
      </c>
      <c r="AM1526" s="90">
        <f t="shared" si="191"/>
        <v>0</v>
      </c>
      <c r="AN1526" s="90">
        <f t="shared" si="191"/>
        <v>0</v>
      </c>
      <c r="AO1526" s="90">
        <f t="shared" si="191"/>
        <v>0</v>
      </c>
      <c r="AP1526" s="90">
        <f t="shared" si="191"/>
        <v>0</v>
      </c>
      <c r="AQ1526" s="90">
        <f t="shared" si="191"/>
        <v>0</v>
      </c>
      <c r="AR1526" s="90" t="e">
        <f>VLOOKUP(C1526&amp;E1526&amp;G1526&amp;I1526&amp;J1526,'Código Licitaciones'!$I$8:$I$4158,1,0)</f>
        <v>#N/A</v>
      </c>
    </row>
    <row r="1527" spans="24:44" ht="18.75" x14ac:dyDescent="0.3">
      <c r="X1527" s="83">
        <f t="shared" si="185"/>
        <v>9</v>
      </c>
      <c r="Z1527" s="90" t="e">
        <f t="shared" si="186"/>
        <v>#DIV/0!</v>
      </c>
      <c r="AA1527" s="94" t="e">
        <f>+VLOOKUP(C1527,'Código Licitaciones'!$J$7:$J$31,1,0)</f>
        <v>#N/A</v>
      </c>
      <c r="AB1527" s="94">
        <f t="shared" si="187"/>
        <v>0</v>
      </c>
      <c r="AC1527" s="94" t="e">
        <f>+VLOOKUP(E1527,'Código Licitaciones'!$K$7:$K$50,1,0)</f>
        <v>#N/A</v>
      </c>
      <c r="AD1527" s="94">
        <f t="shared" si="188"/>
        <v>0</v>
      </c>
      <c r="AE1527" s="94" t="e">
        <f>+VLOOKUP(G1527,'Código Licitaciones'!$L$7:$L$50,1,0)</f>
        <v>#N/A</v>
      </c>
      <c r="AF1527" s="90" t="e">
        <f t="shared" si="189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90"/>
        <v>0</v>
      </c>
      <c r="AJ1527" s="94">
        <f t="shared" si="190"/>
        <v>0</v>
      </c>
      <c r="AK1527" s="95" t="e">
        <f>+VLOOKUP(M1527,'Código Barras'!$C$3:$C$1694,1,0)</f>
        <v>#N/A</v>
      </c>
      <c r="AL1527" s="90">
        <f t="shared" si="191"/>
        <v>0</v>
      </c>
      <c r="AM1527" s="90">
        <f t="shared" si="191"/>
        <v>0</v>
      </c>
      <c r="AN1527" s="90">
        <f t="shared" si="191"/>
        <v>0</v>
      </c>
      <c r="AO1527" s="90">
        <f t="shared" si="191"/>
        <v>0</v>
      </c>
      <c r="AP1527" s="90">
        <f t="shared" si="191"/>
        <v>0</v>
      </c>
      <c r="AQ1527" s="90">
        <f t="shared" si="191"/>
        <v>0</v>
      </c>
      <c r="AR1527" s="90" t="e">
        <f>VLOOKUP(C1527&amp;E1527&amp;G1527&amp;I1527&amp;J1527,'Código Licitaciones'!$I$8:$I$4158,1,0)</f>
        <v>#N/A</v>
      </c>
    </row>
    <row r="1528" spans="24:44" ht="18.75" x14ac:dyDescent="0.3">
      <c r="X1528" s="83">
        <f t="shared" si="185"/>
        <v>9</v>
      </c>
      <c r="Z1528" s="90" t="e">
        <f t="shared" si="186"/>
        <v>#DIV/0!</v>
      </c>
      <c r="AA1528" s="94" t="e">
        <f>+VLOOKUP(C1528,'Código Licitaciones'!$J$7:$J$31,1,0)</f>
        <v>#N/A</v>
      </c>
      <c r="AB1528" s="94">
        <f t="shared" si="187"/>
        <v>0</v>
      </c>
      <c r="AC1528" s="94" t="e">
        <f>+VLOOKUP(E1528,'Código Licitaciones'!$K$7:$K$50,1,0)</f>
        <v>#N/A</v>
      </c>
      <c r="AD1528" s="94">
        <f t="shared" si="188"/>
        <v>0</v>
      </c>
      <c r="AE1528" s="94" t="e">
        <f>+VLOOKUP(G1528,'Código Licitaciones'!$L$7:$L$50,1,0)</f>
        <v>#N/A</v>
      </c>
      <c r="AF1528" s="90" t="e">
        <f t="shared" si="189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90"/>
        <v>0</v>
      </c>
      <c r="AJ1528" s="94">
        <f t="shared" si="190"/>
        <v>0</v>
      </c>
      <c r="AK1528" s="95" t="e">
        <f>+VLOOKUP(M1528,'Código Barras'!$C$3:$C$1694,1,0)</f>
        <v>#N/A</v>
      </c>
      <c r="AL1528" s="90">
        <f t="shared" si="191"/>
        <v>0</v>
      </c>
      <c r="AM1528" s="90">
        <f t="shared" si="191"/>
        <v>0</v>
      </c>
      <c r="AN1528" s="90">
        <f t="shared" si="191"/>
        <v>0</v>
      </c>
      <c r="AO1528" s="90">
        <f t="shared" si="191"/>
        <v>0</v>
      </c>
      <c r="AP1528" s="90">
        <f t="shared" si="191"/>
        <v>0</v>
      </c>
      <c r="AQ1528" s="90">
        <f t="shared" si="191"/>
        <v>0</v>
      </c>
      <c r="AR1528" s="90" t="e">
        <f>VLOOKUP(C1528&amp;E1528&amp;G1528&amp;I1528&amp;J1528,'Código Licitaciones'!$I$8:$I$4158,1,0)</f>
        <v>#N/A</v>
      </c>
    </row>
    <row r="1529" spans="24:44" ht="18.75" x14ac:dyDescent="0.3">
      <c r="X1529" s="83">
        <f t="shared" si="185"/>
        <v>9</v>
      </c>
      <c r="Z1529" s="90" t="e">
        <f t="shared" si="186"/>
        <v>#DIV/0!</v>
      </c>
      <c r="AA1529" s="94" t="e">
        <f>+VLOOKUP(C1529,'Código Licitaciones'!$J$7:$J$31,1,0)</f>
        <v>#N/A</v>
      </c>
      <c r="AB1529" s="94">
        <f t="shared" si="187"/>
        <v>0</v>
      </c>
      <c r="AC1529" s="94" t="e">
        <f>+VLOOKUP(E1529,'Código Licitaciones'!$K$7:$K$50,1,0)</f>
        <v>#N/A</v>
      </c>
      <c r="AD1529" s="94">
        <f t="shared" si="188"/>
        <v>0</v>
      </c>
      <c r="AE1529" s="94" t="e">
        <f>+VLOOKUP(G1529,'Código Licitaciones'!$L$7:$L$50,1,0)</f>
        <v>#N/A</v>
      </c>
      <c r="AF1529" s="90" t="e">
        <f t="shared" si="189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90"/>
        <v>0</v>
      </c>
      <c r="AJ1529" s="94">
        <f t="shared" si="190"/>
        <v>0</v>
      </c>
      <c r="AK1529" s="95" t="e">
        <f>+VLOOKUP(M1529,'Código Barras'!$C$3:$C$1694,1,0)</f>
        <v>#N/A</v>
      </c>
      <c r="AL1529" s="90">
        <f t="shared" si="191"/>
        <v>0</v>
      </c>
      <c r="AM1529" s="90">
        <f t="shared" si="191"/>
        <v>0</v>
      </c>
      <c r="AN1529" s="90">
        <f t="shared" si="191"/>
        <v>0</v>
      </c>
      <c r="AO1529" s="90">
        <f t="shared" si="191"/>
        <v>0</v>
      </c>
      <c r="AP1529" s="90">
        <f t="shared" si="191"/>
        <v>0</v>
      </c>
      <c r="AQ1529" s="90">
        <f t="shared" si="191"/>
        <v>0</v>
      </c>
      <c r="AR1529" s="90" t="e">
        <f>VLOOKUP(C1529&amp;E1529&amp;G1529&amp;I1529&amp;J1529,'Código Licitaciones'!$I$8:$I$4158,1,0)</f>
        <v>#N/A</v>
      </c>
    </row>
    <row r="1530" spans="24:44" ht="18.75" x14ac:dyDescent="0.3">
      <c r="X1530" s="83">
        <f t="shared" si="185"/>
        <v>9</v>
      </c>
      <c r="Z1530" s="90" t="e">
        <f t="shared" si="186"/>
        <v>#DIV/0!</v>
      </c>
      <c r="AA1530" s="94" t="e">
        <f>+VLOOKUP(C1530,'Código Licitaciones'!$J$7:$J$31,1,0)</f>
        <v>#N/A</v>
      </c>
      <c r="AB1530" s="94">
        <f t="shared" si="187"/>
        <v>0</v>
      </c>
      <c r="AC1530" s="94" t="e">
        <f>+VLOOKUP(E1530,'Código Licitaciones'!$K$7:$K$50,1,0)</f>
        <v>#N/A</v>
      </c>
      <c r="AD1530" s="94">
        <f t="shared" si="188"/>
        <v>0</v>
      </c>
      <c r="AE1530" s="94" t="e">
        <f>+VLOOKUP(G1530,'Código Licitaciones'!$L$7:$L$50,1,0)</f>
        <v>#N/A</v>
      </c>
      <c r="AF1530" s="90" t="e">
        <f t="shared" si="189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90"/>
        <v>0</v>
      </c>
      <c r="AJ1530" s="94">
        <f t="shared" si="190"/>
        <v>0</v>
      </c>
      <c r="AK1530" s="95" t="e">
        <f>+VLOOKUP(M1530,'Código Barras'!$C$3:$C$1694,1,0)</f>
        <v>#N/A</v>
      </c>
      <c r="AL1530" s="90">
        <f t="shared" si="191"/>
        <v>0</v>
      </c>
      <c r="AM1530" s="90">
        <f t="shared" si="191"/>
        <v>0</v>
      </c>
      <c r="AN1530" s="90">
        <f t="shared" si="191"/>
        <v>0</v>
      </c>
      <c r="AO1530" s="90">
        <f t="shared" si="191"/>
        <v>0</v>
      </c>
      <c r="AP1530" s="90">
        <f t="shared" si="191"/>
        <v>0</v>
      </c>
      <c r="AQ1530" s="90">
        <f t="shared" si="191"/>
        <v>0</v>
      </c>
      <c r="AR1530" s="90" t="e">
        <f>VLOOKUP(C1530&amp;E1530&amp;G1530&amp;I1530&amp;J1530,'Código Licitaciones'!$I$8:$I$4158,1,0)</f>
        <v>#N/A</v>
      </c>
    </row>
    <row r="1531" spans="24:44" ht="18.75" x14ac:dyDescent="0.3">
      <c r="X1531" s="83">
        <f t="shared" si="185"/>
        <v>9</v>
      </c>
      <c r="Z1531" s="90" t="e">
        <f t="shared" si="186"/>
        <v>#DIV/0!</v>
      </c>
      <c r="AA1531" s="94" t="e">
        <f>+VLOOKUP(C1531,'Código Licitaciones'!$J$7:$J$31,1,0)</f>
        <v>#N/A</v>
      </c>
      <c r="AB1531" s="94">
        <f t="shared" si="187"/>
        <v>0</v>
      </c>
      <c r="AC1531" s="94" t="e">
        <f>+VLOOKUP(E1531,'Código Licitaciones'!$K$7:$K$50,1,0)</f>
        <v>#N/A</v>
      </c>
      <c r="AD1531" s="94">
        <f t="shared" si="188"/>
        <v>0</v>
      </c>
      <c r="AE1531" s="94" t="e">
        <f>+VLOOKUP(G1531,'Código Licitaciones'!$L$7:$L$50,1,0)</f>
        <v>#N/A</v>
      </c>
      <c r="AF1531" s="90" t="e">
        <f t="shared" si="189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90"/>
        <v>0</v>
      </c>
      <c r="AJ1531" s="94">
        <f t="shared" si="190"/>
        <v>0</v>
      </c>
      <c r="AK1531" s="95" t="e">
        <f>+VLOOKUP(M1531,'Código Barras'!$C$3:$C$1694,1,0)</f>
        <v>#N/A</v>
      </c>
      <c r="AL1531" s="90">
        <f t="shared" si="191"/>
        <v>0</v>
      </c>
      <c r="AM1531" s="90">
        <f t="shared" si="191"/>
        <v>0</v>
      </c>
      <c r="AN1531" s="90">
        <f t="shared" si="191"/>
        <v>0</v>
      </c>
      <c r="AO1531" s="90">
        <f t="shared" si="191"/>
        <v>0</v>
      </c>
      <c r="AP1531" s="90">
        <f t="shared" si="191"/>
        <v>0</v>
      </c>
      <c r="AQ1531" s="90">
        <f t="shared" si="191"/>
        <v>0</v>
      </c>
      <c r="AR1531" s="90" t="e">
        <f>VLOOKUP(C1531&amp;E1531&amp;G1531&amp;I1531&amp;J1531,'Código Licitaciones'!$I$8:$I$4158,1,0)</f>
        <v>#N/A</v>
      </c>
    </row>
    <row r="1532" spans="24:44" ht="18.75" x14ac:dyDescent="0.3">
      <c r="X1532" s="83">
        <f t="shared" si="185"/>
        <v>9</v>
      </c>
      <c r="Z1532" s="90" t="e">
        <f t="shared" si="186"/>
        <v>#DIV/0!</v>
      </c>
      <c r="AA1532" s="94" t="e">
        <f>+VLOOKUP(C1532,'Código Licitaciones'!$J$7:$J$31,1,0)</f>
        <v>#N/A</v>
      </c>
      <c r="AB1532" s="94">
        <f t="shared" si="187"/>
        <v>0</v>
      </c>
      <c r="AC1532" s="94" t="e">
        <f>+VLOOKUP(E1532,'Código Licitaciones'!$K$7:$K$50,1,0)</f>
        <v>#N/A</v>
      </c>
      <c r="AD1532" s="94">
        <f t="shared" si="188"/>
        <v>0</v>
      </c>
      <c r="AE1532" s="94" t="e">
        <f>+VLOOKUP(G1532,'Código Licitaciones'!$L$7:$L$50,1,0)</f>
        <v>#N/A</v>
      </c>
      <c r="AF1532" s="90" t="e">
        <f t="shared" si="189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90"/>
        <v>0</v>
      </c>
      <c r="AJ1532" s="94">
        <f t="shared" si="190"/>
        <v>0</v>
      </c>
      <c r="AK1532" s="95" t="e">
        <f>+VLOOKUP(M1532,'Código Barras'!$C$3:$C$1694,1,0)</f>
        <v>#N/A</v>
      </c>
      <c r="AL1532" s="90">
        <f t="shared" si="191"/>
        <v>0</v>
      </c>
      <c r="AM1532" s="90">
        <f t="shared" si="191"/>
        <v>0</v>
      </c>
      <c r="AN1532" s="90">
        <f t="shared" si="191"/>
        <v>0</v>
      </c>
      <c r="AO1532" s="90">
        <f t="shared" si="191"/>
        <v>0</v>
      </c>
      <c r="AP1532" s="90">
        <f t="shared" si="191"/>
        <v>0</v>
      </c>
      <c r="AQ1532" s="90">
        <f t="shared" si="191"/>
        <v>0</v>
      </c>
      <c r="AR1532" s="90" t="e">
        <f>VLOOKUP(C1532&amp;E1532&amp;G1532&amp;I1532&amp;J1532,'Código Licitaciones'!$I$8:$I$4158,1,0)</f>
        <v>#N/A</v>
      </c>
    </row>
    <row r="1533" spans="24:44" ht="18.75" x14ac:dyDescent="0.3">
      <c r="X1533" s="83">
        <f t="shared" si="185"/>
        <v>9</v>
      </c>
      <c r="Z1533" s="90" t="e">
        <f t="shared" si="186"/>
        <v>#DIV/0!</v>
      </c>
      <c r="AA1533" s="94" t="e">
        <f>+VLOOKUP(C1533,'Código Licitaciones'!$J$7:$J$31,1,0)</f>
        <v>#N/A</v>
      </c>
      <c r="AB1533" s="94">
        <f t="shared" si="187"/>
        <v>0</v>
      </c>
      <c r="AC1533" s="94" t="e">
        <f>+VLOOKUP(E1533,'Código Licitaciones'!$K$7:$K$50,1,0)</f>
        <v>#N/A</v>
      </c>
      <c r="AD1533" s="94">
        <f t="shared" si="188"/>
        <v>0</v>
      </c>
      <c r="AE1533" s="94" t="e">
        <f>+VLOOKUP(G1533,'Código Licitaciones'!$L$7:$L$50,1,0)</f>
        <v>#N/A</v>
      </c>
      <c r="AF1533" s="90" t="e">
        <f t="shared" si="189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90"/>
        <v>0</v>
      </c>
      <c r="AJ1533" s="94">
        <f t="shared" si="190"/>
        <v>0</v>
      </c>
      <c r="AK1533" s="95" t="e">
        <f>+VLOOKUP(M1533,'Código Barras'!$C$3:$C$1694,1,0)</f>
        <v>#N/A</v>
      </c>
      <c r="AL1533" s="90">
        <f t="shared" si="191"/>
        <v>0</v>
      </c>
      <c r="AM1533" s="90">
        <f t="shared" si="191"/>
        <v>0</v>
      </c>
      <c r="AN1533" s="90">
        <f t="shared" si="191"/>
        <v>0</v>
      </c>
      <c r="AO1533" s="90">
        <f t="shared" si="191"/>
        <v>0</v>
      </c>
      <c r="AP1533" s="90">
        <f t="shared" si="191"/>
        <v>0</v>
      </c>
      <c r="AQ1533" s="90">
        <f t="shared" si="191"/>
        <v>0</v>
      </c>
      <c r="AR1533" s="90" t="e">
        <f>VLOOKUP(C1533&amp;E1533&amp;G1533&amp;I1533&amp;J1533,'Código Licitaciones'!$I$8:$I$4158,1,0)</f>
        <v>#N/A</v>
      </c>
    </row>
    <row r="1534" spans="24:44" ht="18.75" x14ac:dyDescent="0.3">
      <c r="X1534" s="83">
        <f t="shared" si="185"/>
        <v>9</v>
      </c>
      <c r="Z1534" s="90" t="e">
        <f t="shared" si="186"/>
        <v>#DIV/0!</v>
      </c>
      <c r="AA1534" s="94" t="e">
        <f>+VLOOKUP(C1534,'Código Licitaciones'!$J$7:$J$31,1,0)</f>
        <v>#N/A</v>
      </c>
      <c r="AB1534" s="94">
        <f t="shared" si="187"/>
        <v>0</v>
      </c>
      <c r="AC1534" s="94" t="e">
        <f>+VLOOKUP(E1534,'Código Licitaciones'!$K$7:$K$50,1,0)</f>
        <v>#N/A</v>
      </c>
      <c r="AD1534" s="94">
        <f t="shared" si="188"/>
        <v>0</v>
      </c>
      <c r="AE1534" s="94" t="e">
        <f>+VLOOKUP(G1534,'Código Licitaciones'!$L$7:$L$50,1,0)</f>
        <v>#N/A</v>
      </c>
      <c r="AF1534" s="90" t="e">
        <f t="shared" si="189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90"/>
        <v>0</v>
      </c>
      <c r="AJ1534" s="94">
        <f t="shared" si="190"/>
        <v>0</v>
      </c>
      <c r="AK1534" s="95" t="e">
        <f>+VLOOKUP(M1534,'Código Barras'!$C$3:$C$1694,1,0)</f>
        <v>#N/A</v>
      </c>
      <c r="AL1534" s="90">
        <f t="shared" si="191"/>
        <v>0</v>
      </c>
      <c r="AM1534" s="90">
        <f t="shared" si="191"/>
        <v>0</v>
      </c>
      <c r="AN1534" s="90">
        <f t="shared" si="191"/>
        <v>0</v>
      </c>
      <c r="AO1534" s="90">
        <f t="shared" si="191"/>
        <v>0</v>
      </c>
      <c r="AP1534" s="90">
        <f t="shared" si="191"/>
        <v>0</v>
      </c>
      <c r="AQ1534" s="90">
        <f t="shared" si="191"/>
        <v>0</v>
      </c>
      <c r="AR1534" s="90" t="e">
        <f>VLOOKUP(C1534&amp;E1534&amp;G1534&amp;I1534&amp;J1534,'Código Licitaciones'!$I$8:$I$4158,1,0)</f>
        <v>#N/A</v>
      </c>
    </row>
    <row r="1535" spans="24:44" ht="18.75" x14ac:dyDescent="0.3">
      <c r="X1535" s="83">
        <f t="shared" si="185"/>
        <v>9</v>
      </c>
      <c r="Z1535" s="90" t="e">
        <f t="shared" si="186"/>
        <v>#DIV/0!</v>
      </c>
      <c r="AA1535" s="94" t="e">
        <f>+VLOOKUP(C1535,'Código Licitaciones'!$J$7:$J$31,1,0)</f>
        <v>#N/A</v>
      </c>
      <c r="AB1535" s="94">
        <f t="shared" si="187"/>
        <v>0</v>
      </c>
      <c r="AC1535" s="94" t="e">
        <f>+VLOOKUP(E1535,'Código Licitaciones'!$K$7:$K$50,1,0)</f>
        <v>#N/A</v>
      </c>
      <c r="AD1535" s="94">
        <f t="shared" si="188"/>
        <v>0</v>
      </c>
      <c r="AE1535" s="94" t="e">
        <f>+VLOOKUP(G1535,'Código Licitaciones'!$L$7:$L$50,1,0)</f>
        <v>#N/A</v>
      </c>
      <c r="AF1535" s="90" t="e">
        <f t="shared" si="189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90"/>
        <v>0</v>
      </c>
      <c r="AJ1535" s="94">
        <f t="shared" si="190"/>
        <v>0</v>
      </c>
      <c r="AK1535" s="95" t="e">
        <f>+VLOOKUP(M1535,'Código Barras'!$C$3:$C$1694,1,0)</f>
        <v>#N/A</v>
      </c>
      <c r="AL1535" s="90">
        <f t="shared" si="191"/>
        <v>0</v>
      </c>
      <c r="AM1535" s="90">
        <f t="shared" si="191"/>
        <v>0</v>
      </c>
      <c r="AN1535" s="90">
        <f t="shared" si="191"/>
        <v>0</v>
      </c>
      <c r="AO1535" s="90">
        <f t="shared" si="191"/>
        <v>0</v>
      </c>
      <c r="AP1535" s="90">
        <f t="shared" si="191"/>
        <v>0</v>
      </c>
      <c r="AQ1535" s="90">
        <f t="shared" si="191"/>
        <v>0</v>
      </c>
      <c r="AR1535" s="90" t="e">
        <f>VLOOKUP(C1535&amp;E1535&amp;G1535&amp;I1535&amp;J1535,'Código Licitaciones'!$I$8:$I$4158,1,0)</f>
        <v>#N/A</v>
      </c>
    </row>
    <row r="1536" spans="24:44" ht="18.75" x14ac:dyDescent="0.3">
      <c r="X1536" s="83">
        <f t="shared" si="185"/>
        <v>9</v>
      </c>
      <c r="Z1536" s="90" t="e">
        <f t="shared" si="186"/>
        <v>#DIV/0!</v>
      </c>
      <c r="AA1536" s="94" t="e">
        <f>+VLOOKUP(C1536,'Código Licitaciones'!$J$7:$J$31,1,0)</f>
        <v>#N/A</v>
      </c>
      <c r="AB1536" s="94">
        <f t="shared" si="187"/>
        <v>0</v>
      </c>
      <c r="AC1536" s="94" t="e">
        <f>+VLOOKUP(E1536,'Código Licitaciones'!$K$7:$K$50,1,0)</f>
        <v>#N/A</v>
      </c>
      <c r="AD1536" s="94">
        <f t="shared" si="188"/>
        <v>0</v>
      </c>
      <c r="AE1536" s="94" t="e">
        <f>+VLOOKUP(G1536,'Código Licitaciones'!$L$7:$L$50,1,0)</f>
        <v>#N/A</v>
      </c>
      <c r="AF1536" s="90" t="e">
        <f t="shared" si="189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90"/>
        <v>0</v>
      </c>
      <c r="AJ1536" s="94">
        <f t="shared" si="190"/>
        <v>0</v>
      </c>
      <c r="AK1536" s="95" t="e">
        <f>+VLOOKUP(M1536,'Código Barras'!$C$3:$C$1694,1,0)</f>
        <v>#N/A</v>
      </c>
      <c r="AL1536" s="90">
        <f t="shared" si="191"/>
        <v>0</v>
      </c>
      <c r="AM1536" s="90">
        <f t="shared" si="191"/>
        <v>0</v>
      </c>
      <c r="AN1536" s="90">
        <f t="shared" si="191"/>
        <v>0</v>
      </c>
      <c r="AO1536" s="90">
        <f t="shared" si="191"/>
        <v>0</v>
      </c>
      <c r="AP1536" s="90">
        <f t="shared" si="191"/>
        <v>0</v>
      </c>
      <c r="AQ1536" s="90">
        <f t="shared" si="191"/>
        <v>0</v>
      </c>
      <c r="AR1536" s="90" t="e">
        <f>VLOOKUP(C1536&amp;E1536&amp;G1536&amp;I1536&amp;J1536,'Código Licitaciones'!$I$8:$I$4158,1,0)</f>
        <v>#N/A</v>
      </c>
    </row>
    <row r="1537" spans="24:44" ht="18.75" x14ac:dyDescent="0.3">
      <c r="X1537" s="83">
        <f t="shared" si="185"/>
        <v>9</v>
      </c>
      <c r="Z1537" s="90" t="e">
        <f t="shared" si="186"/>
        <v>#DIV/0!</v>
      </c>
      <c r="AA1537" s="94" t="e">
        <f>+VLOOKUP(C1537,'Código Licitaciones'!$J$7:$J$31,1,0)</f>
        <v>#N/A</v>
      </c>
      <c r="AB1537" s="94">
        <f t="shared" si="187"/>
        <v>0</v>
      </c>
      <c r="AC1537" s="94" t="e">
        <f>+VLOOKUP(E1537,'Código Licitaciones'!$K$7:$K$50,1,0)</f>
        <v>#N/A</v>
      </c>
      <c r="AD1537" s="94">
        <f t="shared" si="188"/>
        <v>0</v>
      </c>
      <c r="AE1537" s="94" t="e">
        <f>+VLOOKUP(G1537,'Código Licitaciones'!$L$7:$L$50,1,0)</f>
        <v>#N/A</v>
      </c>
      <c r="AF1537" s="90" t="e">
        <f t="shared" si="189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90"/>
        <v>0</v>
      </c>
      <c r="AJ1537" s="94">
        <f t="shared" si="190"/>
        <v>0</v>
      </c>
      <c r="AK1537" s="95" t="e">
        <f>+VLOOKUP(M1537,'Código Barras'!$C$3:$C$1694,1,0)</f>
        <v>#N/A</v>
      </c>
      <c r="AL1537" s="90">
        <f t="shared" si="191"/>
        <v>0</v>
      </c>
      <c r="AM1537" s="90">
        <f t="shared" si="191"/>
        <v>0</v>
      </c>
      <c r="AN1537" s="90">
        <f t="shared" si="191"/>
        <v>0</v>
      </c>
      <c r="AO1537" s="90">
        <f t="shared" si="191"/>
        <v>0</v>
      </c>
      <c r="AP1537" s="90">
        <f t="shared" si="191"/>
        <v>0</v>
      </c>
      <c r="AQ1537" s="90">
        <f t="shared" si="191"/>
        <v>0</v>
      </c>
      <c r="AR1537" s="90" t="e">
        <f>VLOOKUP(C1537&amp;E1537&amp;G1537&amp;I1537&amp;J1537,'Código Licitaciones'!$I$8:$I$4158,1,0)</f>
        <v>#N/A</v>
      </c>
    </row>
    <row r="1538" spans="24:44" ht="18.75" x14ac:dyDescent="0.3">
      <c r="X1538" s="83">
        <f t="shared" si="185"/>
        <v>9</v>
      </c>
      <c r="Z1538" s="90" t="e">
        <f t="shared" si="186"/>
        <v>#DIV/0!</v>
      </c>
      <c r="AA1538" s="94" t="e">
        <f>+VLOOKUP(C1538,'Código Licitaciones'!$J$7:$J$31,1,0)</f>
        <v>#N/A</v>
      </c>
      <c r="AB1538" s="94">
        <f t="shared" si="187"/>
        <v>0</v>
      </c>
      <c r="AC1538" s="94" t="e">
        <f>+VLOOKUP(E1538,'Código Licitaciones'!$K$7:$K$50,1,0)</f>
        <v>#N/A</v>
      </c>
      <c r="AD1538" s="94">
        <f t="shared" si="188"/>
        <v>0</v>
      </c>
      <c r="AE1538" s="94" t="e">
        <f>+VLOOKUP(G1538,'Código Licitaciones'!$L$7:$L$50,1,0)</f>
        <v>#N/A</v>
      </c>
      <c r="AF1538" s="90" t="e">
        <f t="shared" si="189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90"/>
        <v>0</v>
      </c>
      <c r="AJ1538" s="94">
        <f t="shared" si="190"/>
        <v>0</v>
      </c>
      <c r="AK1538" s="95" t="e">
        <f>+VLOOKUP(M1538,'Código Barras'!$C$3:$C$1694,1,0)</f>
        <v>#N/A</v>
      </c>
      <c r="AL1538" s="90">
        <f t="shared" si="191"/>
        <v>0</v>
      </c>
      <c r="AM1538" s="90">
        <f t="shared" si="191"/>
        <v>0</v>
      </c>
      <c r="AN1538" s="90">
        <f t="shared" si="191"/>
        <v>0</v>
      </c>
      <c r="AO1538" s="90">
        <f t="shared" si="191"/>
        <v>0</v>
      </c>
      <c r="AP1538" s="90">
        <f t="shared" si="191"/>
        <v>0</v>
      </c>
      <c r="AQ1538" s="90">
        <f t="shared" si="191"/>
        <v>0</v>
      </c>
      <c r="AR1538" s="90" t="e">
        <f>VLOOKUP(C1538&amp;E1538&amp;G1538&amp;I1538&amp;J1538,'Código Licitaciones'!$I$8:$I$4158,1,0)</f>
        <v>#N/A</v>
      </c>
    </row>
    <row r="1539" spans="24:44" ht="18.75" x14ac:dyDescent="0.3">
      <c r="X1539" s="83">
        <f t="shared" si="185"/>
        <v>9</v>
      </c>
      <c r="Z1539" s="90" t="e">
        <f t="shared" si="186"/>
        <v>#DIV/0!</v>
      </c>
      <c r="AA1539" s="94" t="e">
        <f>+VLOOKUP(C1539,'Código Licitaciones'!$J$7:$J$31,1,0)</f>
        <v>#N/A</v>
      </c>
      <c r="AB1539" s="94">
        <f t="shared" si="187"/>
        <v>0</v>
      </c>
      <c r="AC1539" s="94" t="e">
        <f>+VLOOKUP(E1539,'Código Licitaciones'!$K$7:$K$50,1,0)</f>
        <v>#N/A</v>
      </c>
      <c r="AD1539" s="94">
        <f t="shared" si="188"/>
        <v>0</v>
      </c>
      <c r="AE1539" s="94" t="e">
        <f>+VLOOKUP(G1539,'Código Licitaciones'!$L$7:$L$50,1,0)</f>
        <v>#N/A</v>
      </c>
      <c r="AF1539" s="90" t="e">
        <f t="shared" si="189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90"/>
        <v>0</v>
      </c>
      <c r="AJ1539" s="94">
        <f t="shared" si="190"/>
        <v>0</v>
      </c>
      <c r="AK1539" s="95" t="e">
        <f>+VLOOKUP(M1539,'Código Barras'!$C$3:$C$1694,1,0)</f>
        <v>#N/A</v>
      </c>
      <c r="AL1539" s="90">
        <f t="shared" si="191"/>
        <v>0</v>
      </c>
      <c r="AM1539" s="90">
        <f t="shared" si="191"/>
        <v>0</v>
      </c>
      <c r="AN1539" s="90">
        <f t="shared" si="191"/>
        <v>0</v>
      </c>
      <c r="AO1539" s="90">
        <f t="shared" si="191"/>
        <v>0</v>
      </c>
      <c r="AP1539" s="90">
        <f t="shared" si="191"/>
        <v>0</v>
      </c>
      <c r="AQ1539" s="90">
        <f t="shared" si="191"/>
        <v>0</v>
      </c>
      <c r="AR1539" s="90" t="e">
        <f>VLOOKUP(C1539&amp;E1539&amp;G1539&amp;I1539&amp;J1539,'Código Licitaciones'!$I$8:$I$4158,1,0)</f>
        <v>#N/A</v>
      </c>
    </row>
    <row r="1540" spans="24:44" ht="18.75" x14ac:dyDescent="0.3">
      <c r="X1540" s="83">
        <f t="shared" si="185"/>
        <v>9</v>
      </c>
      <c r="Z1540" s="90" t="e">
        <f t="shared" si="186"/>
        <v>#DIV/0!</v>
      </c>
      <c r="AA1540" s="94" t="e">
        <f>+VLOOKUP(C1540,'Código Licitaciones'!$J$7:$J$31,1,0)</f>
        <v>#N/A</v>
      </c>
      <c r="AB1540" s="94">
        <f t="shared" si="187"/>
        <v>0</v>
      </c>
      <c r="AC1540" s="94" t="e">
        <f>+VLOOKUP(E1540,'Código Licitaciones'!$K$7:$K$50,1,0)</f>
        <v>#N/A</v>
      </c>
      <c r="AD1540" s="94">
        <f t="shared" si="188"/>
        <v>0</v>
      </c>
      <c r="AE1540" s="94" t="e">
        <f>+VLOOKUP(G1540,'Código Licitaciones'!$L$7:$L$50,1,0)</f>
        <v>#N/A</v>
      </c>
      <c r="AF1540" s="90" t="e">
        <f t="shared" si="189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90"/>
        <v>0</v>
      </c>
      <c r="AJ1540" s="94">
        <f t="shared" si="190"/>
        <v>0</v>
      </c>
      <c r="AK1540" s="95" t="e">
        <f>+VLOOKUP(M1540,'Código Barras'!$C$3:$C$1694,1,0)</f>
        <v>#N/A</v>
      </c>
      <c r="AL1540" s="90">
        <f t="shared" si="191"/>
        <v>0</v>
      </c>
      <c r="AM1540" s="90">
        <f t="shared" si="191"/>
        <v>0</v>
      </c>
      <c r="AN1540" s="90">
        <f t="shared" si="191"/>
        <v>0</v>
      </c>
      <c r="AO1540" s="90">
        <f t="shared" si="191"/>
        <v>0</v>
      </c>
      <c r="AP1540" s="90">
        <f t="shared" si="191"/>
        <v>0</v>
      </c>
      <c r="AQ1540" s="90">
        <f t="shared" si="191"/>
        <v>0</v>
      </c>
      <c r="AR1540" s="90" t="e">
        <f>VLOOKUP(C1540&amp;E1540&amp;G1540&amp;I1540&amp;J1540,'Código Licitaciones'!$I$8:$I$4158,1,0)</f>
        <v>#N/A</v>
      </c>
    </row>
    <row r="1541" spans="24:44" ht="18.75" x14ac:dyDescent="0.3">
      <c r="X1541" s="83">
        <f t="shared" si="185"/>
        <v>9</v>
      </c>
      <c r="Z1541" s="90" t="e">
        <f t="shared" si="186"/>
        <v>#DIV/0!</v>
      </c>
      <c r="AA1541" s="94" t="e">
        <f>+VLOOKUP(C1541,'Código Licitaciones'!$J$7:$J$31,1,0)</f>
        <v>#N/A</v>
      </c>
      <c r="AB1541" s="94">
        <f t="shared" si="187"/>
        <v>0</v>
      </c>
      <c r="AC1541" s="94" t="e">
        <f>+VLOOKUP(E1541,'Código Licitaciones'!$K$7:$K$50,1,0)</f>
        <v>#N/A</v>
      </c>
      <c r="AD1541" s="94">
        <f t="shared" si="188"/>
        <v>0</v>
      </c>
      <c r="AE1541" s="94" t="e">
        <f>+VLOOKUP(G1541,'Código Licitaciones'!$L$7:$L$50,1,0)</f>
        <v>#N/A</v>
      </c>
      <c r="AF1541" s="90" t="e">
        <f t="shared" si="189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90"/>
        <v>0</v>
      </c>
      <c r="AJ1541" s="94">
        <f t="shared" si="190"/>
        <v>0</v>
      </c>
      <c r="AK1541" s="95" t="e">
        <f>+VLOOKUP(M1541,'Código Barras'!$C$3:$C$1694,1,0)</f>
        <v>#N/A</v>
      </c>
      <c r="AL1541" s="90">
        <f t="shared" si="191"/>
        <v>0</v>
      </c>
      <c r="AM1541" s="90">
        <f t="shared" si="191"/>
        <v>0</v>
      </c>
      <c r="AN1541" s="90">
        <f t="shared" si="191"/>
        <v>0</v>
      </c>
      <c r="AO1541" s="90">
        <f t="shared" si="191"/>
        <v>0</v>
      </c>
      <c r="AP1541" s="90">
        <f t="shared" si="191"/>
        <v>0</v>
      </c>
      <c r="AQ1541" s="90">
        <f t="shared" si="191"/>
        <v>0</v>
      </c>
      <c r="AR1541" s="90" t="e">
        <f>VLOOKUP(C1541&amp;E1541&amp;G1541&amp;I1541&amp;J1541,'Código Licitaciones'!$I$8:$I$4158,1,0)</f>
        <v>#N/A</v>
      </c>
    </row>
    <row r="1542" spans="24:44" ht="18.75" x14ac:dyDescent="0.3">
      <c r="X1542" s="83">
        <f t="shared" si="185"/>
        <v>9</v>
      </c>
      <c r="Z1542" s="90" t="e">
        <f t="shared" si="186"/>
        <v>#DIV/0!</v>
      </c>
      <c r="AA1542" s="94" t="e">
        <f>+VLOOKUP(C1542,'Código Licitaciones'!$J$7:$J$31,1,0)</f>
        <v>#N/A</v>
      </c>
      <c r="AB1542" s="94">
        <f t="shared" si="187"/>
        <v>0</v>
      </c>
      <c r="AC1542" s="94" t="e">
        <f>+VLOOKUP(E1542,'Código Licitaciones'!$K$7:$K$50,1,0)</f>
        <v>#N/A</v>
      </c>
      <c r="AD1542" s="94">
        <f t="shared" si="188"/>
        <v>0</v>
      </c>
      <c r="AE1542" s="94" t="e">
        <f>+VLOOKUP(G1542,'Código Licitaciones'!$L$7:$L$50,1,0)</f>
        <v>#N/A</v>
      </c>
      <c r="AF1542" s="90" t="e">
        <f t="shared" si="189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90"/>
        <v>0</v>
      </c>
      <c r="AJ1542" s="94">
        <f t="shared" si="190"/>
        <v>0</v>
      </c>
      <c r="AK1542" s="95" t="e">
        <f>+VLOOKUP(M1542,'Código Barras'!$C$3:$C$1694,1,0)</f>
        <v>#N/A</v>
      </c>
      <c r="AL1542" s="90">
        <f t="shared" si="191"/>
        <v>0</v>
      </c>
      <c r="AM1542" s="90">
        <f t="shared" si="191"/>
        <v>0</v>
      </c>
      <c r="AN1542" s="90">
        <f t="shared" si="191"/>
        <v>0</v>
      </c>
      <c r="AO1542" s="90">
        <f t="shared" si="191"/>
        <v>0</v>
      </c>
      <c r="AP1542" s="90">
        <f t="shared" si="191"/>
        <v>0</v>
      </c>
      <c r="AQ1542" s="90">
        <f t="shared" si="191"/>
        <v>0</v>
      </c>
      <c r="AR1542" s="90" t="e">
        <f>VLOOKUP(C1542&amp;E1542&amp;G1542&amp;I1542&amp;J1542,'Código Licitaciones'!$I$8:$I$4158,1,0)</f>
        <v>#N/A</v>
      </c>
    </row>
    <row r="1543" spans="24:44" ht="18.75" x14ac:dyDescent="0.3">
      <c r="X1543" s="83">
        <f t="shared" si="185"/>
        <v>9</v>
      </c>
      <c r="Z1543" s="90" t="e">
        <f t="shared" si="186"/>
        <v>#DIV/0!</v>
      </c>
      <c r="AA1543" s="94" t="e">
        <f>+VLOOKUP(C1543,'Código Licitaciones'!$J$7:$J$31,1,0)</f>
        <v>#N/A</v>
      </c>
      <c r="AB1543" s="94">
        <f t="shared" si="187"/>
        <v>0</v>
      </c>
      <c r="AC1543" s="94" t="e">
        <f>+VLOOKUP(E1543,'Código Licitaciones'!$K$7:$K$50,1,0)</f>
        <v>#N/A</v>
      </c>
      <c r="AD1543" s="94">
        <f t="shared" si="188"/>
        <v>0</v>
      </c>
      <c r="AE1543" s="94" t="e">
        <f>+VLOOKUP(G1543,'Código Licitaciones'!$L$7:$L$50,1,0)</f>
        <v>#N/A</v>
      </c>
      <c r="AF1543" s="90" t="e">
        <f t="shared" si="189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90"/>
        <v>0</v>
      </c>
      <c r="AJ1543" s="94">
        <f t="shared" si="190"/>
        <v>0</v>
      </c>
      <c r="AK1543" s="95" t="e">
        <f>+VLOOKUP(M1543,'Código Barras'!$C$3:$C$1694,1,0)</f>
        <v>#N/A</v>
      </c>
      <c r="AL1543" s="90">
        <f t="shared" si="191"/>
        <v>0</v>
      </c>
      <c r="AM1543" s="90">
        <f t="shared" si="191"/>
        <v>0</v>
      </c>
      <c r="AN1543" s="90">
        <f t="shared" si="191"/>
        <v>0</v>
      </c>
      <c r="AO1543" s="90">
        <f t="shared" si="191"/>
        <v>0</v>
      </c>
      <c r="AP1543" s="90">
        <f t="shared" si="191"/>
        <v>0</v>
      </c>
      <c r="AQ1543" s="90">
        <f t="shared" si="191"/>
        <v>0</v>
      </c>
      <c r="AR1543" s="90" t="e">
        <f>VLOOKUP(C1543&amp;E1543&amp;G1543&amp;I1543&amp;J1543,'Código Licitaciones'!$I$8:$I$4158,1,0)</f>
        <v>#N/A</v>
      </c>
    </row>
    <row r="1544" spans="24:44" ht="18.75" x14ac:dyDescent="0.3">
      <c r="X1544" s="83">
        <f t="shared" si="185"/>
        <v>9</v>
      </c>
      <c r="Z1544" s="90" t="e">
        <f t="shared" si="186"/>
        <v>#DIV/0!</v>
      </c>
      <c r="AA1544" s="94" t="e">
        <f>+VLOOKUP(C1544,'Código Licitaciones'!$J$7:$J$31,1,0)</f>
        <v>#N/A</v>
      </c>
      <c r="AB1544" s="94">
        <f t="shared" si="187"/>
        <v>0</v>
      </c>
      <c r="AC1544" s="94" t="e">
        <f>+VLOOKUP(E1544,'Código Licitaciones'!$K$7:$K$50,1,0)</f>
        <v>#N/A</v>
      </c>
      <c r="AD1544" s="94">
        <f t="shared" si="188"/>
        <v>0</v>
      </c>
      <c r="AE1544" s="94" t="e">
        <f>+VLOOKUP(G1544,'Código Licitaciones'!$L$7:$L$50,1,0)</f>
        <v>#N/A</v>
      </c>
      <c r="AF1544" s="90" t="e">
        <f t="shared" si="189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90"/>
        <v>0</v>
      </c>
      <c r="AJ1544" s="94">
        <f t="shared" si="190"/>
        <v>0</v>
      </c>
      <c r="AK1544" s="95" t="e">
        <f>+VLOOKUP(M1544,'Código Barras'!$C$3:$C$1694,1,0)</f>
        <v>#N/A</v>
      </c>
      <c r="AL1544" s="90">
        <f t="shared" si="191"/>
        <v>0</v>
      </c>
      <c r="AM1544" s="90">
        <f t="shared" si="191"/>
        <v>0</v>
      </c>
      <c r="AN1544" s="90">
        <f t="shared" si="191"/>
        <v>0</v>
      </c>
      <c r="AO1544" s="90">
        <f t="shared" si="191"/>
        <v>0</v>
      </c>
      <c r="AP1544" s="90">
        <f t="shared" si="191"/>
        <v>0</v>
      </c>
      <c r="AQ1544" s="90">
        <f t="shared" si="191"/>
        <v>0</v>
      </c>
      <c r="AR1544" s="90" t="e">
        <f>VLOOKUP(C1544&amp;E1544&amp;G1544&amp;I1544&amp;J1544,'Código Licitaciones'!$I$8:$I$4158,1,0)</f>
        <v>#N/A</v>
      </c>
    </row>
    <row r="1545" spans="24:44" ht="18.75" x14ac:dyDescent="0.3">
      <c r="X1545" s="83">
        <f t="shared" si="185"/>
        <v>9</v>
      </c>
      <c r="Z1545" s="90" t="e">
        <f t="shared" si="186"/>
        <v>#DIV/0!</v>
      </c>
      <c r="AA1545" s="94" t="e">
        <f>+VLOOKUP(C1545,'Código Licitaciones'!$J$7:$J$31,1,0)</f>
        <v>#N/A</v>
      </c>
      <c r="AB1545" s="94">
        <f t="shared" si="187"/>
        <v>0</v>
      </c>
      <c r="AC1545" s="94" t="e">
        <f>+VLOOKUP(E1545,'Código Licitaciones'!$K$7:$K$50,1,0)</f>
        <v>#N/A</v>
      </c>
      <c r="AD1545" s="94">
        <f t="shared" si="188"/>
        <v>0</v>
      </c>
      <c r="AE1545" s="94" t="e">
        <f>+VLOOKUP(G1545,'Código Licitaciones'!$L$7:$L$50,1,0)</f>
        <v>#N/A</v>
      </c>
      <c r="AF1545" s="90" t="e">
        <f t="shared" si="189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90"/>
        <v>0</v>
      </c>
      <c r="AJ1545" s="94">
        <f t="shared" si="190"/>
        <v>0</v>
      </c>
      <c r="AK1545" s="95" t="e">
        <f>+VLOOKUP(M1545,'Código Barras'!$C$3:$C$1694,1,0)</f>
        <v>#N/A</v>
      </c>
      <c r="AL1545" s="90">
        <f t="shared" si="191"/>
        <v>0</v>
      </c>
      <c r="AM1545" s="90">
        <f t="shared" si="191"/>
        <v>0</v>
      </c>
      <c r="AN1545" s="90">
        <f t="shared" si="191"/>
        <v>0</v>
      </c>
      <c r="AO1545" s="90">
        <f t="shared" si="191"/>
        <v>0</v>
      </c>
      <c r="AP1545" s="90">
        <f t="shared" si="191"/>
        <v>0</v>
      </c>
      <c r="AQ1545" s="90">
        <f t="shared" si="191"/>
        <v>0</v>
      </c>
      <c r="AR1545" s="90" t="e">
        <f>VLOOKUP(C1545&amp;E1545&amp;G1545&amp;I1545&amp;J1545,'Código Licitaciones'!$I$8:$I$4158,1,0)</f>
        <v>#N/A</v>
      </c>
    </row>
    <row r="1546" spans="24:44" ht="18.75" x14ac:dyDescent="0.3">
      <c r="X1546" s="83">
        <f t="shared" ref="X1546:X1609" si="192">SUMPRODUCT(--(ISERROR(Z1546:BN1546)))</f>
        <v>9</v>
      </c>
      <c r="Z1546" s="90" t="e">
        <f t="shared" ref="Z1546:Z1609" si="193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4">+D1546</f>
        <v>0</v>
      </c>
      <c r="AC1546" s="94" t="e">
        <f>+VLOOKUP(E1546,'Código Licitaciones'!$K$7:$K$50,1,0)</f>
        <v>#N/A</v>
      </c>
      <c r="AD1546" s="94">
        <f t="shared" ref="AD1546:AD1609" si="195">+F1546</f>
        <v>0</v>
      </c>
      <c r="AE1546" s="94" t="e">
        <f>+VLOOKUP(G1546,'Código Licitaciones'!$L$7:$L$50,1,0)</f>
        <v>#N/A</v>
      </c>
      <c r="AF1546" s="90" t="e">
        <f t="shared" ref="AF1546:AF1609" si="196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90"/>
        <v>0</v>
      </c>
      <c r="AJ1546" s="94">
        <f t="shared" si="190"/>
        <v>0</v>
      </c>
      <c r="AK1546" s="95" t="e">
        <f>+VLOOKUP(M1546,'Código Barras'!$C$3:$C$1694,1,0)</f>
        <v>#N/A</v>
      </c>
      <c r="AL1546" s="90">
        <f t="shared" si="191"/>
        <v>0</v>
      </c>
      <c r="AM1546" s="90">
        <f t="shared" si="191"/>
        <v>0</v>
      </c>
      <c r="AN1546" s="90">
        <f t="shared" si="191"/>
        <v>0</v>
      </c>
      <c r="AO1546" s="90">
        <f t="shared" si="191"/>
        <v>0</v>
      </c>
      <c r="AP1546" s="90">
        <f t="shared" si="191"/>
        <v>0</v>
      </c>
      <c r="AQ1546" s="90">
        <f t="shared" si="191"/>
        <v>0</v>
      </c>
      <c r="AR1546" s="90" t="e">
        <f>VLOOKUP(C1546&amp;E1546&amp;G1546&amp;I1546&amp;J1546,'Código Licitaciones'!$I$8:$I$4158,1,0)</f>
        <v>#N/A</v>
      </c>
    </row>
    <row r="1547" spans="24:44" ht="18.75" x14ac:dyDescent="0.3">
      <c r="X1547" s="83">
        <f t="shared" si="192"/>
        <v>9</v>
      </c>
      <c r="Z1547" s="90" t="e">
        <f t="shared" si="193"/>
        <v>#DIV/0!</v>
      </c>
      <c r="AA1547" s="94" t="e">
        <f>+VLOOKUP(C1547,'Código Licitaciones'!$J$7:$J$31,1,0)</f>
        <v>#N/A</v>
      </c>
      <c r="AB1547" s="94">
        <f t="shared" si="194"/>
        <v>0</v>
      </c>
      <c r="AC1547" s="94" t="e">
        <f>+VLOOKUP(E1547,'Código Licitaciones'!$K$7:$K$50,1,0)</f>
        <v>#N/A</v>
      </c>
      <c r="AD1547" s="94">
        <f t="shared" si="195"/>
        <v>0</v>
      </c>
      <c r="AE1547" s="94" t="e">
        <f>+VLOOKUP(G1547,'Código Licitaciones'!$L$7:$L$50,1,0)</f>
        <v>#N/A</v>
      </c>
      <c r="AF1547" s="90" t="e">
        <f t="shared" si="196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90"/>
        <v>0</v>
      </c>
      <c r="AJ1547" s="94">
        <f t="shared" si="190"/>
        <v>0</v>
      </c>
      <c r="AK1547" s="95" t="e">
        <f>+VLOOKUP(M1547,'Código Barras'!$C$3:$C$1694,1,0)</f>
        <v>#N/A</v>
      </c>
      <c r="AL1547" s="90">
        <f t="shared" si="191"/>
        <v>0</v>
      </c>
      <c r="AM1547" s="90">
        <f t="shared" si="191"/>
        <v>0</v>
      </c>
      <c r="AN1547" s="90">
        <f t="shared" si="191"/>
        <v>0</v>
      </c>
      <c r="AO1547" s="90">
        <f t="shared" si="191"/>
        <v>0</v>
      </c>
      <c r="AP1547" s="90">
        <f t="shared" si="191"/>
        <v>0</v>
      </c>
      <c r="AQ1547" s="90">
        <f t="shared" si="191"/>
        <v>0</v>
      </c>
      <c r="AR1547" s="90" t="e">
        <f>VLOOKUP(C1547&amp;E1547&amp;G1547&amp;I1547&amp;J1547,'Código Licitaciones'!$I$8:$I$4158,1,0)</f>
        <v>#N/A</v>
      </c>
    </row>
    <row r="1548" spans="24:44" ht="18.75" x14ac:dyDescent="0.3">
      <c r="X1548" s="83">
        <f t="shared" si="192"/>
        <v>9</v>
      </c>
      <c r="Z1548" s="90" t="e">
        <f t="shared" si="193"/>
        <v>#DIV/0!</v>
      </c>
      <c r="AA1548" s="94" t="e">
        <f>+VLOOKUP(C1548,'Código Licitaciones'!$J$7:$J$31,1,0)</f>
        <v>#N/A</v>
      </c>
      <c r="AB1548" s="94">
        <f t="shared" si="194"/>
        <v>0</v>
      </c>
      <c r="AC1548" s="94" t="e">
        <f>+VLOOKUP(E1548,'Código Licitaciones'!$K$7:$K$50,1,0)</f>
        <v>#N/A</v>
      </c>
      <c r="AD1548" s="94">
        <f t="shared" si="195"/>
        <v>0</v>
      </c>
      <c r="AE1548" s="94" t="e">
        <f>+VLOOKUP(G1548,'Código Licitaciones'!$L$7:$L$50,1,0)</f>
        <v>#N/A</v>
      </c>
      <c r="AF1548" s="90" t="e">
        <f t="shared" si="196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90"/>
        <v>0</v>
      </c>
      <c r="AJ1548" s="94">
        <f t="shared" si="190"/>
        <v>0</v>
      </c>
      <c r="AK1548" s="95" t="e">
        <f>+VLOOKUP(M1548,'Código Barras'!$C$3:$C$1694,1,0)</f>
        <v>#N/A</v>
      </c>
      <c r="AL1548" s="90">
        <f t="shared" si="191"/>
        <v>0</v>
      </c>
      <c r="AM1548" s="90">
        <f t="shared" si="191"/>
        <v>0</v>
      </c>
      <c r="AN1548" s="90">
        <f t="shared" si="191"/>
        <v>0</v>
      </c>
      <c r="AO1548" s="90">
        <f t="shared" si="191"/>
        <v>0</v>
      </c>
      <c r="AP1548" s="90">
        <f t="shared" si="191"/>
        <v>0</v>
      </c>
      <c r="AQ1548" s="90">
        <f t="shared" si="191"/>
        <v>0</v>
      </c>
      <c r="AR1548" s="90" t="e">
        <f>VLOOKUP(C1548&amp;E1548&amp;G1548&amp;I1548&amp;J1548,'Código Licitaciones'!$I$8:$I$4158,1,0)</f>
        <v>#N/A</v>
      </c>
    </row>
    <row r="1549" spans="24:44" ht="18.75" x14ac:dyDescent="0.3">
      <c r="X1549" s="83">
        <f t="shared" si="192"/>
        <v>9</v>
      </c>
      <c r="Z1549" s="90" t="e">
        <f t="shared" si="193"/>
        <v>#DIV/0!</v>
      </c>
      <c r="AA1549" s="94" t="e">
        <f>+VLOOKUP(C1549,'Código Licitaciones'!$J$7:$J$31,1,0)</f>
        <v>#N/A</v>
      </c>
      <c r="AB1549" s="94">
        <f t="shared" si="194"/>
        <v>0</v>
      </c>
      <c r="AC1549" s="94" t="e">
        <f>+VLOOKUP(E1549,'Código Licitaciones'!$K$7:$K$50,1,0)</f>
        <v>#N/A</v>
      </c>
      <c r="AD1549" s="94">
        <f t="shared" si="195"/>
        <v>0</v>
      </c>
      <c r="AE1549" s="94" t="e">
        <f>+VLOOKUP(G1549,'Código Licitaciones'!$L$7:$L$50,1,0)</f>
        <v>#N/A</v>
      </c>
      <c r="AF1549" s="90" t="e">
        <f t="shared" si="196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90"/>
        <v>0</v>
      </c>
      <c r="AJ1549" s="94">
        <f t="shared" si="190"/>
        <v>0</v>
      </c>
      <c r="AK1549" s="95" t="e">
        <f>+VLOOKUP(M1549,'Código Barras'!$C$3:$C$1694,1,0)</f>
        <v>#N/A</v>
      </c>
      <c r="AL1549" s="90">
        <f t="shared" si="191"/>
        <v>0</v>
      </c>
      <c r="AM1549" s="90">
        <f t="shared" si="191"/>
        <v>0</v>
      </c>
      <c r="AN1549" s="90">
        <f t="shared" si="191"/>
        <v>0</v>
      </c>
      <c r="AO1549" s="90">
        <f t="shared" si="191"/>
        <v>0</v>
      </c>
      <c r="AP1549" s="90">
        <f t="shared" si="191"/>
        <v>0</v>
      </c>
      <c r="AQ1549" s="90">
        <f t="shared" si="191"/>
        <v>0</v>
      </c>
      <c r="AR1549" s="90" t="e">
        <f>VLOOKUP(C1549&amp;E1549&amp;G1549&amp;I1549&amp;J1549,'Código Licitaciones'!$I$8:$I$4158,1,0)</f>
        <v>#N/A</v>
      </c>
    </row>
    <row r="1550" spans="24:44" ht="18.75" x14ac:dyDescent="0.3">
      <c r="X1550" s="83">
        <f t="shared" si="192"/>
        <v>9</v>
      </c>
      <c r="Z1550" s="90" t="e">
        <f t="shared" si="193"/>
        <v>#DIV/0!</v>
      </c>
      <c r="AA1550" s="94" t="e">
        <f>+VLOOKUP(C1550,'Código Licitaciones'!$J$7:$J$31,1,0)</f>
        <v>#N/A</v>
      </c>
      <c r="AB1550" s="94">
        <f t="shared" si="194"/>
        <v>0</v>
      </c>
      <c r="AC1550" s="94" t="e">
        <f>+VLOOKUP(E1550,'Código Licitaciones'!$K$7:$K$50,1,0)</f>
        <v>#N/A</v>
      </c>
      <c r="AD1550" s="94">
        <f t="shared" si="195"/>
        <v>0</v>
      </c>
      <c r="AE1550" s="94" t="e">
        <f>+VLOOKUP(G1550,'Código Licitaciones'!$L$7:$L$50,1,0)</f>
        <v>#N/A</v>
      </c>
      <c r="AF1550" s="90" t="e">
        <f t="shared" si="196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90"/>
        <v>0</v>
      </c>
      <c r="AJ1550" s="94">
        <f t="shared" si="190"/>
        <v>0</v>
      </c>
      <c r="AK1550" s="95" t="e">
        <f>+VLOOKUP(M1550,'Código Barras'!$C$3:$C$1694,1,0)</f>
        <v>#N/A</v>
      </c>
      <c r="AL1550" s="90">
        <f t="shared" si="191"/>
        <v>0</v>
      </c>
      <c r="AM1550" s="90">
        <f t="shared" si="191"/>
        <v>0</v>
      </c>
      <c r="AN1550" s="90">
        <f t="shared" si="191"/>
        <v>0</v>
      </c>
      <c r="AO1550" s="90">
        <f t="shared" si="191"/>
        <v>0</v>
      </c>
      <c r="AP1550" s="90">
        <f t="shared" si="191"/>
        <v>0</v>
      </c>
      <c r="AQ1550" s="90">
        <f t="shared" si="191"/>
        <v>0</v>
      </c>
      <c r="AR1550" s="90" t="e">
        <f>VLOOKUP(C1550&amp;E1550&amp;G1550&amp;I1550&amp;J1550,'Código Licitaciones'!$I$8:$I$4158,1,0)</f>
        <v>#N/A</v>
      </c>
    </row>
    <row r="1551" spans="24:44" ht="18.75" x14ac:dyDescent="0.3">
      <c r="X1551" s="83">
        <f t="shared" si="192"/>
        <v>9</v>
      </c>
      <c r="Z1551" s="90" t="e">
        <f t="shared" si="193"/>
        <v>#DIV/0!</v>
      </c>
      <c r="AA1551" s="94" t="e">
        <f>+VLOOKUP(C1551,'Código Licitaciones'!$J$7:$J$31,1,0)</f>
        <v>#N/A</v>
      </c>
      <c r="AB1551" s="94">
        <f t="shared" si="194"/>
        <v>0</v>
      </c>
      <c r="AC1551" s="94" t="e">
        <f>+VLOOKUP(E1551,'Código Licitaciones'!$K$7:$K$50,1,0)</f>
        <v>#N/A</v>
      </c>
      <c r="AD1551" s="94">
        <f t="shared" si="195"/>
        <v>0</v>
      </c>
      <c r="AE1551" s="94" t="e">
        <f>+VLOOKUP(G1551,'Código Licitaciones'!$L$7:$L$50,1,0)</f>
        <v>#N/A</v>
      </c>
      <c r="AF1551" s="90" t="e">
        <f t="shared" si="196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90"/>
        <v>0</v>
      </c>
      <c r="AJ1551" s="94">
        <f t="shared" si="190"/>
        <v>0</v>
      </c>
      <c r="AK1551" s="95" t="e">
        <f>+VLOOKUP(M1551,'Código Barras'!$C$3:$C$1694,1,0)</f>
        <v>#N/A</v>
      </c>
      <c r="AL1551" s="90">
        <f t="shared" si="191"/>
        <v>0</v>
      </c>
      <c r="AM1551" s="90">
        <f t="shared" si="191"/>
        <v>0</v>
      </c>
      <c r="AN1551" s="90">
        <f t="shared" si="191"/>
        <v>0</v>
      </c>
      <c r="AO1551" s="90">
        <f t="shared" si="191"/>
        <v>0</v>
      </c>
      <c r="AP1551" s="90">
        <f t="shared" si="191"/>
        <v>0</v>
      </c>
      <c r="AQ1551" s="90">
        <f t="shared" si="191"/>
        <v>0</v>
      </c>
      <c r="AR1551" s="90" t="e">
        <f>VLOOKUP(C1551&amp;E1551&amp;G1551&amp;I1551&amp;J1551,'Código Licitaciones'!$I$8:$I$4158,1,0)</f>
        <v>#N/A</v>
      </c>
    </row>
    <row r="1552" spans="24:44" ht="18.75" x14ac:dyDescent="0.3">
      <c r="X1552" s="83">
        <f t="shared" si="192"/>
        <v>9</v>
      </c>
      <c r="Z1552" s="90" t="e">
        <f t="shared" si="193"/>
        <v>#DIV/0!</v>
      </c>
      <c r="AA1552" s="94" t="e">
        <f>+VLOOKUP(C1552,'Código Licitaciones'!$J$7:$J$31,1,0)</f>
        <v>#N/A</v>
      </c>
      <c r="AB1552" s="94">
        <f t="shared" si="194"/>
        <v>0</v>
      </c>
      <c r="AC1552" s="94" t="e">
        <f>+VLOOKUP(E1552,'Código Licitaciones'!$K$7:$K$50,1,0)</f>
        <v>#N/A</v>
      </c>
      <c r="AD1552" s="94">
        <f t="shared" si="195"/>
        <v>0</v>
      </c>
      <c r="AE1552" s="94" t="e">
        <f>+VLOOKUP(G1552,'Código Licitaciones'!$L$7:$L$50,1,0)</f>
        <v>#N/A</v>
      </c>
      <c r="AF1552" s="90" t="e">
        <f t="shared" si="196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90"/>
        <v>0</v>
      </c>
      <c r="AJ1552" s="94">
        <f t="shared" si="190"/>
        <v>0</v>
      </c>
      <c r="AK1552" s="95" t="e">
        <f>+VLOOKUP(M1552,'Código Barras'!$C$3:$C$1694,1,0)</f>
        <v>#N/A</v>
      </c>
      <c r="AL1552" s="90">
        <f t="shared" si="191"/>
        <v>0</v>
      </c>
      <c r="AM1552" s="90">
        <f t="shared" si="191"/>
        <v>0</v>
      </c>
      <c r="AN1552" s="90">
        <f t="shared" si="191"/>
        <v>0</v>
      </c>
      <c r="AO1552" s="90">
        <f t="shared" si="191"/>
        <v>0</v>
      </c>
      <c r="AP1552" s="90">
        <f t="shared" si="191"/>
        <v>0</v>
      </c>
      <c r="AQ1552" s="90">
        <f t="shared" si="191"/>
        <v>0</v>
      </c>
      <c r="AR1552" s="90" t="e">
        <f>VLOOKUP(C1552&amp;E1552&amp;G1552&amp;I1552&amp;J1552,'Código Licitaciones'!$I$8:$I$4158,1,0)</f>
        <v>#N/A</v>
      </c>
    </row>
    <row r="1553" spans="24:44" ht="18.75" x14ac:dyDescent="0.3">
      <c r="X1553" s="83">
        <f t="shared" si="192"/>
        <v>9</v>
      </c>
      <c r="Z1553" s="90" t="e">
        <f t="shared" si="193"/>
        <v>#DIV/0!</v>
      </c>
      <c r="AA1553" s="94" t="e">
        <f>+VLOOKUP(C1553,'Código Licitaciones'!$J$7:$J$31,1,0)</f>
        <v>#N/A</v>
      </c>
      <c r="AB1553" s="94">
        <f t="shared" si="194"/>
        <v>0</v>
      </c>
      <c r="AC1553" s="94" t="e">
        <f>+VLOOKUP(E1553,'Código Licitaciones'!$K$7:$K$50,1,0)</f>
        <v>#N/A</v>
      </c>
      <c r="AD1553" s="94">
        <f t="shared" si="195"/>
        <v>0</v>
      </c>
      <c r="AE1553" s="94" t="e">
        <f>+VLOOKUP(G1553,'Código Licitaciones'!$L$7:$L$50,1,0)</f>
        <v>#N/A</v>
      </c>
      <c r="AF1553" s="90" t="e">
        <f t="shared" si="196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90"/>
        <v>0</v>
      </c>
      <c r="AJ1553" s="94">
        <f t="shared" si="190"/>
        <v>0</v>
      </c>
      <c r="AK1553" s="95" t="e">
        <f>+VLOOKUP(M1553,'Código Barras'!$C$3:$C$1694,1,0)</f>
        <v>#N/A</v>
      </c>
      <c r="AL1553" s="90">
        <f t="shared" si="191"/>
        <v>0</v>
      </c>
      <c r="AM1553" s="90">
        <f t="shared" si="191"/>
        <v>0</v>
      </c>
      <c r="AN1553" s="90">
        <f t="shared" si="191"/>
        <v>0</v>
      </c>
      <c r="AO1553" s="90">
        <f t="shared" si="191"/>
        <v>0</v>
      </c>
      <c r="AP1553" s="90">
        <f t="shared" si="191"/>
        <v>0</v>
      </c>
      <c r="AQ1553" s="90">
        <f t="shared" si="191"/>
        <v>0</v>
      </c>
      <c r="AR1553" s="90" t="e">
        <f>VLOOKUP(C1553&amp;E1553&amp;G1553&amp;I1553&amp;J1553,'Código Licitaciones'!$I$8:$I$4158,1,0)</f>
        <v>#N/A</v>
      </c>
    </row>
    <row r="1554" spans="24:44" ht="18.75" x14ac:dyDescent="0.3">
      <c r="X1554" s="83">
        <f t="shared" si="192"/>
        <v>9</v>
      </c>
      <c r="Z1554" s="90" t="e">
        <f t="shared" si="193"/>
        <v>#DIV/0!</v>
      </c>
      <c r="AA1554" s="94" t="e">
        <f>+VLOOKUP(C1554,'Código Licitaciones'!$J$7:$J$31,1,0)</f>
        <v>#N/A</v>
      </c>
      <c r="AB1554" s="94">
        <f t="shared" si="194"/>
        <v>0</v>
      </c>
      <c r="AC1554" s="94" t="e">
        <f>+VLOOKUP(E1554,'Código Licitaciones'!$K$7:$K$50,1,0)</f>
        <v>#N/A</v>
      </c>
      <c r="AD1554" s="94">
        <f t="shared" si="195"/>
        <v>0</v>
      </c>
      <c r="AE1554" s="94" t="e">
        <f>+VLOOKUP(G1554,'Código Licitaciones'!$L$7:$L$50,1,0)</f>
        <v>#N/A</v>
      </c>
      <c r="AF1554" s="90" t="e">
        <f t="shared" si="196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90"/>
        <v>0</v>
      </c>
      <c r="AJ1554" s="94">
        <f t="shared" si="190"/>
        <v>0</v>
      </c>
      <c r="AK1554" s="95" t="e">
        <f>+VLOOKUP(M1554,'Código Barras'!$C$3:$C$1694,1,0)</f>
        <v>#N/A</v>
      </c>
      <c r="AL1554" s="90">
        <f t="shared" si="191"/>
        <v>0</v>
      </c>
      <c r="AM1554" s="90">
        <f t="shared" si="191"/>
        <v>0</v>
      </c>
      <c r="AN1554" s="90">
        <f t="shared" si="191"/>
        <v>0</v>
      </c>
      <c r="AO1554" s="90">
        <f t="shared" si="191"/>
        <v>0</v>
      </c>
      <c r="AP1554" s="90">
        <f t="shared" si="191"/>
        <v>0</v>
      </c>
      <c r="AQ1554" s="90">
        <f t="shared" si="191"/>
        <v>0</v>
      </c>
      <c r="AR1554" s="90" t="e">
        <f>VLOOKUP(C1554&amp;E1554&amp;G1554&amp;I1554&amp;J1554,'Código Licitaciones'!$I$8:$I$4158,1,0)</f>
        <v>#N/A</v>
      </c>
    </row>
    <row r="1555" spans="24:44" ht="18.75" x14ac:dyDescent="0.3">
      <c r="X1555" s="83">
        <f t="shared" si="192"/>
        <v>9</v>
      </c>
      <c r="Z1555" s="90" t="e">
        <f t="shared" si="193"/>
        <v>#DIV/0!</v>
      </c>
      <c r="AA1555" s="94" t="e">
        <f>+VLOOKUP(C1555,'Código Licitaciones'!$J$7:$J$31,1,0)</f>
        <v>#N/A</v>
      </c>
      <c r="AB1555" s="94">
        <f t="shared" si="194"/>
        <v>0</v>
      </c>
      <c r="AC1555" s="94" t="e">
        <f>+VLOOKUP(E1555,'Código Licitaciones'!$K$7:$K$50,1,0)</f>
        <v>#N/A</v>
      </c>
      <c r="AD1555" s="94">
        <f t="shared" si="195"/>
        <v>0</v>
      </c>
      <c r="AE1555" s="94" t="e">
        <f>+VLOOKUP(G1555,'Código Licitaciones'!$L$7:$L$50,1,0)</f>
        <v>#N/A</v>
      </c>
      <c r="AF1555" s="90" t="e">
        <f t="shared" si="196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90"/>
        <v>0</v>
      </c>
      <c r="AJ1555" s="94">
        <f t="shared" si="190"/>
        <v>0</v>
      </c>
      <c r="AK1555" s="95" t="e">
        <f>+VLOOKUP(M1555,'Código Barras'!$C$3:$C$1694,1,0)</f>
        <v>#N/A</v>
      </c>
      <c r="AL1555" s="90">
        <f t="shared" si="191"/>
        <v>0</v>
      </c>
      <c r="AM1555" s="90">
        <f t="shared" si="191"/>
        <v>0</v>
      </c>
      <c r="AN1555" s="90">
        <f t="shared" si="191"/>
        <v>0</v>
      </c>
      <c r="AO1555" s="90">
        <f t="shared" si="191"/>
        <v>0</v>
      </c>
      <c r="AP1555" s="90">
        <f t="shared" si="191"/>
        <v>0</v>
      </c>
      <c r="AQ1555" s="90">
        <f t="shared" si="191"/>
        <v>0</v>
      </c>
      <c r="AR1555" s="90" t="e">
        <f>VLOOKUP(C1555&amp;E1555&amp;G1555&amp;I1555&amp;J1555,'Código Licitaciones'!$I$8:$I$4158,1,0)</f>
        <v>#N/A</v>
      </c>
    </row>
    <row r="1556" spans="24:44" ht="18.75" x14ac:dyDescent="0.3">
      <c r="X1556" s="83">
        <f t="shared" si="192"/>
        <v>9</v>
      </c>
      <c r="Z1556" s="90" t="e">
        <f t="shared" si="193"/>
        <v>#DIV/0!</v>
      </c>
      <c r="AA1556" s="94" t="e">
        <f>+VLOOKUP(C1556,'Código Licitaciones'!$J$7:$J$31,1,0)</f>
        <v>#N/A</v>
      </c>
      <c r="AB1556" s="94">
        <f t="shared" si="194"/>
        <v>0</v>
      </c>
      <c r="AC1556" s="94" t="e">
        <f>+VLOOKUP(E1556,'Código Licitaciones'!$K$7:$K$50,1,0)</f>
        <v>#N/A</v>
      </c>
      <c r="AD1556" s="94">
        <f t="shared" si="195"/>
        <v>0</v>
      </c>
      <c r="AE1556" s="94" t="e">
        <f>+VLOOKUP(G1556,'Código Licitaciones'!$L$7:$L$50,1,0)</f>
        <v>#N/A</v>
      </c>
      <c r="AF1556" s="90" t="e">
        <f t="shared" si="196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90"/>
        <v>0</v>
      </c>
      <c r="AJ1556" s="94">
        <f t="shared" si="190"/>
        <v>0</v>
      </c>
      <c r="AK1556" s="95" t="e">
        <f>+VLOOKUP(M1556,'Código Barras'!$C$3:$C$1694,1,0)</f>
        <v>#N/A</v>
      </c>
      <c r="AL1556" s="90">
        <f t="shared" si="191"/>
        <v>0</v>
      </c>
      <c r="AM1556" s="90">
        <f t="shared" si="191"/>
        <v>0</v>
      </c>
      <c r="AN1556" s="90">
        <f t="shared" si="191"/>
        <v>0</v>
      </c>
      <c r="AO1556" s="90">
        <f t="shared" si="191"/>
        <v>0</v>
      </c>
      <c r="AP1556" s="90">
        <f t="shared" si="191"/>
        <v>0</v>
      </c>
      <c r="AQ1556" s="90">
        <f t="shared" si="191"/>
        <v>0</v>
      </c>
      <c r="AR1556" s="90" t="e">
        <f>VLOOKUP(C1556&amp;E1556&amp;G1556&amp;I1556&amp;J1556,'Código Licitaciones'!$I$8:$I$4158,1,0)</f>
        <v>#N/A</v>
      </c>
    </row>
    <row r="1557" spans="24:44" ht="18.75" x14ac:dyDescent="0.3">
      <c r="X1557" s="83">
        <f t="shared" si="192"/>
        <v>9</v>
      </c>
      <c r="Z1557" s="90" t="e">
        <f t="shared" si="193"/>
        <v>#DIV/0!</v>
      </c>
      <c r="AA1557" s="94" t="e">
        <f>+VLOOKUP(C1557,'Código Licitaciones'!$J$7:$J$31,1,0)</f>
        <v>#N/A</v>
      </c>
      <c r="AB1557" s="94">
        <f t="shared" si="194"/>
        <v>0</v>
      </c>
      <c r="AC1557" s="94" t="e">
        <f>+VLOOKUP(E1557,'Código Licitaciones'!$K$7:$K$50,1,0)</f>
        <v>#N/A</v>
      </c>
      <c r="AD1557" s="94">
        <f t="shared" si="195"/>
        <v>0</v>
      </c>
      <c r="AE1557" s="94" t="e">
        <f>+VLOOKUP(G1557,'Código Licitaciones'!$L$7:$L$50,1,0)</f>
        <v>#N/A</v>
      </c>
      <c r="AF1557" s="90" t="e">
        <f t="shared" si="196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90"/>
        <v>0</v>
      </c>
      <c r="AJ1557" s="94">
        <f t="shared" si="190"/>
        <v>0</v>
      </c>
      <c r="AK1557" s="95" t="e">
        <f>+VLOOKUP(M1557,'Código Barras'!$C$3:$C$1694,1,0)</f>
        <v>#N/A</v>
      </c>
      <c r="AL1557" s="90">
        <f t="shared" si="191"/>
        <v>0</v>
      </c>
      <c r="AM1557" s="90">
        <f t="shared" si="191"/>
        <v>0</v>
      </c>
      <c r="AN1557" s="90">
        <f t="shared" si="191"/>
        <v>0</v>
      </c>
      <c r="AO1557" s="90">
        <f t="shared" ref="AO1557:AQ1620" si="197">IF(OR(ISNUMBER(Q1557),Q1557=0),Q1557,1/0)</f>
        <v>0</v>
      </c>
      <c r="AP1557" s="90">
        <f t="shared" si="197"/>
        <v>0</v>
      </c>
      <c r="AQ1557" s="90">
        <f t="shared" si="197"/>
        <v>0</v>
      </c>
      <c r="AR1557" s="90" t="e">
        <f>VLOOKUP(C1557&amp;E1557&amp;G1557&amp;I1557&amp;J1557,'Código Licitaciones'!$I$8:$I$4158,1,0)</f>
        <v>#N/A</v>
      </c>
    </row>
    <row r="1558" spans="24:44" ht="18.75" x14ac:dyDescent="0.3">
      <c r="X1558" s="83">
        <f t="shared" si="192"/>
        <v>9</v>
      </c>
      <c r="Z1558" s="90" t="e">
        <f t="shared" si="193"/>
        <v>#DIV/0!</v>
      </c>
      <c r="AA1558" s="94" t="e">
        <f>+VLOOKUP(C1558,'Código Licitaciones'!$J$7:$J$31,1,0)</f>
        <v>#N/A</v>
      </c>
      <c r="AB1558" s="94">
        <f t="shared" si="194"/>
        <v>0</v>
      </c>
      <c r="AC1558" s="94" t="e">
        <f>+VLOOKUP(E1558,'Código Licitaciones'!$K$7:$K$50,1,0)</f>
        <v>#N/A</v>
      </c>
      <c r="AD1558" s="94">
        <f t="shared" si="195"/>
        <v>0</v>
      </c>
      <c r="AE1558" s="94" t="e">
        <f>+VLOOKUP(G1558,'Código Licitaciones'!$L$7:$L$50,1,0)</f>
        <v>#N/A</v>
      </c>
      <c r="AF1558" s="90" t="e">
        <f t="shared" si="196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90"/>
        <v>0</v>
      </c>
      <c r="AJ1558" s="94">
        <f t="shared" si="190"/>
        <v>0</v>
      </c>
      <c r="AK1558" s="95" t="e">
        <f>+VLOOKUP(M1558,'Código Barras'!$C$3:$C$1694,1,0)</f>
        <v>#N/A</v>
      </c>
      <c r="AL1558" s="90">
        <f t="shared" ref="AL1558:AQ1621" si="198">IF(OR(ISNUMBER(N1558),N1558=0),N1558,1/0)</f>
        <v>0</v>
      </c>
      <c r="AM1558" s="90">
        <f t="shared" si="198"/>
        <v>0</v>
      </c>
      <c r="AN1558" s="90">
        <f t="shared" si="198"/>
        <v>0</v>
      </c>
      <c r="AO1558" s="90">
        <f t="shared" si="197"/>
        <v>0</v>
      </c>
      <c r="AP1558" s="90">
        <f t="shared" si="197"/>
        <v>0</v>
      </c>
      <c r="AQ1558" s="90">
        <f t="shared" si="197"/>
        <v>0</v>
      </c>
      <c r="AR1558" s="90" t="e">
        <f>VLOOKUP(C1558&amp;E1558&amp;G1558&amp;I1558&amp;J1558,'Código Licitaciones'!$I$8:$I$4158,1,0)</f>
        <v>#N/A</v>
      </c>
    </row>
    <row r="1559" spans="24:44" ht="18.75" x14ac:dyDescent="0.3">
      <c r="X1559" s="83">
        <f t="shared" si="192"/>
        <v>9</v>
      </c>
      <c r="Z1559" s="90" t="e">
        <f t="shared" si="193"/>
        <v>#DIV/0!</v>
      </c>
      <c r="AA1559" s="94" t="e">
        <f>+VLOOKUP(C1559,'Código Licitaciones'!$J$7:$J$31,1,0)</f>
        <v>#N/A</v>
      </c>
      <c r="AB1559" s="94">
        <f t="shared" si="194"/>
        <v>0</v>
      </c>
      <c r="AC1559" s="94" t="e">
        <f>+VLOOKUP(E1559,'Código Licitaciones'!$K$7:$K$50,1,0)</f>
        <v>#N/A</v>
      </c>
      <c r="AD1559" s="94">
        <f t="shared" si="195"/>
        <v>0</v>
      </c>
      <c r="AE1559" s="94" t="e">
        <f>+VLOOKUP(G1559,'Código Licitaciones'!$L$7:$L$50,1,0)</f>
        <v>#N/A</v>
      </c>
      <c r="AF1559" s="90" t="e">
        <f t="shared" si="196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90"/>
        <v>0</v>
      </c>
      <c r="AJ1559" s="94">
        <f t="shared" si="190"/>
        <v>0</v>
      </c>
      <c r="AK1559" s="95" t="e">
        <f>+VLOOKUP(M1559,'Código Barras'!$C$3:$C$1694,1,0)</f>
        <v>#N/A</v>
      </c>
      <c r="AL1559" s="90">
        <f t="shared" si="198"/>
        <v>0</v>
      </c>
      <c r="AM1559" s="90">
        <f t="shared" si="198"/>
        <v>0</v>
      </c>
      <c r="AN1559" s="90">
        <f t="shared" si="198"/>
        <v>0</v>
      </c>
      <c r="AO1559" s="90">
        <f t="shared" si="197"/>
        <v>0</v>
      </c>
      <c r="AP1559" s="90">
        <f t="shared" si="197"/>
        <v>0</v>
      </c>
      <c r="AQ1559" s="90">
        <f t="shared" si="197"/>
        <v>0</v>
      </c>
      <c r="AR1559" s="90" t="e">
        <f>VLOOKUP(C1559&amp;E1559&amp;G1559&amp;I1559&amp;J1559,'Código Licitaciones'!$I$8:$I$4158,1,0)</f>
        <v>#N/A</v>
      </c>
    </row>
    <row r="1560" spans="24:44" ht="18.75" x14ac:dyDescent="0.3">
      <c r="X1560" s="83">
        <f t="shared" si="192"/>
        <v>9</v>
      </c>
      <c r="Z1560" s="90" t="e">
        <f t="shared" si="193"/>
        <v>#DIV/0!</v>
      </c>
      <c r="AA1560" s="94" t="e">
        <f>+VLOOKUP(C1560,'Código Licitaciones'!$J$7:$J$31,1,0)</f>
        <v>#N/A</v>
      </c>
      <c r="AB1560" s="94">
        <f t="shared" si="194"/>
        <v>0</v>
      </c>
      <c r="AC1560" s="94" t="e">
        <f>+VLOOKUP(E1560,'Código Licitaciones'!$K$7:$K$50,1,0)</f>
        <v>#N/A</v>
      </c>
      <c r="AD1560" s="94">
        <f t="shared" si="195"/>
        <v>0</v>
      </c>
      <c r="AE1560" s="94" t="e">
        <f>+VLOOKUP(G1560,'Código Licitaciones'!$L$7:$L$50,1,0)</f>
        <v>#N/A</v>
      </c>
      <c r="AF1560" s="90" t="e">
        <f t="shared" si="196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90"/>
        <v>0</v>
      </c>
      <c r="AJ1560" s="94">
        <f t="shared" si="190"/>
        <v>0</v>
      </c>
      <c r="AK1560" s="95" t="e">
        <f>+VLOOKUP(M1560,'Código Barras'!$C$3:$C$1694,1,0)</f>
        <v>#N/A</v>
      </c>
      <c r="AL1560" s="90">
        <f t="shared" si="198"/>
        <v>0</v>
      </c>
      <c r="AM1560" s="90">
        <f t="shared" si="198"/>
        <v>0</v>
      </c>
      <c r="AN1560" s="90">
        <f t="shared" si="198"/>
        <v>0</v>
      </c>
      <c r="AO1560" s="90">
        <f t="shared" si="197"/>
        <v>0</v>
      </c>
      <c r="AP1560" s="90">
        <f t="shared" si="197"/>
        <v>0</v>
      </c>
      <c r="AQ1560" s="90">
        <f t="shared" si="197"/>
        <v>0</v>
      </c>
      <c r="AR1560" s="90" t="e">
        <f>VLOOKUP(C1560&amp;E1560&amp;G1560&amp;I1560&amp;J1560,'Código Licitaciones'!$I$8:$I$4158,1,0)</f>
        <v>#N/A</v>
      </c>
    </row>
    <row r="1561" spans="24:44" ht="18.75" x14ac:dyDescent="0.3">
      <c r="X1561" s="83">
        <f t="shared" si="192"/>
        <v>9</v>
      </c>
      <c r="Z1561" s="90" t="e">
        <f t="shared" si="193"/>
        <v>#DIV/0!</v>
      </c>
      <c r="AA1561" s="94" t="e">
        <f>+VLOOKUP(C1561,'Código Licitaciones'!$J$7:$J$31,1,0)</f>
        <v>#N/A</v>
      </c>
      <c r="AB1561" s="94">
        <f t="shared" si="194"/>
        <v>0</v>
      </c>
      <c r="AC1561" s="94" t="e">
        <f>+VLOOKUP(E1561,'Código Licitaciones'!$K$7:$K$50,1,0)</f>
        <v>#N/A</v>
      </c>
      <c r="AD1561" s="94">
        <f t="shared" si="195"/>
        <v>0</v>
      </c>
      <c r="AE1561" s="94" t="e">
        <f>+VLOOKUP(G1561,'Código Licitaciones'!$L$7:$L$50,1,0)</f>
        <v>#N/A</v>
      </c>
      <c r="AF1561" s="90" t="e">
        <f t="shared" si="196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90"/>
        <v>0</v>
      </c>
      <c r="AJ1561" s="94">
        <f t="shared" si="190"/>
        <v>0</v>
      </c>
      <c r="AK1561" s="95" t="e">
        <f>+VLOOKUP(M1561,'Código Barras'!$C$3:$C$1694,1,0)</f>
        <v>#N/A</v>
      </c>
      <c r="AL1561" s="90">
        <f t="shared" si="198"/>
        <v>0</v>
      </c>
      <c r="AM1561" s="90">
        <f t="shared" si="198"/>
        <v>0</v>
      </c>
      <c r="AN1561" s="90">
        <f t="shared" si="198"/>
        <v>0</v>
      </c>
      <c r="AO1561" s="90">
        <f t="shared" si="197"/>
        <v>0</v>
      </c>
      <c r="AP1561" s="90">
        <f t="shared" si="197"/>
        <v>0</v>
      </c>
      <c r="AQ1561" s="90">
        <f t="shared" si="197"/>
        <v>0</v>
      </c>
      <c r="AR1561" s="90" t="e">
        <f>VLOOKUP(C1561&amp;E1561&amp;G1561&amp;I1561&amp;J1561,'Código Licitaciones'!$I$8:$I$4158,1,0)</f>
        <v>#N/A</v>
      </c>
    </row>
    <row r="1562" spans="24:44" ht="18.75" x14ac:dyDescent="0.3">
      <c r="X1562" s="83">
        <f t="shared" si="192"/>
        <v>9</v>
      </c>
      <c r="Z1562" s="90" t="e">
        <f t="shared" si="193"/>
        <v>#DIV/0!</v>
      </c>
      <c r="AA1562" s="94" t="e">
        <f>+VLOOKUP(C1562,'Código Licitaciones'!$J$7:$J$31,1,0)</f>
        <v>#N/A</v>
      </c>
      <c r="AB1562" s="94">
        <f t="shared" si="194"/>
        <v>0</v>
      </c>
      <c r="AC1562" s="94" t="e">
        <f>+VLOOKUP(E1562,'Código Licitaciones'!$K$7:$K$50,1,0)</f>
        <v>#N/A</v>
      </c>
      <c r="AD1562" s="94">
        <f t="shared" si="195"/>
        <v>0</v>
      </c>
      <c r="AE1562" s="94" t="e">
        <f>+VLOOKUP(G1562,'Código Licitaciones'!$L$7:$L$50,1,0)</f>
        <v>#N/A</v>
      </c>
      <c r="AF1562" s="90" t="e">
        <f t="shared" si="196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90"/>
        <v>0</v>
      </c>
      <c r="AJ1562" s="94">
        <f t="shared" si="190"/>
        <v>0</v>
      </c>
      <c r="AK1562" s="95" t="e">
        <f>+VLOOKUP(M1562,'Código Barras'!$C$3:$C$1694,1,0)</f>
        <v>#N/A</v>
      </c>
      <c r="AL1562" s="90">
        <f t="shared" si="198"/>
        <v>0</v>
      </c>
      <c r="AM1562" s="90">
        <f t="shared" si="198"/>
        <v>0</v>
      </c>
      <c r="AN1562" s="90">
        <f t="shared" si="198"/>
        <v>0</v>
      </c>
      <c r="AO1562" s="90">
        <f t="shared" si="197"/>
        <v>0</v>
      </c>
      <c r="AP1562" s="90">
        <f t="shared" si="197"/>
        <v>0</v>
      </c>
      <c r="AQ1562" s="90">
        <f t="shared" si="197"/>
        <v>0</v>
      </c>
      <c r="AR1562" s="90" t="e">
        <f>VLOOKUP(C1562&amp;E1562&amp;G1562&amp;I1562&amp;J1562,'Código Licitaciones'!$I$8:$I$4158,1,0)</f>
        <v>#N/A</v>
      </c>
    </row>
    <row r="1563" spans="24:44" ht="18.75" x14ac:dyDescent="0.3">
      <c r="X1563" s="83">
        <f t="shared" si="192"/>
        <v>9</v>
      </c>
      <c r="Z1563" s="90" t="e">
        <f t="shared" si="193"/>
        <v>#DIV/0!</v>
      </c>
      <c r="AA1563" s="94" t="e">
        <f>+VLOOKUP(C1563,'Código Licitaciones'!$J$7:$J$31,1,0)</f>
        <v>#N/A</v>
      </c>
      <c r="AB1563" s="94">
        <f t="shared" si="194"/>
        <v>0</v>
      </c>
      <c r="AC1563" s="94" t="e">
        <f>+VLOOKUP(E1563,'Código Licitaciones'!$K$7:$K$50,1,0)</f>
        <v>#N/A</v>
      </c>
      <c r="AD1563" s="94">
        <f t="shared" si="195"/>
        <v>0</v>
      </c>
      <c r="AE1563" s="94" t="e">
        <f>+VLOOKUP(G1563,'Código Licitaciones'!$L$7:$L$50,1,0)</f>
        <v>#N/A</v>
      </c>
      <c r="AF1563" s="90" t="e">
        <f t="shared" si="196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90"/>
        <v>0</v>
      </c>
      <c r="AJ1563" s="94">
        <f t="shared" si="190"/>
        <v>0</v>
      </c>
      <c r="AK1563" s="95" t="e">
        <f>+VLOOKUP(M1563,'Código Barras'!$C$3:$C$1694,1,0)</f>
        <v>#N/A</v>
      </c>
      <c r="AL1563" s="90">
        <f t="shared" si="198"/>
        <v>0</v>
      </c>
      <c r="AM1563" s="90">
        <f t="shared" si="198"/>
        <v>0</v>
      </c>
      <c r="AN1563" s="90">
        <f t="shared" si="198"/>
        <v>0</v>
      </c>
      <c r="AO1563" s="90">
        <f t="shared" si="197"/>
        <v>0</v>
      </c>
      <c r="AP1563" s="90">
        <f t="shared" si="197"/>
        <v>0</v>
      </c>
      <c r="AQ1563" s="90">
        <f t="shared" si="197"/>
        <v>0</v>
      </c>
      <c r="AR1563" s="90" t="e">
        <f>VLOOKUP(C1563&amp;E1563&amp;G1563&amp;I1563&amp;J1563,'Código Licitaciones'!$I$8:$I$4158,1,0)</f>
        <v>#N/A</v>
      </c>
    </row>
    <row r="1564" spans="24:44" ht="18.75" x14ac:dyDescent="0.3">
      <c r="X1564" s="83">
        <f t="shared" si="192"/>
        <v>9</v>
      </c>
      <c r="Z1564" s="90" t="e">
        <f t="shared" si="193"/>
        <v>#DIV/0!</v>
      </c>
      <c r="AA1564" s="94" t="e">
        <f>+VLOOKUP(C1564,'Código Licitaciones'!$J$7:$J$31,1,0)</f>
        <v>#N/A</v>
      </c>
      <c r="AB1564" s="94">
        <f t="shared" si="194"/>
        <v>0</v>
      </c>
      <c r="AC1564" s="94" t="e">
        <f>+VLOOKUP(E1564,'Código Licitaciones'!$K$7:$K$50,1,0)</f>
        <v>#N/A</v>
      </c>
      <c r="AD1564" s="94">
        <f t="shared" si="195"/>
        <v>0</v>
      </c>
      <c r="AE1564" s="94" t="e">
        <f>+VLOOKUP(G1564,'Código Licitaciones'!$L$7:$L$50,1,0)</f>
        <v>#N/A</v>
      </c>
      <c r="AF1564" s="90" t="e">
        <f t="shared" si="196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90"/>
        <v>0</v>
      </c>
      <c r="AJ1564" s="94">
        <f t="shared" si="190"/>
        <v>0</v>
      </c>
      <c r="AK1564" s="95" t="e">
        <f>+VLOOKUP(M1564,'Código Barras'!$C$3:$C$1694,1,0)</f>
        <v>#N/A</v>
      </c>
      <c r="AL1564" s="90">
        <f t="shared" si="198"/>
        <v>0</v>
      </c>
      <c r="AM1564" s="90">
        <f t="shared" si="198"/>
        <v>0</v>
      </c>
      <c r="AN1564" s="90">
        <f t="shared" si="198"/>
        <v>0</v>
      </c>
      <c r="AO1564" s="90">
        <f t="shared" si="197"/>
        <v>0</v>
      </c>
      <c r="AP1564" s="90">
        <f t="shared" si="197"/>
        <v>0</v>
      </c>
      <c r="AQ1564" s="90">
        <f t="shared" si="197"/>
        <v>0</v>
      </c>
      <c r="AR1564" s="90" t="e">
        <f>VLOOKUP(C1564&amp;E1564&amp;G1564&amp;I1564&amp;J1564,'Código Licitaciones'!$I$8:$I$4158,1,0)</f>
        <v>#N/A</v>
      </c>
    </row>
    <row r="1565" spans="24:44" ht="18.75" x14ac:dyDescent="0.3">
      <c r="X1565" s="83">
        <f t="shared" si="192"/>
        <v>9</v>
      </c>
      <c r="Z1565" s="90" t="e">
        <f t="shared" si="193"/>
        <v>#DIV/0!</v>
      </c>
      <c r="AA1565" s="94" t="e">
        <f>+VLOOKUP(C1565,'Código Licitaciones'!$J$7:$J$31,1,0)</f>
        <v>#N/A</v>
      </c>
      <c r="AB1565" s="94">
        <f t="shared" si="194"/>
        <v>0</v>
      </c>
      <c r="AC1565" s="94" t="e">
        <f>+VLOOKUP(E1565,'Código Licitaciones'!$K$7:$K$50,1,0)</f>
        <v>#N/A</v>
      </c>
      <c r="AD1565" s="94">
        <f t="shared" si="195"/>
        <v>0</v>
      </c>
      <c r="AE1565" s="94" t="e">
        <f>+VLOOKUP(G1565,'Código Licitaciones'!$L$7:$L$50,1,0)</f>
        <v>#N/A</v>
      </c>
      <c r="AF1565" s="90" t="e">
        <f t="shared" si="196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90"/>
        <v>0</v>
      </c>
      <c r="AJ1565" s="94">
        <f t="shared" si="190"/>
        <v>0</v>
      </c>
      <c r="AK1565" s="95" t="e">
        <f>+VLOOKUP(M1565,'Código Barras'!$C$3:$C$1694,1,0)</f>
        <v>#N/A</v>
      </c>
      <c r="AL1565" s="90">
        <f t="shared" si="198"/>
        <v>0</v>
      </c>
      <c r="AM1565" s="90">
        <f t="shared" si="198"/>
        <v>0</v>
      </c>
      <c r="AN1565" s="90">
        <f t="shared" si="198"/>
        <v>0</v>
      </c>
      <c r="AO1565" s="90">
        <f t="shared" si="197"/>
        <v>0</v>
      </c>
      <c r="AP1565" s="90">
        <f t="shared" si="197"/>
        <v>0</v>
      </c>
      <c r="AQ1565" s="90">
        <f t="shared" si="197"/>
        <v>0</v>
      </c>
      <c r="AR1565" s="90" t="e">
        <f>VLOOKUP(C1565&amp;E1565&amp;G1565&amp;I1565&amp;J1565,'Código Licitaciones'!$I$8:$I$4158,1,0)</f>
        <v>#N/A</v>
      </c>
    </row>
    <row r="1566" spans="24:44" ht="18.75" x14ac:dyDescent="0.3">
      <c r="X1566" s="83">
        <f t="shared" si="192"/>
        <v>9</v>
      </c>
      <c r="Z1566" s="90" t="e">
        <f t="shared" si="193"/>
        <v>#DIV/0!</v>
      </c>
      <c r="AA1566" s="94" t="e">
        <f>+VLOOKUP(C1566,'Código Licitaciones'!$J$7:$J$31,1,0)</f>
        <v>#N/A</v>
      </c>
      <c r="AB1566" s="94">
        <f t="shared" si="194"/>
        <v>0</v>
      </c>
      <c r="AC1566" s="94" t="e">
        <f>+VLOOKUP(E1566,'Código Licitaciones'!$K$7:$K$50,1,0)</f>
        <v>#N/A</v>
      </c>
      <c r="AD1566" s="94">
        <f t="shared" si="195"/>
        <v>0</v>
      </c>
      <c r="AE1566" s="94" t="e">
        <f>+VLOOKUP(G1566,'Código Licitaciones'!$L$7:$L$50,1,0)</f>
        <v>#N/A</v>
      </c>
      <c r="AF1566" s="90" t="e">
        <f t="shared" si="196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90"/>
        <v>0</v>
      </c>
      <c r="AJ1566" s="94">
        <f t="shared" si="190"/>
        <v>0</v>
      </c>
      <c r="AK1566" s="95" t="e">
        <f>+VLOOKUP(M1566,'Código Barras'!$C$3:$C$1694,1,0)</f>
        <v>#N/A</v>
      </c>
      <c r="AL1566" s="90">
        <f t="shared" si="198"/>
        <v>0</v>
      </c>
      <c r="AM1566" s="90">
        <f t="shared" si="198"/>
        <v>0</v>
      </c>
      <c r="AN1566" s="90">
        <f t="shared" si="198"/>
        <v>0</v>
      </c>
      <c r="AO1566" s="90">
        <f t="shared" si="197"/>
        <v>0</v>
      </c>
      <c r="AP1566" s="90">
        <f t="shared" si="197"/>
        <v>0</v>
      </c>
      <c r="AQ1566" s="90">
        <f t="shared" si="197"/>
        <v>0</v>
      </c>
      <c r="AR1566" s="90" t="e">
        <f>VLOOKUP(C1566&amp;E1566&amp;G1566&amp;I1566&amp;J1566,'Código Licitaciones'!$I$8:$I$4158,1,0)</f>
        <v>#N/A</v>
      </c>
    </row>
    <row r="1567" spans="24:44" ht="18.75" x14ac:dyDescent="0.3">
      <c r="X1567" s="83">
        <f t="shared" si="192"/>
        <v>9</v>
      </c>
      <c r="Z1567" s="90" t="e">
        <f t="shared" si="193"/>
        <v>#DIV/0!</v>
      </c>
      <c r="AA1567" s="94" t="e">
        <f>+VLOOKUP(C1567,'Código Licitaciones'!$J$7:$J$31,1,0)</f>
        <v>#N/A</v>
      </c>
      <c r="AB1567" s="94">
        <f t="shared" si="194"/>
        <v>0</v>
      </c>
      <c r="AC1567" s="94" t="e">
        <f>+VLOOKUP(E1567,'Código Licitaciones'!$K$7:$K$50,1,0)</f>
        <v>#N/A</v>
      </c>
      <c r="AD1567" s="94">
        <f t="shared" si="195"/>
        <v>0</v>
      </c>
      <c r="AE1567" s="94" t="e">
        <f>+VLOOKUP(G1567,'Código Licitaciones'!$L$7:$L$50,1,0)</f>
        <v>#N/A</v>
      </c>
      <c r="AF1567" s="90" t="e">
        <f t="shared" si="196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90"/>
        <v>0</v>
      </c>
      <c r="AJ1567" s="94">
        <f t="shared" si="190"/>
        <v>0</v>
      </c>
      <c r="AK1567" s="95" t="e">
        <f>+VLOOKUP(M1567,'Código Barras'!$C$3:$C$1694,1,0)</f>
        <v>#N/A</v>
      </c>
      <c r="AL1567" s="90">
        <f t="shared" si="198"/>
        <v>0</v>
      </c>
      <c r="AM1567" s="90">
        <f t="shared" si="198"/>
        <v>0</v>
      </c>
      <c r="AN1567" s="90">
        <f t="shared" si="198"/>
        <v>0</v>
      </c>
      <c r="AO1567" s="90">
        <f t="shared" si="197"/>
        <v>0</v>
      </c>
      <c r="AP1567" s="90">
        <f t="shared" si="197"/>
        <v>0</v>
      </c>
      <c r="AQ1567" s="90">
        <f t="shared" si="197"/>
        <v>0</v>
      </c>
      <c r="AR1567" s="90" t="e">
        <f>VLOOKUP(C1567&amp;E1567&amp;G1567&amp;I1567&amp;J1567,'Código Licitaciones'!$I$8:$I$4158,1,0)</f>
        <v>#N/A</v>
      </c>
    </row>
    <row r="1568" spans="24:44" ht="18.75" x14ac:dyDescent="0.3">
      <c r="X1568" s="83">
        <f t="shared" si="192"/>
        <v>9</v>
      </c>
      <c r="Z1568" s="90" t="e">
        <f t="shared" si="193"/>
        <v>#DIV/0!</v>
      </c>
      <c r="AA1568" s="94" t="e">
        <f>+VLOOKUP(C1568,'Código Licitaciones'!$J$7:$J$31,1,0)</f>
        <v>#N/A</v>
      </c>
      <c r="AB1568" s="94">
        <f t="shared" si="194"/>
        <v>0</v>
      </c>
      <c r="AC1568" s="94" t="e">
        <f>+VLOOKUP(E1568,'Código Licitaciones'!$K$7:$K$50,1,0)</f>
        <v>#N/A</v>
      </c>
      <c r="AD1568" s="94">
        <f t="shared" si="195"/>
        <v>0</v>
      </c>
      <c r="AE1568" s="94" t="e">
        <f>+VLOOKUP(G1568,'Código Licitaciones'!$L$7:$L$50,1,0)</f>
        <v>#N/A</v>
      </c>
      <c r="AF1568" s="90" t="e">
        <f t="shared" si="196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90"/>
        <v>0</v>
      </c>
      <c r="AJ1568" s="94">
        <f t="shared" si="190"/>
        <v>0</v>
      </c>
      <c r="AK1568" s="95" t="e">
        <f>+VLOOKUP(M1568,'Código Barras'!$C$3:$C$1694,1,0)</f>
        <v>#N/A</v>
      </c>
      <c r="AL1568" s="90">
        <f t="shared" si="198"/>
        <v>0</v>
      </c>
      <c r="AM1568" s="90">
        <f t="shared" si="198"/>
        <v>0</v>
      </c>
      <c r="AN1568" s="90">
        <f t="shared" si="198"/>
        <v>0</v>
      </c>
      <c r="AO1568" s="90">
        <f t="shared" si="197"/>
        <v>0</v>
      </c>
      <c r="AP1568" s="90">
        <f t="shared" si="197"/>
        <v>0</v>
      </c>
      <c r="AQ1568" s="90">
        <f t="shared" si="197"/>
        <v>0</v>
      </c>
      <c r="AR1568" s="90" t="e">
        <f>VLOOKUP(C1568&amp;E1568&amp;G1568&amp;I1568&amp;J1568,'Código Licitaciones'!$I$8:$I$4158,1,0)</f>
        <v>#N/A</v>
      </c>
    </row>
    <row r="1569" spans="24:44" ht="18.75" x14ac:dyDescent="0.3">
      <c r="X1569" s="83">
        <f t="shared" si="192"/>
        <v>9</v>
      </c>
      <c r="Z1569" s="90" t="e">
        <f t="shared" si="193"/>
        <v>#DIV/0!</v>
      </c>
      <c r="AA1569" s="94" t="e">
        <f>+VLOOKUP(C1569,'Código Licitaciones'!$J$7:$J$31,1,0)</f>
        <v>#N/A</v>
      </c>
      <c r="AB1569" s="94">
        <f t="shared" si="194"/>
        <v>0</v>
      </c>
      <c r="AC1569" s="94" t="e">
        <f>+VLOOKUP(E1569,'Código Licitaciones'!$K$7:$K$50,1,0)</f>
        <v>#N/A</v>
      </c>
      <c r="AD1569" s="94">
        <f t="shared" si="195"/>
        <v>0</v>
      </c>
      <c r="AE1569" s="94" t="e">
        <f>+VLOOKUP(G1569,'Código Licitaciones'!$L$7:$L$50,1,0)</f>
        <v>#N/A</v>
      </c>
      <c r="AF1569" s="90" t="e">
        <f t="shared" si="196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9">+K1569</f>
        <v>0</v>
      </c>
      <c r="AJ1569" s="94">
        <f t="shared" si="199"/>
        <v>0</v>
      </c>
      <c r="AK1569" s="95" t="e">
        <f>+VLOOKUP(M1569,'Código Barras'!$C$3:$C$1694,1,0)</f>
        <v>#N/A</v>
      </c>
      <c r="AL1569" s="90">
        <f t="shared" si="198"/>
        <v>0</v>
      </c>
      <c r="AM1569" s="90">
        <f t="shared" si="198"/>
        <v>0</v>
      </c>
      <c r="AN1569" s="90">
        <f t="shared" si="198"/>
        <v>0</v>
      </c>
      <c r="AO1569" s="90">
        <f t="shared" si="197"/>
        <v>0</v>
      </c>
      <c r="AP1569" s="90">
        <f t="shared" si="197"/>
        <v>0</v>
      </c>
      <c r="AQ1569" s="90">
        <f t="shared" si="197"/>
        <v>0</v>
      </c>
      <c r="AR1569" s="90" t="e">
        <f>VLOOKUP(C1569&amp;E1569&amp;G1569&amp;I1569&amp;J1569,'Código Licitaciones'!$I$8:$I$4158,1,0)</f>
        <v>#N/A</v>
      </c>
    </row>
    <row r="1570" spans="24:44" ht="18.75" x14ac:dyDescent="0.3">
      <c r="X1570" s="83">
        <f t="shared" si="192"/>
        <v>9</v>
      </c>
      <c r="Z1570" s="90" t="e">
        <f t="shared" si="193"/>
        <v>#DIV/0!</v>
      </c>
      <c r="AA1570" s="94" t="e">
        <f>+VLOOKUP(C1570,'Código Licitaciones'!$J$7:$J$31,1,0)</f>
        <v>#N/A</v>
      </c>
      <c r="AB1570" s="94">
        <f t="shared" si="194"/>
        <v>0</v>
      </c>
      <c r="AC1570" s="94" t="e">
        <f>+VLOOKUP(E1570,'Código Licitaciones'!$K$7:$K$50,1,0)</f>
        <v>#N/A</v>
      </c>
      <c r="AD1570" s="94">
        <f t="shared" si="195"/>
        <v>0</v>
      </c>
      <c r="AE1570" s="94" t="e">
        <f>+VLOOKUP(G1570,'Código Licitaciones'!$L$7:$L$50,1,0)</f>
        <v>#N/A</v>
      </c>
      <c r="AF1570" s="90" t="e">
        <f t="shared" si="196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9"/>
        <v>0</v>
      </c>
      <c r="AJ1570" s="94">
        <f t="shared" si="199"/>
        <v>0</v>
      </c>
      <c r="AK1570" s="95" t="e">
        <f>+VLOOKUP(M1570,'Código Barras'!$C$3:$C$1694,1,0)</f>
        <v>#N/A</v>
      </c>
      <c r="AL1570" s="90">
        <f t="shared" si="198"/>
        <v>0</v>
      </c>
      <c r="AM1570" s="90">
        <f t="shared" si="198"/>
        <v>0</v>
      </c>
      <c r="AN1570" s="90">
        <f t="shared" si="198"/>
        <v>0</v>
      </c>
      <c r="AO1570" s="90">
        <f t="shared" si="197"/>
        <v>0</v>
      </c>
      <c r="AP1570" s="90">
        <f t="shared" si="197"/>
        <v>0</v>
      </c>
      <c r="AQ1570" s="90">
        <f t="shared" si="197"/>
        <v>0</v>
      </c>
      <c r="AR1570" s="90" t="e">
        <f>VLOOKUP(C1570&amp;E1570&amp;G1570&amp;I1570&amp;J1570,'Código Licitaciones'!$I$8:$I$4158,1,0)</f>
        <v>#N/A</v>
      </c>
    </row>
    <row r="1571" spans="24:44" ht="18.75" x14ac:dyDescent="0.3">
      <c r="X1571" s="83">
        <f t="shared" si="192"/>
        <v>9</v>
      </c>
      <c r="Z1571" s="90" t="e">
        <f t="shared" si="193"/>
        <v>#DIV/0!</v>
      </c>
      <c r="AA1571" s="94" t="e">
        <f>+VLOOKUP(C1571,'Código Licitaciones'!$J$7:$J$31,1,0)</f>
        <v>#N/A</v>
      </c>
      <c r="AB1571" s="94">
        <f t="shared" si="194"/>
        <v>0</v>
      </c>
      <c r="AC1571" s="94" t="e">
        <f>+VLOOKUP(E1571,'Código Licitaciones'!$K$7:$K$50,1,0)</f>
        <v>#N/A</v>
      </c>
      <c r="AD1571" s="94">
        <f t="shared" si="195"/>
        <v>0</v>
      </c>
      <c r="AE1571" s="94" t="e">
        <f>+VLOOKUP(G1571,'Código Licitaciones'!$L$7:$L$50,1,0)</f>
        <v>#N/A</v>
      </c>
      <c r="AF1571" s="90" t="e">
        <f t="shared" si="196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9"/>
        <v>0</v>
      </c>
      <c r="AJ1571" s="94">
        <f t="shared" si="199"/>
        <v>0</v>
      </c>
      <c r="AK1571" s="95" t="e">
        <f>+VLOOKUP(M1571,'Código Barras'!$C$3:$C$1694,1,0)</f>
        <v>#N/A</v>
      </c>
      <c r="AL1571" s="90">
        <f t="shared" si="198"/>
        <v>0</v>
      </c>
      <c r="AM1571" s="90">
        <f t="shared" si="198"/>
        <v>0</v>
      </c>
      <c r="AN1571" s="90">
        <f t="shared" si="198"/>
        <v>0</v>
      </c>
      <c r="AO1571" s="90">
        <f t="shared" si="197"/>
        <v>0</v>
      </c>
      <c r="AP1571" s="90">
        <f t="shared" si="197"/>
        <v>0</v>
      </c>
      <c r="AQ1571" s="90">
        <f t="shared" si="197"/>
        <v>0</v>
      </c>
      <c r="AR1571" s="90" t="e">
        <f>VLOOKUP(C1571&amp;E1571&amp;G1571&amp;I1571&amp;J1571,'Código Licitaciones'!$I$8:$I$4158,1,0)</f>
        <v>#N/A</v>
      </c>
    </row>
    <row r="1572" spans="24:44" ht="18.75" x14ac:dyDescent="0.3">
      <c r="X1572" s="83">
        <f t="shared" si="192"/>
        <v>9</v>
      </c>
      <c r="Z1572" s="90" t="e">
        <f t="shared" si="193"/>
        <v>#DIV/0!</v>
      </c>
      <c r="AA1572" s="94" t="e">
        <f>+VLOOKUP(C1572,'Código Licitaciones'!$J$7:$J$31,1,0)</f>
        <v>#N/A</v>
      </c>
      <c r="AB1572" s="94">
        <f t="shared" si="194"/>
        <v>0</v>
      </c>
      <c r="AC1572" s="94" t="e">
        <f>+VLOOKUP(E1572,'Código Licitaciones'!$K$7:$K$50,1,0)</f>
        <v>#N/A</v>
      </c>
      <c r="AD1572" s="94">
        <f t="shared" si="195"/>
        <v>0</v>
      </c>
      <c r="AE1572" s="94" t="e">
        <f>+VLOOKUP(G1572,'Código Licitaciones'!$L$7:$L$50,1,0)</f>
        <v>#N/A</v>
      </c>
      <c r="AF1572" s="90" t="e">
        <f t="shared" si="196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9"/>
        <v>0</v>
      </c>
      <c r="AJ1572" s="94">
        <f t="shared" si="199"/>
        <v>0</v>
      </c>
      <c r="AK1572" s="95" t="e">
        <f>+VLOOKUP(M1572,'Código Barras'!$C$3:$C$1694,1,0)</f>
        <v>#N/A</v>
      </c>
      <c r="AL1572" s="90">
        <f t="shared" si="198"/>
        <v>0</v>
      </c>
      <c r="AM1572" s="90">
        <f t="shared" si="198"/>
        <v>0</v>
      </c>
      <c r="AN1572" s="90">
        <f t="shared" si="198"/>
        <v>0</v>
      </c>
      <c r="AO1572" s="90">
        <f t="shared" si="197"/>
        <v>0</v>
      </c>
      <c r="AP1572" s="90">
        <f t="shared" si="197"/>
        <v>0</v>
      </c>
      <c r="AQ1572" s="90">
        <f t="shared" si="197"/>
        <v>0</v>
      </c>
      <c r="AR1572" s="90" t="e">
        <f>VLOOKUP(C1572&amp;E1572&amp;G1572&amp;I1572&amp;J1572,'Código Licitaciones'!$I$8:$I$4158,1,0)</f>
        <v>#N/A</v>
      </c>
    </row>
    <row r="1573" spans="24:44" ht="18.75" x14ac:dyDescent="0.3">
      <c r="X1573" s="83">
        <f t="shared" si="192"/>
        <v>9</v>
      </c>
      <c r="Z1573" s="90" t="e">
        <f t="shared" si="193"/>
        <v>#DIV/0!</v>
      </c>
      <c r="AA1573" s="94" t="e">
        <f>+VLOOKUP(C1573,'Código Licitaciones'!$J$7:$J$31,1,0)</f>
        <v>#N/A</v>
      </c>
      <c r="AB1573" s="94">
        <f t="shared" si="194"/>
        <v>0</v>
      </c>
      <c r="AC1573" s="94" t="e">
        <f>+VLOOKUP(E1573,'Código Licitaciones'!$K$7:$K$50,1,0)</f>
        <v>#N/A</v>
      </c>
      <c r="AD1573" s="94">
        <f t="shared" si="195"/>
        <v>0</v>
      </c>
      <c r="AE1573" s="94" t="e">
        <f>+VLOOKUP(G1573,'Código Licitaciones'!$L$7:$L$50,1,0)</f>
        <v>#N/A</v>
      </c>
      <c r="AF1573" s="90" t="e">
        <f t="shared" si="196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9"/>
        <v>0</v>
      </c>
      <c r="AJ1573" s="94">
        <f t="shared" si="199"/>
        <v>0</v>
      </c>
      <c r="AK1573" s="95" t="e">
        <f>+VLOOKUP(M1573,'Código Barras'!$C$3:$C$1694,1,0)</f>
        <v>#N/A</v>
      </c>
      <c r="AL1573" s="90">
        <f t="shared" si="198"/>
        <v>0</v>
      </c>
      <c r="AM1573" s="90">
        <f t="shared" si="198"/>
        <v>0</v>
      </c>
      <c r="AN1573" s="90">
        <f t="shared" si="198"/>
        <v>0</v>
      </c>
      <c r="AO1573" s="90">
        <f t="shared" si="197"/>
        <v>0</v>
      </c>
      <c r="AP1573" s="90">
        <f t="shared" si="197"/>
        <v>0</v>
      </c>
      <c r="AQ1573" s="90">
        <f t="shared" si="197"/>
        <v>0</v>
      </c>
      <c r="AR1573" s="90" t="e">
        <f>VLOOKUP(C1573&amp;E1573&amp;G1573&amp;I1573&amp;J1573,'Código Licitaciones'!$I$8:$I$4158,1,0)</f>
        <v>#N/A</v>
      </c>
    </row>
    <row r="1574" spans="24:44" ht="18.75" x14ac:dyDescent="0.3">
      <c r="X1574" s="83">
        <f t="shared" si="192"/>
        <v>9</v>
      </c>
      <c r="Z1574" s="90" t="e">
        <f t="shared" si="193"/>
        <v>#DIV/0!</v>
      </c>
      <c r="AA1574" s="94" t="e">
        <f>+VLOOKUP(C1574,'Código Licitaciones'!$J$7:$J$31,1,0)</f>
        <v>#N/A</v>
      </c>
      <c r="AB1574" s="94">
        <f t="shared" si="194"/>
        <v>0</v>
      </c>
      <c r="AC1574" s="94" t="e">
        <f>+VLOOKUP(E1574,'Código Licitaciones'!$K$7:$K$50,1,0)</f>
        <v>#N/A</v>
      </c>
      <c r="AD1574" s="94">
        <f t="shared" si="195"/>
        <v>0</v>
      </c>
      <c r="AE1574" s="94" t="e">
        <f>+VLOOKUP(G1574,'Código Licitaciones'!$L$7:$L$50,1,0)</f>
        <v>#N/A</v>
      </c>
      <c r="AF1574" s="90" t="e">
        <f t="shared" si="196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9"/>
        <v>0</v>
      </c>
      <c r="AJ1574" s="94">
        <f t="shared" si="199"/>
        <v>0</v>
      </c>
      <c r="AK1574" s="95" t="e">
        <f>+VLOOKUP(M1574,'Código Barras'!$C$3:$C$1694,1,0)</f>
        <v>#N/A</v>
      </c>
      <c r="AL1574" s="90">
        <f t="shared" si="198"/>
        <v>0</v>
      </c>
      <c r="AM1574" s="90">
        <f t="shared" si="198"/>
        <v>0</v>
      </c>
      <c r="AN1574" s="90">
        <f t="shared" si="198"/>
        <v>0</v>
      </c>
      <c r="AO1574" s="90">
        <f t="shared" si="197"/>
        <v>0</v>
      </c>
      <c r="AP1574" s="90">
        <f t="shared" si="197"/>
        <v>0</v>
      </c>
      <c r="AQ1574" s="90">
        <f t="shared" si="197"/>
        <v>0</v>
      </c>
      <c r="AR1574" s="90" t="e">
        <f>VLOOKUP(C1574&amp;E1574&amp;G1574&amp;I1574&amp;J1574,'Código Licitaciones'!$I$8:$I$4158,1,0)</f>
        <v>#N/A</v>
      </c>
    </row>
    <row r="1575" spans="24:44" ht="18.75" x14ac:dyDescent="0.3">
      <c r="X1575" s="83">
        <f t="shared" si="192"/>
        <v>9</v>
      </c>
      <c r="Z1575" s="90" t="e">
        <f t="shared" si="193"/>
        <v>#DIV/0!</v>
      </c>
      <c r="AA1575" s="94" t="e">
        <f>+VLOOKUP(C1575,'Código Licitaciones'!$J$7:$J$31,1,0)</f>
        <v>#N/A</v>
      </c>
      <c r="AB1575" s="94">
        <f t="shared" si="194"/>
        <v>0</v>
      </c>
      <c r="AC1575" s="94" t="e">
        <f>+VLOOKUP(E1575,'Código Licitaciones'!$K$7:$K$50,1,0)</f>
        <v>#N/A</v>
      </c>
      <c r="AD1575" s="94">
        <f t="shared" si="195"/>
        <v>0</v>
      </c>
      <c r="AE1575" s="94" t="e">
        <f>+VLOOKUP(G1575,'Código Licitaciones'!$L$7:$L$50,1,0)</f>
        <v>#N/A</v>
      </c>
      <c r="AF1575" s="90" t="e">
        <f t="shared" si="196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9"/>
        <v>0</v>
      </c>
      <c r="AJ1575" s="94">
        <f t="shared" si="199"/>
        <v>0</v>
      </c>
      <c r="AK1575" s="95" t="e">
        <f>+VLOOKUP(M1575,'Código Barras'!$C$3:$C$1694,1,0)</f>
        <v>#N/A</v>
      </c>
      <c r="AL1575" s="90">
        <f t="shared" si="198"/>
        <v>0</v>
      </c>
      <c r="AM1575" s="90">
        <f t="shared" si="198"/>
        <v>0</v>
      </c>
      <c r="AN1575" s="90">
        <f t="shared" si="198"/>
        <v>0</v>
      </c>
      <c r="AO1575" s="90">
        <f t="shared" si="197"/>
        <v>0</v>
      </c>
      <c r="AP1575" s="90">
        <f t="shared" si="197"/>
        <v>0</v>
      </c>
      <c r="AQ1575" s="90">
        <f t="shared" si="197"/>
        <v>0</v>
      </c>
      <c r="AR1575" s="90" t="e">
        <f>VLOOKUP(C1575&amp;E1575&amp;G1575&amp;I1575&amp;J1575,'Código Licitaciones'!$I$8:$I$4158,1,0)</f>
        <v>#N/A</v>
      </c>
    </row>
    <row r="1576" spans="24:44" ht="18.75" x14ac:dyDescent="0.3">
      <c r="X1576" s="83">
        <f t="shared" si="192"/>
        <v>9</v>
      </c>
      <c r="Z1576" s="90" t="e">
        <f t="shared" si="193"/>
        <v>#DIV/0!</v>
      </c>
      <c r="AA1576" s="94" t="e">
        <f>+VLOOKUP(C1576,'Código Licitaciones'!$J$7:$J$31,1,0)</f>
        <v>#N/A</v>
      </c>
      <c r="AB1576" s="94">
        <f t="shared" si="194"/>
        <v>0</v>
      </c>
      <c r="AC1576" s="94" t="e">
        <f>+VLOOKUP(E1576,'Código Licitaciones'!$K$7:$K$50,1,0)</f>
        <v>#N/A</v>
      </c>
      <c r="AD1576" s="94">
        <f t="shared" si="195"/>
        <v>0</v>
      </c>
      <c r="AE1576" s="94" t="e">
        <f>+VLOOKUP(G1576,'Código Licitaciones'!$L$7:$L$50,1,0)</f>
        <v>#N/A</v>
      </c>
      <c r="AF1576" s="90" t="e">
        <f t="shared" si="196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9"/>
        <v>0</v>
      </c>
      <c r="AJ1576" s="94">
        <f t="shared" si="199"/>
        <v>0</v>
      </c>
      <c r="AK1576" s="95" t="e">
        <f>+VLOOKUP(M1576,'Código Barras'!$C$3:$C$1694,1,0)</f>
        <v>#N/A</v>
      </c>
      <c r="AL1576" s="90">
        <f t="shared" si="198"/>
        <v>0</v>
      </c>
      <c r="AM1576" s="90">
        <f t="shared" si="198"/>
        <v>0</v>
      </c>
      <c r="AN1576" s="90">
        <f t="shared" si="198"/>
        <v>0</v>
      </c>
      <c r="AO1576" s="90">
        <f t="shared" si="197"/>
        <v>0</v>
      </c>
      <c r="AP1576" s="90">
        <f t="shared" si="197"/>
        <v>0</v>
      </c>
      <c r="AQ1576" s="90">
        <f t="shared" si="197"/>
        <v>0</v>
      </c>
      <c r="AR1576" s="90" t="e">
        <f>VLOOKUP(C1576&amp;E1576&amp;G1576&amp;I1576&amp;J1576,'Código Licitaciones'!$I$8:$I$4158,1,0)</f>
        <v>#N/A</v>
      </c>
    </row>
    <row r="1577" spans="24:44" ht="18.75" x14ac:dyDescent="0.3">
      <c r="X1577" s="83">
        <f t="shared" si="192"/>
        <v>9</v>
      </c>
      <c r="Z1577" s="90" t="e">
        <f t="shared" si="193"/>
        <v>#DIV/0!</v>
      </c>
      <c r="AA1577" s="94" t="e">
        <f>+VLOOKUP(C1577,'Código Licitaciones'!$J$7:$J$31,1,0)</f>
        <v>#N/A</v>
      </c>
      <c r="AB1577" s="94">
        <f t="shared" si="194"/>
        <v>0</v>
      </c>
      <c r="AC1577" s="94" t="e">
        <f>+VLOOKUP(E1577,'Código Licitaciones'!$K$7:$K$50,1,0)</f>
        <v>#N/A</v>
      </c>
      <c r="AD1577" s="94">
        <f t="shared" si="195"/>
        <v>0</v>
      </c>
      <c r="AE1577" s="94" t="e">
        <f>+VLOOKUP(G1577,'Código Licitaciones'!$L$7:$L$50,1,0)</f>
        <v>#N/A</v>
      </c>
      <c r="AF1577" s="90" t="e">
        <f t="shared" si="196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9"/>
        <v>0</v>
      </c>
      <c r="AJ1577" s="94">
        <f t="shared" si="199"/>
        <v>0</v>
      </c>
      <c r="AK1577" s="95" t="e">
        <f>+VLOOKUP(M1577,'Código Barras'!$C$3:$C$1694,1,0)</f>
        <v>#N/A</v>
      </c>
      <c r="AL1577" s="90">
        <f t="shared" si="198"/>
        <v>0</v>
      </c>
      <c r="AM1577" s="90">
        <f t="shared" si="198"/>
        <v>0</v>
      </c>
      <c r="AN1577" s="90">
        <f t="shared" si="198"/>
        <v>0</v>
      </c>
      <c r="AO1577" s="90">
        <f t="shared" si="197"/>
        <v>0</v>
      </c>
      <c r="AP1577" s="90">
        <f t="shared" si="197"/>
        <v>0</v>
      </c>
      <c r="AQ1577" s="90">
        <f t="shared" si="197"/>
        <v>0</v>
      </c>
      <c r="AR1577" s="90" t="e">
        <f>VLOOKUP(C1577&amp;E1577&amp;G1577&amp;I1577&amp;J1577,'Código Licitaciones'!$I$8:$I$4158,1,0)</f>
        <v>#N/A</v>
      </c>
    </row>
    <row r="1578" spans="24:44" ht="18.75" x14ac:dyDescent="0.3">
      <c r="X1578" s="83">
        <f t="shared" si="192"/>
        <v>9</v>
      </c>
      <c r="Z1578" s="90" t="e">
        <f t="shared" si="193"/>
        <v>#DIV/0!</v>
      </c>
      <c r="AA1578" s="94" t="e">
        <f>+VLOOKUP(C1578,'Código Licitaciones'!$J$7:$J$31,1,0)</f>
        <v>#N/A</v>
      </c>
      <c r="AB1578" s="94">
        <f t="shared" si="194"/>
        <v>0</v>
      </c>
      <c r="AC1578" s="94" t="e">
        <f>+VLOOKUP(E1578,'Código Licitaciones'!$K$7:$K$50,1,0)</f>
        <v>#N/A</v>
      </c>
      <c r="AD1578" s="94">
        <f t="shared" si="195"/>
        <v>0</v>
      </c>
      <c r="AE1578" s="94" t="e">
        <f>+VLOOKUP(G1578,'Código Licitaciones'!$L$7:$L$50,1,0)</f>
        <v>#N/A</v>
      </c>
      <c r="AF1578" s="90" t="e">
        <f t="shared" si="196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9"/>
        <v>0</v>
      </c>
      <c r="AJ1578" s="94">
        <f t="shared" si="199"/>
        <v>0</v>
      </c>
      <c r="AK1578" s="95" t="e">
        <f>+VLOOKUP(M1578,'Código Barras'!$C$3:$C$1694,1,0)</f>
        <v>#N/A</v>
      </c>
      <c r="AL1578" s="90">
        <f t="shared" si="198"/>
        <v>0</v>
      </c>
      <c r="AM1578" s="90">
        <f t="shared" si="198"/>
        <v>0</v>
      </c>
      <c r="AN1578" s="90">
        <f t="shared" si="198"/>
        <v>0</v>
      </c>
      <c r="AO1578" s="90">
        <f t="shared" si="197"/>
        <v>0</v>
      </c>
      <c r="AP1578" s="90">
        <f t="shared" si="197"/>
        <v>0</v>
      </c>
      <c r="AQ1578" s="90">
        <f t="shared" si="197"/>
        <v>0</v>
      </c>
      <c r="AR1578" s="90" t="e">
        <f>VLOOKUP(C1578&amp;E1578&amp;G1578&amp;I1578&amp;J1578,'Código Licitaciones'!$I$8:$I$4158,1,0)</f>
        <v>#N/A</v>
      </c>
    </row>
    <row r="1579" spans="24:44" ht="18.75" x14ac:dyDescent="0.3">
      <c r="X1579" s="83">
        <f t="shared" si="192"/>
        <v>9</v>
      </c>
      <c r="Z1579" s="90" t="e">
        <f t="shared" si="193"/>
        <v>#DIV/0!</v>
      </c>
      <c r="AA1579" s="94" t="e">
        <f>+VLOOKUP(C1579,'Código Licitaciones'!$J$7:$J$31,1,0)</f>
        <v>#N/A</v>
      </c>
      <c r="AB1579" s="94">
        <f t="shared" si="194"/>
        <v>0</v>
      </c>
      <c r="AC1579" s="94" t="e">
        <f>+VLOOKUP(E1579,'Código Licitaciones'!$K$7:$K$50,1,0)</f>
        <v>#N/A</v>
      </c>
      <c r="AD1579" s="94">
        <f t="shared" si="195"/>
        <v>0</v>
      </c>
      <c r="AE1579" s="94" t="e">
        <f>+VLOOKUP(G1579,'Código Licitaciones'!$L$7:$L$50,1,0)</f>
        <v>#N/A</v>
      </c>
      <c r="AF1579" s="90" t="e">
        <f t="shared" si="196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9"/>
        <v>0</v>
      </c>
      <c r="AJ1579" s="94">
        <f t="shared" si="199"/>
        <v>0</v>
      </c>
      <c r="AK1579" s="95" t="e">
        <f>+VLOOKUP(M1579,'Código Barras'!$C$3:$C$1694,1,0)</f>
        <v>#N/A</v>
      </c>
      <c r="AL1579" s="90">
        <f t="shared" si="198"/>
        <v>0</v>
      </c>
      <c r="AM1579" s="90">
        <f t="shared" si="198"/>
        <v>0</v>
      </c>
      <c r="AN1579" s="90">
        <f t="shared" si="198"/>
        <v>0</v>
      </c>
      <c r="AO1579" s="90">
        <f t="shared" si="197"/>
        <v>0</v>
      </c>
      <c r="AP1579" s="90">
        <f t="shared" si="197"/>
        <v>0</v>
      </c>
      <c r="AQ1579" s="90">
        <f t="shared" si="197"/>
        <v>0</v>
      </c>
      <c r="AR1579" s="90" t="e">
        <f>VLOOKUP(C1579&amp;E1579&amp;G1579&amp;I1579&amp;J1579,'Código Licitaciones'!$I$8:$I$4158,1,0)</f>
        <v>#N/A</v>
      </c>
    </row>
    <row r="1580" spans="24:44" ht="18.75" x14ac:dyDescent="0.3">
      <c r="X1580" s="83">
        <f t="shared" si="192"/>
        <v>9</v>
      </c>
      <c r="Z1580" s="90" t="e">
        <f t="shared" si="193"/>
        <v>#DIV/0!</v>
      </c>
      <c r="AA1580" s="94" t="e">
        <f>+VLOOKUP(C1580,'Código Licitaciones'!$J$7:$J$31,1,0)</f>
        <v>#N/A</v>
      </c>
      <c r="AB1580" s="94">
        <f t="shared" si="194"/>
        <v>0</v>
      </c>
      <c r="AC1580" s="94" t="e">
        <f>+VLOOKUP(E1580,'Código Licitaciones'!$K$7:$K$50,1,0)</f>
        <v>#N/A</v>
      </c>
      <c r="AD1580" s="94">
        <f t="shared" si="195"/>
        <v>0</v>
      </c>
      <c r="AE1580" s="94" t="e">
        <f>+VLOOKUP(G1580,'Código Licitaciones'!$L$7:$L$50,1,0)</f>
        <v>#N/A</v>
      </c>
      <c r="AF1580" s="90" t="e">
        <f t="shared" si="196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9"/>
        <v>0</v>
      </c>
      <c r="AJ1580" s="94">
        <f t="shared" si="199"/>
        <v>0</v>
      </c>
      <c r="AK1580" s="95" t="e">
        <f>+VLOOKUP(M1580,'Código Barras'!$C$3:$C$1694,1,0)</f>
        <v>#N/A</v>
      </c>
      <c r="AL1580" s="90">
        <f t="shared" si="198"/>
        <v>0</v>
      </c>
      <c r="AM1580" s="90">
        <f t="shared" si="198"/>
        <v>0</v>
      </c>
      <c r="AN1580" s="90">
        <f t="shared" si="198"/>
        <v>0</v>
      </c>
      <c r="AO1580" s="90">
        <f t="shared" si="197"/>
        <v>0</v>
      </c>
      <c r="AP1580" s="90">
        <f t="shared" si="197"/>
        <v>0</v>
      </c>
      <c r="AQ1580" s="90">
        <f t="shared" si="197"/>
        <v>0</v>
      </c>
      <c r="AR1580" s="90" t="e">
        <f>VLOOKUP(C1580&amp;E1580&amp;G1580&amp;I1580&amp;J1580,'Código Licitaciones'!$I$8:$I$4158,1,0)</f>
        <v>#N/A</v>
      </c>
    </row>
    <row r="1581" spans="24:44" ht="18.75" x14ac:dyDescent="0.3">
      <c r="X1581" s="83">
        <f t="shared" si="192"/>
        <v>9</v>
      </c>
      <c r="Z1581" s="90" t="e">
        <f t="shared" si="193"/>
        <v>#DIV/0!</v>
      </c>
      <c r="AA1581" s="94" t="e">
        <f>+VLOOKUP(C1581,'Código Licitaciones'!$J$7:$J$31,1,0)</f>
        <v>#N/A</v>
      </c>
      <c r="AB1581" s="94">
        <f t="shared" si="194"/>
        <v>0</v>
      </c>
      <c r="AC1581" s="94" t="e">
        <f>+VLOOKUP(E1581,'Código Licitaciones'!$K$7:$K$50,1,0)</f>
        <v>#N/A</v>
      </c>
      <c r="AD1581" s="94">
        <f t="shared" si="195"/>
        <v>0</v>
      </c>
      <c r="AE1581" s="94" t="e">
        <f>+VLOOKUP(G1581,'Código Licitaciones'!$L$7:$L$50,1,0)</f>
        <v>#N/A</v>
      </c>
      <c r="AF1581" s="90" t="e">
        <f t="shared" si="196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9"/>
        <v>0</v>
      </c>
      <c r="AJ1581" s="94">
        <f t="shared" si="199"/>
        <v>0</v>
      </c>
      <c r="AK1581" s="95" t="e">
        <f>+VLOOKUP(M1581,'Código Barras'!$C$3:$C$1694,1,0)</f>
        <v>#N/A</v>
      </c>
      <c r="AL1581" s="90">
        <f t="shared" si="198"/>
        <v>0</v>
      </c>
      <c r="AM1581" s="90">
        <f t="shared" si="198"/>
        <v>0</v>
      </c>
      <c r="AN1581" s="90">
        <f t="shared" si="198"/>
        <v>0</v>
      </c>
      <c r="AO1581" s="90">
        <f t="shared" si="197"/>
        <v>0</v>
      </c>
      <c r="AP1581" s="90">
        <f t="shared" si="197"/>
        <v>0</v>
      </c>
      <c r="AQ1581" s="90">
        <f t="shared" si="197"/>
        <v>0</v>
      </c>
      <c r="AR1581" s="90" t="e">
        <f>VLOOKUP(C1581&amp;E1581&amp;G1581&amp;I1581&amp;J1581,'Código Licitaciones'!$I$8:$I$4158,1,0)</f>
        <v>#N/A</v>
      </c>
    </row>
    <row r="1582" spans="24:44" ht="18.75" x14ac:dyDescent="0.3">
      <c r="X1582" s="83">
        <f t="shared" si="192"/>
        <v>9</v>
      </c>
      <c r="Z1582" s="90" t="e">
        <f t="shared" si="193"/>
        <v>#DIV/0!</v>
      </c>
      <c r="AA1582" s="94" t="e">
        <f>+VLOOKUP(C1582,'Código Licitaciones'!$J$7:$J$31,1,0)</f>
        <v>#N/A</v>
      </c>
      <c r="AB1582" s="94">
        <f t="shared" si="194"/>
        <v>0</v>
      </c>
      <c r="AC1582" s="94" t="e">
        <f>+VLOOKUP(E1582,'Código Licitaciones'!$K$7:$K$50,1,0)</f>
        <v>#N/A</v>
      </c>
      <c r="AD1582" s="94">
        <f t="shared" si="195"/>
        <v>0</v>
      </c>
      <c r="AE1582" s="94" t="e">
        <f>+VLOOKUP(G1582,'Código Licitaciones'!$L$7:$L$50,1,0)</f>
        <v>#N/A</v>
      </c>
      <c r="AF1582" s="90" t="e">
        <f t="shared" si="196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9"/>
        <v>0</v>
      </c>
      <c r="AJ1582" s="94">
        <f t="shared" si="199"/>
        <v>0</v>
      </c>
      <c r="AK1582" s="95" t="e">
        <f>+VLOOKUP(M1582,'Código Barras'!$C$3:$C$1694,1,0)</f>
        <v>#N/A</v>
      </c>
      <c r="AL1582" s="90">
        <f t="shared" si="198"/>
        <v>0</v>
      </c>
      <c r="AM1582" s="90">
        <f t="shared" si="198"/>
        <v>0</v>
      </c>
      <c r="AN1582" s="90">
        <f t="shared" si="198"/>
        <v>0</v>
      </c>
      <c r="AO1582" s="90">
        <f t="shared" si="197"/>
        <v>0</v>
      </c>
      <c r="AP1582" s="90">
        <f t="shared" si="197"/>
        <v>0</v>
      </c>
      <c r="AQ1582" s="90">
        <f t="shared" si="197"/>
        <v>0</v>
      </c>
      <c r="AR1582" s="90" t="e">
        <f>VLOOKUP(C1582&amp;E1582&amp;G1582&amp;I1582&amp;J1582,'Código Licitaciones'!$I$8:$I$4158,1,0)</f>
        <v>#N/A</v>
      </c>
    </row>
    <row r="1583" spans="24:44" ht="18.75" x14ac:dyDescent="0.3">
      <c r="X1583" s="83">
        <f t="shared" si="192"/>
        <v>9</v>
      </c>
      <c r="Z1583" s="90" t="e">
        <f t="shared" si="193"/>
        <v>#DIV/0!</v>
      </c>
      <c r="AA1583" s="94" t="e">
        <f>+VLOOKUP(C1583,'Código Licitaciones'!$J$7:$J$31,1,0)</f>
        <v>#N/A</v>
      </c>
      <c r="AB1583" s="94">
        <f t="shared" si="194"/>
        <v>0</v>
      </c>
      <c r="AC1583" s="94" t="e">
        <f>+VLOOKUP(E1583,'Código Licitaciones'!$K$7:$K$50,1,0)</f>
        <v>#N/A</v>
      </c>
      <c r="AD1583" s="94">
        <f t="shared" si="195"/>
        <v>0</v>
      </c>
      <c r="AE1583" s="94" t="e">
        <f>+VLOOKUP(G1583,'Código Licitaciones'!$L$7:$L$50,1,0)</f>
        <v>#N/A</v>
      </c>
      <c r="AF1583" s="90" t="e">
        <f t="shared" si="196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9"/>
        <v>0</v>
      </c>
      <c r="AJ1583" s="94">
        <f t="shared" si="199"/>
        <v>0</v>
      </c>
      <c r="AK1583" s="95" t="e">
        <f>+VLOOKUP(M1583,'Código Barras'!$C$3:$C$1694,1,0)</f>
        <v>#N/A</v>
      </c>
      <c r="AL1583" s="90">
        <f t="shared" si="198"/>
        <v>0</v>
      </c>
      <c r="AM1583" s="90">
        <f t="shared" si="198"/>
        <v>0</v>
      </c>
      <c r="AN1583" s="90">
        <f t="shared" si="198"/>
        <v>0</v>
      </c>
      <c r="AO1583" s="90">
        <f t="shared" si="197"/>
        <v>0</v>
      </c>
      <c r="AP1583" s="90">
        <f t="shared" si="197"/>
        <v>0</v>
      </c>
      <c r="AQ1583" s="90">
        <f t="shared" si="197"/>
        <v>0</v>
      </c>
      <c r="AR1583" s="90" t="e">
        <f>VLOOKUP(C1583&amp;E1583&amp;G1583&amp;I1583&amp;J1583,'Código Licitaciones'!$I$8:$I$4158,1,0)</f>
        <v>#N/A</v>
      </c>
    </row>
    <row r="1584" spans="24:44" ht="18.75" x14ac:dyDescent="0.3">
      <c r="X1584" s="83">
        <f t="shared" si="192"/>
        <v>9</v>
      </c>
      <c r="Z1584" s="90" t="e">
        <f t="shared" si="193"/>
        <v>#DIV/0!</v>
      </c>
      <c r="AA1584" s="94" t="e">
        <f>+VLOOKUP(C1584,'Código Licitaciones'!$J$7:$J$31,1,0)</f>
        <v>#N/A</v>
      </c>
      <c r="AB1584" s="94">
        <f t="shared" si="194"/>
        <v>0</v>
      </c>
      <c r="AC1584" s="94" t="e">
        <f>+VLOOKUP(E1584,'Código Licitaciones'!$K$7:$K$50,1,0)</f>
        <v>#N/A</v>
      </c>
      <c r="AD1584" s="94">
        <f t="shared" si="195"/>
        <v>0</v>
      </c>
      <c r="AE1584" s="94" t="e">
        <f>+VLOOKUP(G1584,'Código Licitaciones'!$L$7:$L$50,1,0)</f>
        <v>#N/A</v>
      </c>
      <c r="AF1584" s="90" t="e">
        <f t="shared" si="196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9"/>
        <v>0</v>
      </c>
      <c r="AJ1584" s="94">
        <f t="shared" si="199"/>
        <v>0</v>
      </c>
      <c r="AK1584" s="95" t="e">
        <f>+VLOOKUP(M1584,'Código Barras'!$C$3:$C$1694,1,0)</f>
        <v>#N/A</v>
      </c>
      <c r="AL1584" s="90">
        <f t="shared" si="198"/>
        <v>0</v>
      </c>
      <c r="AM1584" s="90">
        <f t="shared" si="198"/>
        <v>0</v>
      </c>
      <c r="AN1584" s="90">
        <f t="shared" si="198"/>
        <v>0</v>
      </c>
      <c r="AO1584" s="90">
        <f t="shared" si="197"/>
        <v>0</v>
      </c>
      <c r="AP1584" s="90">
        <f t="shared" si="197"/>
        <v>0</v>
      </c>
      <c r="AQ1584" s="90">
        <f t="shared" si="197"/>
        <v>0</v>
      </c>
      <c r="AR1584" s="90" t="e">
        <f>VLOOKUP(C1584&amp;E1584&amp;G1584&amp;I1584&amp;J1584,'Código Licitaciones'!$I$8:$I$4158,1,0)</f>
        <v>#N/A</v>
      </c>
    </row>
    <row r="1585" spans="24:44" ht="18.75" x14ac:dyDescent="0.3">
      <c r="X1585" s="83">
        <f t="shared" si="192"/>
        <v>9</v>
      </c>
      <c r="Z1585" s="90" t="e">
        <f t="shared" si="193"/>
        <v>#DIV/0!</v>
      </c>
      <c r="AA1585" s="94" t="e">
        <f>+VLOOKUP(C1585,'Código Licitaciones'!$J$7:$J$31,1,0)</f>
        <v>#N/A</v>
      </c>
      <c r="AB1585" s="94">
        <f t="shared" si="194"/>
        <v>0</v>
      </c>
      <c r="AC1585" s="94" t="e">
        <f>+VLOOKUP(E1585,'Código Licitaciones'!$K$7:$K$50,1,0)</f>
        <v>#N/A</v>
      </c>
      <c r="AD1585" s="94">
        <f t="shared" si="195"/>
        <v>0</v>
      </c>
      <c r="AE1585" s="94" t="e">
        <f>+VLOOKUP(G1585,'Código Licitaciones'!$L$7:$L$50,1,0)</f>
        <v>#N/A</v>
      </c>
      <c r="AF1585" s="90" t="e">
        <f t="shared" si="196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9"/>
        <v>0</v>
      </c>
      <c r="AJ1585" s="94">
        <f t="shared" si="199"/>
        <v>0</v>
      </c>
      <c r="AK1585" s="95" t="e">
        <f>+VLOOKUP(M1585,'Código Barras'!$C$3:$C$1694,1,0)</f>
        <v>#N/A</v>
      </c>
      <c r="AL1585" s="90">
        <f t="shared" si="198"/>
        <v>0</v>
      </c>
      <c r="AM1585" s="90">
        <f t="shared" si="198"/>
        <v>0</v>
      </c>
      <c r="AN1585" s="90">
        <f t="shared" si="198"/>
        <v>0</v>
      </c>
      <c r="AO1585" s="90">
        <f t="shared" si="197"/>
        <v>0</v>
      </c>
      <c r="AP1585" s="90">
        <f t="shared" si="197"/>
        <v>0</v>
      </c>
      <c r="AQ1585" s="90">
        <f t="shared" si="197"/>
        <v>0</v>
      </c>
      <c r="AR1585" s="90" t="e">
        <f>VLOOKUP(C1585&amp;E1585&amp;G1585&amp;I1585&amp;J1585,'Código Licitaciones'!$I$8:$I$4158,1,0)</f>
        <v>#N/A</v>
      </c>
    </row>
    <row r="1586" spans="24:44" ht="18.75" x14ac:dyDescent="0.3">
      <c r="X1586" s="83">
        <f t="shared" si="192"/>
        <v>9</v>
      </c>
      <c r="Z1586" s="90" t="e">
        <f t="shared" si="193"/>
        <v>#DIV/0!</v>
      </c>
      <c r="AA1586" s="94" t="e">
        <f>+VLOOKUP(C1586,'Código Licitaciones'!$J$7:$J$31,1,0)</f>
        <v>#N/A</v>
      </c>
      <c r="AB1586" s="94">
        <f t="shared" si="194"/>
        <v>0</v>
      </c>
      <c r="AC1586" s="94" t="e">
        <f>+VLOOKUP(E1586,'Código Licitaciones'!$K$7:$K$50,1,0)</f>
        <v>#N/A</v>
      </c>
      <c r="AD1586" s="94">
        <f t="shared" si="195"/>
        <v>0</v>
      </c>
      <c r="AE1586" s="94" t="e">
        <f>+VLOOKUP(G1586,'Código Licitaciones'!$L$7:$L$50,1,0)</f>
        <v>#N/A</v>
      </c>
      <c r="AF1586" s="90" t="e">
        <f t="shared" si="196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9"/>
        <v>0</v>
      </c>
      <c r="AJ1586" s="94">
        <f t="shared" si="199"/>
        <v>0</v>
      </c>
      <c r="AK1586" s="95" t="e">
        <f>+VLOOKUP(M1586,'Código Barras'!$C$3:$C$1694,1,0)</f>
        <v>#N/A</v>
      </c>
      <c r="AL1586" s="90">
        <f t="shared" si="198"/>
        <v>0</v>
      </c>
      <c r="AM1586" s="90">
        <f t="shared" si="198"/>
        <v>0</v>
      </c>
      <c r="AN1586" s="90">
        <f t="shared" si="198"/>
        <v>0</v>
      </c>
      <c r="AO1586" s="90">
        <f t="shared" si="197"/>
        <v>0</v>
      </c>
      <c r="AP1586" s="90">
        <f t="shared" si="197"/>
        <v>0</v>
      </c>
      <c r="AQ1586" s="90">
        <f t="shared" si="197"/>
        <v>0</v>
      </c>
      <c r="AR1586" s="90" t="e">
        <f>VLOOKUP(C1586&amp;E1586&amp;G1586&amp;I1586&amp;J1586,'Código Licitaciones'!$I$8:$I$4158,1,0)</f>
        <v>#N/A</v>
      </c>
    </row>
    <row r="1587" spans="24:44" ht="18.75" x14ac:dyDescent="0.3">
      <c r="X1587" s="83">
        <f t="shared" si="192"/>
        <v>9</v>
      </c>
      <c r="Z1587" s="90" t="e">
        <f t="shared" si="193"/>
        <v>#DIV/0!</v>
      </c>
      <c r="AA1587" s="94" t="e">
        <f>+VLOOKUP(C1587,'Código Licitaciones'!$J$7:$J$31,1,0)</f>
        <v>#N/A</v>
      </c>
      <c r="AB1587" s="94">
        <f t="shared" si="194"/>
        <v>0</v>
      </c>
      <c r="AC1587" s="94" t="e">
        <f>+VLOOKUP(E1587,'Código Licitaciones'!$K$7:$K$50,1,0)</f>
        <v>#N/A</v>
      </c>
      <c r="AD1587" s="94">
        <f t="shared" si="195"/>
        <v>0</v>
      </c>
      <c r="AE1587" s="94" t="e">
        <f>+VLOOKUP(G1587,'Código Licitaciones'!$L$7:$L$50,1,0)</f>
        <v>#N/A</v>
      </c>
      <c r="AF1587" s="90" t="e">
        <f t="shared" si="196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9"/>
        <v>0</v>
      </c>
      <c r="AJ1587" s="94">
        <f t="shared" si="199"/>
        <v>0</v>
      </c>
      <c r="AK1587" s="95" t="e">
        <f>+VLOOKUP(M1587,'Código Barras'!$C$3:$C$1694,1,0)</f>
        <v>#N/A</v>
      </c>
      <c r="AL1587" s="90">
        <f t="shared" si="198"/>
        <v>0</v>
      </c>
      <c r="AM1587" s="90">
        <f t="shared" si="198"/>
        <v>0</v>
      </c>
      <c r="AN1587" s="90">
        <f t="shared" si="198"/>
        <v>0</v>
      </c>
      <c r="AO1587" s="90">
        <f t="shared" si="197"/>
        <v>0</v>
      </c>
      <c r="AP1587" s="90">
        <f t="shared" si="197"/>
        <v>0</v>
      </c>
      <c r="AQ1587" s="90">
        <f t="shared" si="197"/>
        <v>0</v>
      </c>
      <c r="AR1587" s="90" t="e">
        <f>VLOOKUP(C1587&amp;E1587&amp;G1587&amp;I1587&amp;J1587,'Código Licitaciones'!$I$8:$I$4158,1,0)</f>
        <v>#N/A</v>
      </c>
    </row>
    <row r="1588" spans="24:44" ht="18.75" x14ac:dyDescent="0.3">
      <c r="X1588" s="83">
        <f t="shared" si="192"/>
        <v>9</v>
      </c>
      <c r="Z1588" s="90" t="e">
        <f t="shared" si="193"/>
        <v>#DIV/0!</v>
      </c>
      <c r="AA1588" s="94" t="e">
        <f>+VLOOKUP(C1588,'Código Licitaciones'!$J$7:$J$31,1,0)</f>
        <v>#N/A</v>
      </c>
      <c r="AB1588" s="94">
        <f t="shared" si="194"/>
        <v>0</v>
      </c>
      <c r="AC1588" s="94" t="e">
        <f>+VLOOKUP(E1588,'Código Licitaciones'!$K$7:$K$50,1,0)</f>
        <v>#N/A</v>
      </c>
      <c r="AD1588" s="94">
        <f t="shared" si="195"/>
        <v>0</v>
      </c>
      <c r="AE1588" s="94" t="e">
        <f>+VLOOKUP(G1588,'Código Licitaciones'!$L$7:$L$50,1,0)</f>
        <v>#N/A</v>
      </c>
      <c r="AF1588" s="90" t="e">
        <f t="shared" si="196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9"/>
        <v>0</v>
      </c>
      <c r="AJ1588" s="94">
        <f t="shared" si="199"/>
        <v>0</v>
      </c>
      <c r="AK1588" s="95" t="e">
        <f>+VLOOKUP(M1588,'Código Barras'!$C$3:$C$1694,1,0)</f>
        <v>#N/A</v>
      </c>
      <c r="AL1588" s="90">
        <f t="shared" si="198"/>
        <v>0</v>
      </c>
      <c r="AM1588" s="90">
        <f t="shared" si="198"/>
        <v>0</v>
      </c>
      <c r="AN1588" s="90">
        <f t="shared" si="198"/>
        <v>0</v>
      </c>
      <c r="AO1588" s="90">
        <f t="shared" si="197"/>
        <v>0</v>
      </c>
      <c r="AP1588" s="90">
        <f t="shared" si="197"/>
        <v>0</v>
      </c>
      <c r="AQ1588" s="90">
        <f t="shared" si="197"/>
        <v>0</v>
      </c>
      <c r="AR1588" s="90" t="e">
        <f>VLOOKUP(C1588&amp;E1588&amp;G1588&amp;I1588&amp;J1588,'Código Licitaciones'!$I$8:$I$4158,1,0)</f>
        <v>#N/A</v>
      </c>
    </row>
    <row r="1589" spans="24:44" ht="18.75" x14ac:dyDescent="0.3">
      <c r="X1589" s="83">
        <f t="shared" si="192"/>
        <v>9</v>
      </c>
      <c r="Z1589" s="90" t="e">
        <f t="shared" si="193"/>
        <v>#DIV/0!</v>
      </c>
      <c r="AA1589" s="94" t="e">
        <f>+VLOOKUP(C1589,'Código Licitaciones'!$J$7:$J$31,1,0)</f>
        <v>#N/A</v>
      </c>
      <c r="AB1589" s="94">
        <f t="shared" si="194"/>
        <v>0</v>
      </c>
      <c r="AC1589" s="94" t="e">
        <f>+VLOOKUP(E1589,'Código Licitaciones'!$K$7:$K$50,1,0)</f>
        <v>#N/A</v>
      </c>
      <c r="AD1589" s="94">
        <f t="shared" si="195"/>
        <v>0</v>
      </c>
      <c r="AE1589" s="94" t="e">
        <f>+VLOOKUP(G1589,'Código Licitaciones'!$L$7:$L$50,1,0)</f>
        <v>#N/A</v>
      </c>
      <c r="AF1589" s="90" t="e">
        <f t="shared" si="196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9"/>
        <v>0</v>
      </c>
      <c r="AJ1589" s="94">
        <f t="shared" si="199"/>
        <v>0</v>
      </c>
      <c r="AK1589" s="95" t="e">
        <f>+VLOOKUP(M1589,'Código Barras'!$C$3:$C$1694,1,0)</f>
        <v>#N/A</v>
      </c>
      <c r="AL1589" s="90">
        <f t="shared" si="198"/>
        <v>0</v>
      </c>
      <c r="AM1589" s="90">
        <f t="shared" si="198"/>
        <v>0</v>
      </c>
      <c r="AN1589" s="90">
        <f t="shared" si="198"/>
        <v>0</v>
      </c>
      <c r="AO1589" s="90">
        <f t="shared" si="197"/>
        <v>0</v>
      </c>
      <c r="AP1589" s="90">
        <f t="shared" si="197"/>
        <v>0</v>
      </c>
      <c r="AQ1589" s="90">
        <f t="shared" si="197"/>
        <v>0</v>
      </c>
      <c r="AR1589" s="90" t="e">
        <f>VLOOKUP(C1589&amp;E1589&amp;G1589&amp;I1589&amp;J1589,'Código Licitaciones'!$I$8:$I$4158,1,0)</f>
        <v>#N/A</v>
      </c>
    </row>
    <row r="1590" spans="24:44" ht="18.75" x14ac:dyDescent="0.3">
      <c r="X1590" s="83">
        <f t="shared" si="192"/>
        <v>9</v>
      </c>
      <c r="Z1590" s="90" t="e">
        <f t="shared" si="193"/>
        <v>#DIV/0!</v>
      </c>
      <c r="AA1590" s="94" t="e">
        <f>+VLOOKUP(C1590,'Código Licitaciones'!$J$7:$J$31,1,0)</f>
        <v>#N/A</v>
      </c>
      <c r="AB1590" s="94">
        <f t="shared" si="194"/>
        <v>0</v>
      </c>
      <c r="AC1590" s="94" t="e">
        <f>+VLOOKUP(E1590,'Código Licitaciones'!$K$7:$K$50,1,0)</f>
        <v>#N/A</v>
      </c>
      <c r="AD1590" s="94">
        <f t="shared" si="195"/>
        <v>0</v>
      </c>
      <c r="AE1590" s="94" t="e">
        <f>+VLOOKUP(G1590,'Código Licitaciones'!$L$7:$L$50,1,0)</f>
        <v>#N/A</v>
      </c>
      <c r="AF1590" s="90" t="e">
        <f t="shared" si="196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9"/>
        <v>0</v>
      </c>
      <c r="AJ1590" s="94">
        <f t="shared" si="199"/>
        <v>0</v>
      </c>
      <c r="AK1590" s="95" t="e">
        <f>+VLOOKUP(M1590,'Código Barras'!$C$3:$C$1694,1,0)</f>
        <v>#N/A</v>
      </c>
      <c r="AL1590" s="90">
        <f t="shared" si="198"/>
        <v>0</v>
      </c>
      <c r="AM1590" s="90">
        <f t="shared" si="198"/>
        <v>0</v>
      </c>
      <c r="AN1590" s="90">
        <f t="shared" si="198"/>
        <v>0</v>
      </c>
      <c r="AO1590" s="90">
        <f t="shared" si="197"/>
        <v>0</v>
      </c>
      <c r="AP1590" s="90">
        <f t="shared" si="197"/>
        <v>0</v>
      </c>
      <c r="AQ1590" s="90">
        <f t="shared" si="197"/>
        <v>0</v>
      </c>
      <c r="AR1590" s="90" t="e">
        <f>VLOOKUP(C1590&amp;E1590&amp;G1590&amp;I1590&amp;J1590,'Código Licitaciones'!$I$8:$I$4158,1,0)</f>
        <v>#N/A</v>
      </c>
    </row>
    <row r="1591" spans="24:44" ht="18.75" x14ac:dyDescent="0.3">
      <c r="X1591" s="83">
        <f t="shared" si="192"/>
        <v>9</v>
      </c>
      <c r="Z1591" s="90" t="e">
        <f t="shared" si="193"/>
        <v>#DIV/0!</v>
      </c>
      <c r="AA1591" s="94" t="e">
        <f>+VLOOKUP(C1591,'Código Licitaciones'!$J$7:$J$31,1,0)</f>
        <v>#N/A</v>
      </c>
      <c r="AB1591" s="94">
        <f t="shared" si="194"/>
        <v>0</v>
      </c>
      <c r="AC1591" s="94" t="e">
        <f>+VLOOKUP(E1591,'Código Licitaciones'!$K$7:$K$50,1,0)</f>
        <v>#N/A</v>
      </c>
      <c r="AD1591" s="94">
        <f t="shared" si="195"/>
        <v>0</v>
      </c>
      <c r="AE1591" s="94" t="e">
        <f>+VLOOKUP(G1591,'Código Licitaciones'!$L$7:$L$50,1,0)</f>
        <v>#N/A</v>
      </c>
      <c r="AF1591" s="90" t="e">
        <f t="shared" si="196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9"/>
        <v>0</v>
      </c>
      <c r="AJ1591" s="94">
        <f t="shared" si="199"/>
        <v>0</v>
      </c>
      <c r="AK1591" s="95" t="e">
        <f>+VLOOKUP(M1591,'Código Barras'!$C$3:$C$1694,1,0)</f>
        <v>#N/A</v>
      </c>
      <c r="AL1591" s="90">
        <f t="shared" si="198"/>
        <v>0</v>
      </c>
      <c r="AM1591" s="90">
        <f t="shared" si="198"/>
        <v>0</v>
      </c>
      <c r="AN1591" s="90">
        <f t="shared" si="198"/>
        <v>0</v>
      </c>
      <c r="AO1591" s="90">
        <f t="shared" si="197"/>
        <v>0</v>
      </c>
      <c r="AP1591" s="90">
        <f t="shared" si="197"/>
        <v>0</v>
      </c>
      <c r="AQ1591" s="90">
        <f t="shared" si="197"/>
        <v>0</v>
      </c>
      <c r="AR1591" s="90" t="e">
        <f>VLOOKUP(C1591&amp;E1591&amp;G1591&amp;I1591&amp;J1591,'Código Licitaciones'!$I$8:$I$4158,1,0)</f>
        <v>#N/A</v>
      </c>
    </row>
    <row r="1592" spans="24:44" ht="18.75" x14ac:dyDescent="0.3">
      <c r="X1592" s="83">
        <f t="shared" si="192"/>
        <v>9</v>
      </c>
      <c r="Z1592" s="90" t="e">
        <f t="shared" si="193"/>
        <v>#DIV/0!</v>
      </c>
      <c r="AA1592" s="94" t="e">
        <f>+VLOOKUP(C1592,'Código Licitaciones'!$J$7:$J$31,1,0)</f>
        <v>#N/A</v>
      </c>
      <c r="AB1592" s="94">
        <f t="shared" si="194"/>
        <v>0</v>
      </c>
      <c r="AC1592" s="94" t="e">
        <f>+VLOOKUP(E1592,'Código Licitaciones'!$K$7:$K$50,1,0)</f>
        <v>#N/A</v>
      </c>
      <c r="AD1592" s="94">
        <f t="shared" si="195"/>
        <v>0</v>
      </c>
      <c r="AE1592" s="94" t="e">
        <f>+VLOOKUP(G1592,'Código Licitaciones'!$L$7:$L$50,1,0)</f>
        <v>#N/A</v>
      </c>
      <c r="AF1592" s="90" t="e">
        <f t="shared" si="196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9"/>
        <v>0</v>
      </c>
      <c r="AJ1592" s="94">
        <f t="shared" si="199"/>
        <v>0</v>
      </c>
      <c r="AK1592" s="95" t="e">
        <f>+VLOOKUP(M1592,'Código Barras'!$C$3:$C$1694,1,0)</f>
        <v>#N/A</v>
      </c>
      <c r="AL1592" s="90">
        <f t="shared" si="198"/>
        <v>0</v>
      </c>
      <c r="AM1592" s="90">
        <f t="shared" si="198"/>
        <v>0</v>
      </c>
      <c r="AN1592" s="90">
        <f t="shared" si="198"/>
        <v>0</v>
      </c>
      <c r="AO1592" s="90">
        <f t="shared" si="197"/>
        <v>0</v>
      </c>
      <c r="AP1592" s="90">
        <f t="shared" si="197"/>
        <v>0</v>
      </c>
      <c r="AQ1592" s="90">
        <f t="shared" si="197"/>
        <v>0</v>
      </c>
      <c r="AR1592" s="90" t="e">
        <f>VLOOKUP(C1592&amp;E1592&amp;G1592&amp;I1592&amp;J1592,'Código Licitaciones'!$I$8:$I$4158,1,0)</f>
        <v>#N/A</v>
      </c>
    </row>
    <row r="1593" spans="24:44" ht="18.75" x14ac:dyDescent="0.3">
      <c r="X1593" s="83">
        <f t="shared" si="192"/>
        <v>9</v>
      </c>
      <c r="Z1593" s="90" t="e">
        <f t="shared" si="193"/>
        <v>#DIV/0!</v>
      </c>
      <c r="AA1593" s="94" t="e">
        <f>+VLOOKUP(C1593,'Código Licitaciones'!$J$7:$J$31,1,0)</f>
        <v>#N/A</v>
      </c>
      <c r="AB1593" s="94">
        <f t="shared" si="194"/>
        <v>0</v>
      </c>
      <c r="AC1593" s="94" t="e">
        <f>+VLOOKUP(E1593,'Código Licitaciones'!$K$7:$K$50,1,0)</f>
        <v>#N/A</v>
      </c>
      <c r="AD1593" s="94">
        <f t="shared" si="195"/>
        <v>0</v>
      </c>
      <c r="AE1593" s="94" t="e">
        <f>+VLOOKUP(G1593,'Código Licitaciones'!$L$7:$L$50,1,0)</f>
        <v>#N/A</v>
      </c>
      <c r="AF1593" s="90" t="e">
        <f t="shared" si="196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9"/>
        <v>0</v>
      </c>
      <c r="AJ1593" s="94">
        <f t="shared" si="199"/>
        <v>0</v>
      </c>
      <c r="AK1593" s="95" t="e">
        <f>+VLOOKUP(M1593,'Código Barras'!$C$3:$C$1694,1,0)</f>
        <v>#N/A</v>
      </c>
      <c r="AL1593" s="90">
        <f t="shared" si="198"/>
        <v>0</v>
      </c>
      <c r="AM1593" s="90">
        <f t="shared" si="198"/>
        <v>0</v>
      </c>
      <c r="AN1593" s="90">
        <f t="shared" si="198"/>
        <v>0</v>
      </c>
      <c r="AO1593" s="90">
        <f t="shared" si="197"/>
        <v>0</v>
      </c>
      <c r="AP1593" s="90">
        <f t="shared" si="197"/>
        <v>0</v>
      </c>
      <c r="AQ1593" s="90">
        <f t="shared" si="197"/>
        <v>0</v>
      </c>
      <c r="AR1593" s="90" t="e">
        <f>VLOOKUP(C1593&amp;E1593&amp;G1593&amp;I1593&amp;J1593,'Código Licitaciones'!$I$8:$I$4158,1,0)</f>
        <v>#N/A</v>
      </c>
    </row>
    <row r="1594" spans="24:44" ht="18.75" x14ac:dyDescent="0.3">
      <c r="X1594" s="83">
        <f t="shared" si="192"/>
        <v>9</v>
      </c>
      <c r="Z1594" s="90" t="e">
        <f t="shared" si="193"/>
        <v>#DIV/0!</v>
      </c>
      <c r="AA1594" s="94" t="e">
        <f>+VLOOKUP(C1594,'Código Licitaciones'!$J$7:$J$31,1,0)</f>
        <v>#N/A</v>
      </c>
      <c r="AB1594" s="94">
        <f t="shared" si="194"/>
        <v>0</v>
      </c>
      <c r="AC1594" s="94" t="e">
        <f>+VLOOKUP(E1594,'Código Licitaciones'!$K$7:$K$50,1,0)</f>
        <v>#N/A</v>
      </c>
      <c r="AD1594" s="94">
        <f t="shared" si="195"/>
        <v>0</v>
      </c>
      <c r="AE1594" s="94" t="e">
        <f>+VLOOKUP(G1594,'Código Licitaciones'!$L$7:$L$50,1,0)</f>
        <v>#N/A</v>
      </c>
      <c r="AF1594" s="90" t="e">
        <f t="shared" si="196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9"/>
        <v>0</v>
      </c>
      <c r="AJ1594" s="94">
        <f t="shared" si="199"/>
        <v>0</v>
      </c>
      <c r="AK1594" s="95" t="e">
        <f>+VLOOKUP(M1594,'Código Barras'!$C$3:$C$1694,1,0)</f>
        <v>#N/A</v>
      </c>
      <c r="AL1594" s="90">
        <f t="shared" si="198"/>
        <v>0</v>
      </c>
      <c r="AM1594" s="90">
        <f t="shared" si="198"/>
        <v>0</v>
      </c>
      <c r="AN1594" s="90">
        <f t="shared" si="198"/>
        <v>0</v>
      </c>
      <c r="AO1594" s="90">
        <f t="shared" si="197"/>
        <v>0</v>
      </c>
      <c r="AP1594" s="90">
        <f t="shared" si="197"/>
        <v>0</v>
      </c>
      <c r="AQ1594" s="90">
        <f t="shared" si="197"/>
        <v>0</v>
      </c>
      <c r="AR1594" s="90" t="e">
        <f>VLOOKUP(C1594&amp;E1594&amp;G1594&amp;I1594&amp;J1594,'Código Licitaciones'!$I$8:$I$4158,1,0)</f>
        <v>#N/A</v>
      </c>
    </row>
    <row r="1595" spans="24:44" ht="18.75" x14ac:dyDescent="0.3">
      <c r="X1595" s="83">
        <f t="shared" si="192"/>
        <v>9</v>
      </c>
      <c r="Z1595" s="90" t="e">
        <f t="shared" si="193"/>
        <v>#DIV/0!</v>
      </c>
      <c r="AA1595" s="94" t="e">
        <f>+VLOOKUP(C1595,'Código Licitaciones'!$J$7:$J$31,1,0)</f>
        <v>#N/A</v>
      </c>
      <c r="AB1595" s="94">
        <f t="shared" si="194"/>
        <v>0</v>
      </c>
      <c r="AC1595" s="94" t="e">
        <f>+VLOOKUP(E1595,'Código Licitaciones'!$K$7:$K$50,1,0)</f>
        <v>#N/A</v>
      </c>
      <c r="AD1595" s="94">
        <f t="shared" si="195"/>
        <v>0</v>
      </c>
      <c r="AE1595" s="94" t="e">
        <f>+VLOOKUP(G1595,'Código Licitaciones'!$L$7:$L$50,1,0)</f>
        <v>#N/A</v>
      </c>
      <c r="AF1595" s="90" t="e">
        <f t="shared" si="196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9"/>
        <v>0</v>
      </c>
      <c r="AJ1595" s="94">
        <f t="shared" si="199"/>
        <v>0</v>
      </c>
      <c r="AK1595" s="95" t="e">
        <f>+VLOOKUP(M1595,'Código Barras'!$C$3:$C$1694,1,0)</f>
        <v>#N/A</v>
      </c>
      <c r="AL1595" s="90">
        <f t="shared" si="198"/>
        <v>0</v>
      </c>
      <c r="AM1595" s="90">
        <f t="shared" si="198"/>
        <v>0</v>
      </c>
      <c r="AN1595" s="90">
        <f t="shared" si="198"/>
        <v>0</v>
      </c>
      <c r="AO1595" s="90">
        <f t="shared" si="197"/>
        <v>0</v>
      </c>
      <c r="AP1595" s="90">
        <f t="shared" si="197"/>
        <v>0</v>
      </c>
      <c r="AQ1595" s="90">
        <f t="shared" si="197"/>
        <v>0</v>
      </c>
      <c r="AR1595" s="90" t="e">
        <f>VLOOKUP(C1595&amp;E1595&amp;G1595&amp;I1595&amp;J1595,'Código Licitaciones'!$I$8:$I$4158,1,0)</f>
        <v>#N/A</v>
      </c>
    </row>
    <row r="1596" spans="24:44" ht="18.75" x14ac:dyDescent="0.3">
      <c r="X1596" s="83">
        <f t="shared" si="192"/>
        <v>9</v>
      </c>
      <c r="Z1596" s="90" t="e">
        <f t="shared" si="193"/>
        <v>#DIV/0!</v>
      </c>
      <c r="AA1596" s="94" t="e">
        <f>+VLOOKUP(C1596,'Código Licitaciones'!$J$7:$J$31,1,0)</f>
        <v>#N/A</v>
      </c>
      <c r="AB1596" s="94">
        <f t="shared" si="194"/>
        <v>0</v>
      </c>
      <c r="AC1596" s="94" t="e">
        <f>+VLOOKUP(E1596,'Código Licitaciones'!$K$7:$K$50,1,0)</f>
        <v>#N/A</v>
      </c>
      <c r="AD1596" s="94">
        <f t="shared" si="195"/>
        <v>0</v>
      </c>
      <c r="AE1596" s="94" t="e">
        <f>+VLOOKUP(G1596,'Código Licitaciones'!$L$7:$L$50,1,0)</f>
        <v>#N/A</v>
      </c>
      <c r="AF1596" s="90" t="e">
        <f t="shared" si="196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9"/>
        <v>0</v>
      </c>
      <c r="AJ1596" s="94">
        <f t="shared" si="199"/>
        <v>0</v>
      </c>
      <c r="AK1596" s="95" t="e">
        <f>+VLOOKUP(M1596,'Código Barras'!$C$3:$C$1694,1,0)</f>
        <v>#N/A</v>
      </c>
      <c r="AL1596" s="90">
        <f t="shared" si="198"/>
        <v>0</v>
      </c>
      <c r="AM1596" s="90">
        <f t="shared" si="198"/>
        <v>0</v>
      </c>
      <c r="AN1596" s="90">
        <f t="shared" si="198"/>
        <v>0</v>
      </c>
      <c r="AO1596" s="90">
        <f t="shared" si="197"/>
        <v>0</v>
      </c>
      <c r="AP1596" s="90">
        <f t="shared" si="197"/>
        <v>0</v>
      </c>
      <c r="AQ1596" s="90">
        <f t="shared" si="197"/>
        <v>0</v>
      </c>
      <c r="AR1596" s="90" t="e">
        <f>VLOOKUP(C1596&amp;E1596&amp;G1596&amp;I1596&amp;J1596,'Código Licitaciones'!$I$8:$I$4158,1,0)</f>
        <v>#N/A</v>
      </c>
    </row>
    <row r="1597" spans="24:44" ht="18.75" x14ac:dyDescent="0.3">
      <c r="X1597" s="83">
        <f t="shared" si="192"/>
        <v>9</v>
      </c>
      <c r="Z1597" s="90" t="e">
        <f t="shared" si="193"/>
        <v>#DIV/0!</v>
      </c>
      <c r="AA1597" s="94" t="e">
        <f>+VLOOKUP(C1597,'Código Licitaciones'!$J$7:$J$31,1,0)</f>
        <v>#N/A</v>
      </c>
      <c r="AB1597" s="94">
        <f t="shared" si="194"/>
        <v>0</v>
      </c>
      <c r="AC1597" s="94" t="e">
        <f>+VLOOKUP(E1597,'Código Licitaciones'!$K$7:$K$50,1,0)</f>
        <v>#N/A</v>
      </c>
      <c r="AD1597" s="94">
        <f t="shared" si="195"/>
        <v>0</v>
      </c>
      <c r="AE1597" s="94" t="e">
        <f>+VLOOKUP(G1597,'Código Licitaciones'!$L$7:$L$50,1,0)</f>
        <v>#N/A</v>
      </c>
      <c r="AF1597" s="90" t="e">
        <f t="shared" si="196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9"/>
        <v>0</v>
      </c>
      <c r="AJ1597" s="94">
        <f t="shared" si="199"/>
        <v>0</v>
      </c>
      <c r="AK1597" s="95" t="e">
        <f>+VLOOKUP(M1597,'Código Barras'!$C$3:$C$1694,1,0)</f>
        <v>#N/A</v>
      </c>
      <c r="AL1597" s="90">
        <f t="shared" si="198"/>
        <v>0</v>
      </c>
      <c r="AM1597" s="90">
        <f t="shared" si="198"/>
        <v>0</v>
      </c>
      <c r="AN1597" s="90">
        <f t="shared" si="198"/>
        <v>0</v>
      </c>
      <c r="AO1597" s="90">
        <f t="shared" si="197"/>
        <v>0</v>
      </c>
      <c r="AP1597" s="90">
        <f t="shared" si="197"/>
        <v>0</v>
      </c>
      <c r="AQ1597" s="90">
        <f t="shared" si="197"/>
        <v>0</v>
      </c>
      <c r="AR1597" s="90" t="e">
        <f>VLOOKUP(C1597&amp;E1597&amp;G1597&amp;I1597&amp;J1597,'Código Licitaciones'!$I$8:$I$4158,1,0)</f>
        <v>#N/A</v>
      </c>
    </row>
    <row r="1598" spans="24:44" ht="18.75" x14ac:dyDescent="0.3">
      <c r="X1598" s="83">
        <f t="shared" si="192"/>
        <v>9</v>
      </c>
      <c r="Z1598" s="90" t="e">
        <f t="shared" si="193"/>
        <v>#DIV/0!</v>
      </c>
      <c r="AA1598" s="94" t="e">
        <f>+VLOOKUP(C1598,'Código Licitaciones'!$J$7:$J$31,1,0)</f>
        <v>#N/A</v>
      </c>
      <c r="AB1598" s="94">
        <f t="shared" si="194"/>
        <v>0</v>
      </c>
      <c r="AC1598" s="94" t="e">
        <f>+VLOOKUP(E1598,'Código Licitaciones'!$K$7:$K$50,1,0)</f>
        <v>#N/A</v>
      </c>
      <c r="AD1598" s="94">
        <f t="shared" si="195"/>
        <v>0</v>
      </c>
      <c r="AE1598" s="94" t="e">
        <f>+VLOOKUP(G1598,'Código Licitaciones'!$L$7:$L$50,1,0)</f>
        <v>#N/A</v>
      </c>
      <c r="AF1598" s="90" t="e">
        <f t="shared" si="196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9"/>
        <v>0</v>
      </c>
      <c r="AJ1598" s="94">
        <f t="shared" si="199"/>
        <v>0</v>
      </c>
      <c r="AK1598" s="95" t="e">
        <f>+VLOOKUP(M1598,'Código Barras'!$C$3:$C$1694,1,0)</f>
        <v>#N/A</v>
      </c>
      <c r="AL1598" s="90">
        <f t="shared" si="198"/>
        <v>0</v>
      </c>
      <c r="AM1598" s="90">
        <f t="shared" si="198"/>
        <v>0</v>
      </c>
      <c r="AN1598" s="90">
        <f t="shared" si="198"/>
        <v>0</v>
      </c>
      <c r="AO1598" s="90">
        <f t="shared" si="197"/>
        <v>0</v>
      </c>
      <c r="AP1598" s="90">
        <f t="shared" si="197"/>
        <v>0</v>
      </c>
      <c r="AQ1598" s="90">
        <f t="shared" si="197"/>
        <v>0</v>
      </c>
      <c r="AR1598" s="90" t="e">
        <f>VLOOKUP(C1598&amp;E1598&amp;G1598&amp;I1598&amp;J1598,'Código Licitaciones'!$I$8:$I$4158,1,0)</f>
        <v>#N/A</v>
      </c>
    </row>
    <row r="1599" spans="24:44" ht="18.75" x14ac:dyDescent="0.3">
      <c r="X1599" s="83">
        <f t="shared" si="192"/>
        <v>9</v>
      </c>
      <c r="Z1599" s="90" t="e">
        <f t="shared" si="193"/>
        <v>#DIV/0!</v>
      </c>
      <c r="AA1599" s="94" t="e">
        <f>+VLOOKUP(C1599,'Código Licitaciones'!$J$7:$J$31,1,0)</f>
        <v>#N/A</v>
      </c>
      <c r="AB1599" s="94">
        <f t="shared" si="194"/>
        <v>0</v>
      </c>
      <c r="AC1599" s="94" t="e">
        <f>+VLOOKUP(E1599,'Código Licitaciones'!$K$7:$K$50,1,0)</f>
        <v>#N/A</v>
      </c>
      <c r="AD1599" s="94">
        <f t="shared" si="195"/>
        <v>0</v>
      </c>
      <c r="AE1599" s="94" t="e">
        <f>+VLOOKUP(G1599,'Código Licitaciones'!$L$7:$L$50,1,0)</f>
        <v>#N/A</v>
      </c>
      <c r="AF1599" s="90" t="e">
        <f t="shared" si="196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9"/>
        <v>0</v>
      </c>
      <c r="AJ1599" s="94">
        <f t="shared" si="199"/>
        <v>0</v>
      </c>
      <c r="AK1599" s="95" t="e">
        <f>+VLOOKUP(M1599,'Código Barras'!$C$3:$C$1694,1,0)</f>
        <v>#N/A</v>
      </c>
      <c r="AL1599" s="90">
        <f t="shared" si="198"/>
        <v>0</v>
      </c>
      <c r="AM1599" s="90">
        <f t="shared" si="198"/>
        <v>0</v>
      </c>
      <c r="AN1599" s="90">
        <f t="shared" si="198"/>
        <v>0</v>
      </c>
      <c r="AO1599" s="90">
        <f t="shared" si="197"/>
        <v>0</v>
      </c>
      <c r="AP1599" s="90">
        <f t="shared" si="197"/>
        <v>0</v>
      </c>
      <c r="AQ1599" s="90">
        <f t="shared" si="197"/>
        <v>0</v>
      </c>
      <c r="AR1599" s="90" t="e">
        <f>VLOOKUP(C1599&amp;E1599&amp;G1599&amp;I1599&amp;J1599,'Código Licitaciones'!$I$8:$I$4158,1,0)</f>
        <v>#N/A</v>
      </c>
    </row>
    <row r="1600" spans="24:44" ht="18.75" x14ac:dyDescent="0.3">
      <c r="X1600" s="83">
        <f t="shared" si="192"/>
        <v>9</v>
      </c>
      <c r="Z1600" s="90" t="e">
        <f t="shared" si="193"/>
        <v>#DIV/0!</v>
      </c>
      <c r="AA1600" s="94" t="e">
        <f>+VLOOKUP(C1600,'Código Licitaciones'!$J$7:$J$31,1,0)</f>
        <v>#N/A</v>
      </c>
      <c r="AB1600" s="94">
        <f t="shared" si="194"/>
        <v>0</v>
      </c>
      <c r="AC1600" s="94" t="e">
        <f>+VLOOKUP(E1600,'Código Licitaciones'!$K$7:$K$50,1,0)</f>
        <v>#N/A</v>
      </c>
      <c r="AD1600" s="94">
        <f t="shared" si="195"/>
        <v>0</v>
      </c>
      <c r="AE1600" s="94" t="e">
        <f>+VLOOKUP(G1600,'Código Licitaciones'!$L$7:$L$50,1,0)</f>
        <v>#N/A</v>
      </c>
      <c r="AF1600" s="90" t="e">
        <f t="shared" si="196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9"/>
        <v>0</v>
      </c>
      <c r="AJ1600" s="94">
        <f t="shared" si="199"/>
        <v>0</v>
      </c>
      <c r="AK1600" s="95" t="e">
        <f>+VLOOKUP(M1600,'Código Barras'!$C$3:$C$1694,1,0)</f>
        <v>#N/A</v>
      </c>
      <c r="AL1600" s="90">
        <f t="shared" si="198"/>
        <v>0</v>
      </c>
      <c r="AM1600" s="90">
        <f t="shared" si="198"/>
        <v>0</v>
      </c>
      <c r="AN1600" s="90">
        <f t="shared" si="198"/>
        <v>0</v>
      </c>
      <c r="AO1600" s="90">
        <f t="shared" si="197"/>
        <v>0</v>
      </c>
      <c r="AP1600" s="90">
        <f t="shared" si="197"/>
        <v>0</v>
      </c>
      <c r="AQ1600" s="90">
        <f t="shared" si="197"/>
        <v>0</v>
      </c>
      <c r="AR1600" s="90" t="e">
        <f>VLOOKUP(C1600&amp;E1600&amp;G1600&amp;I1600&amp;J1600,'Código Licitaciones'!$I$8:$I$4158,1,0)</f>
        <v>#N/A</v>
      </c>
    </row>
    <row r="1601" spans="24:44" ht="18.75" x14ac:dyDescent="0.3">
      <c r="X1601" s="83">
        <f t="shared" si="192"/>
        <v>9</v>
      </c>
      <c r="Z1601" s="90" t="e">
        <f t="shared" si="193"/>
        <v>#DIV/0!</v>
      </c>
      <c r="AA1601" s="94" t="e">
        <f>+VLOOKUP(C1601,'Código Licitaciones'!$J$7:$J$31,1,0)</f>
        <v>#N/A</v>
      </c>
      <c r="AB1601" s="94">
        <f t="shared" si="194"/>
        <v>0</v>
      </c>
      <c r="AC1601" s="94" t="e">
        <f>+VLOOKUP(E1601,'Código Licitaciones'!$K$7:$K$50,1,0)</f>
        <v>#N/A</v>
      </c>
      <c r="AD1601" s="94">
        <f t="shared" si="195"/>
        <v>0</v>
      </c>
      <c r="AE1601" s="94" t="e">
        <f>+VLOOKUP(G1601,'Código Licitaciones'!$L$7:$L$50,1,0)</f>
        <v>#N/A</v>
      </c>
      <c r="AF1601" s="90" t="e">
        <f t="shared" si="196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9"/>
        <v>0</v>
      </c>
      <c r="AJ1601" s="94">
        <f t="shared" si="199"/>
        <v>0</v>
      </c>
      <c r="AK1601" s="95" t="e">
        <f>+VLOOKUP(M1601,'Código Barras'!$C$3:$C$1694,1,0)</f>
        <v>#N/A</v>
      </c>
      <c r="AL1601" s="90">
        <f t="shared" si="198"/>
        <v>0</v>
      </c>
      <c r="AM1601" s="90">
        <f t="shared" si="198"/>
        <v>0</v>
      </c>
      <c r="AN1601" s="90">
        <f t="shared" si="198"/>
        <v>0</v>
      </c>
      <c r="AO1601" s="90">
        <f t="shared" si="197"/>
        <v>0</v>
      </c>
      <c r="AP1601" s="90">
        <f t="shared" si="197"/>
        <v>0</v>
      </c>
      <c r="AQ1601" s="90">
        <f t="shared" si="197"/>
        <v>0</v>
      </c>
      <c r="AR1601" s="90" t="e">
        <f>VLOOKUP(C1601&amp;E1601&amp;G1601&amp;I1601&amp;J1601,'Código Licitaciones'!$I$8:$I$4158,1,0)</f>
        <v>#N/A</v>
      </c>
    </row>
    <row r="1602" spans="24:44" ht="18.75" x14ac:dyDescent="0.3">
      <c r="X1602" s="83">
        <f t="shared" si="192"/>
        <v>9</v>
      </c>
      <c r="Z1602" s="90" t="e">
        <f t="shared" si="193"/>
        <v>#DIV/0!</v>
      </c>
      <c r="AA1602" s="94" t="e">
        <f>+VLOOKUP(C1602,'Código Licitaciones'!$J$7:$J$31,1,0)</f>
        <v>#N/A</v>
      </c>
      <c r="AB1602" s="94">
        <f t="shared" si="194"/>
        <v>0</v>
      </c>
      <c r="AC1602" s="94" t="e">
        <f>+VLOOKUP(E1602,'Código Licitaciones'!$K$7:$K$50,1,0)</f>
        <v>#N/A</v>
      </c>
      <c r="AD1602" s="94">
        <f t="shared" si="195"/>
        <v>0</v>
      </c>
      <c r="AE1602" s="94" t="e">
        <f>+VLOOKUP(G1602,'Código Licitaciones'!$L$7:$L$50,1,0)</f>
        <v>#N/A</v>
      </c>
      <c r="AF1602" s="90" t="e">
        <f t="shared" si="196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9"/>
        <v>0</v>
      </c>
      <c r="AJ1602" s="94">
        <f t="shared" si="199"/>
        <v>0</v>
      </c>
      <c r="AK1602" s="95" t="e">
        <f>+VLOOKUP(M1602,'Código Barras'!$C$3:$C$1694,1,0)</f>
        <v>#N/A</v>
      </c>
      <c r="AL1602" s="90">
        <f t="shared" si="198"/>
        <v>0</v>
      </c>
      <c r="AM1602" s="90">
        <f t="shared" si="198"/>
        <v>0</v>
      </c>
      <c r="AN1602" s="90">
        <f t="shared" si="198"/>
        <v>0</v>
      </c>
      <c r="AO1602" s="90">
        <f t="shared" si="197"/>
        <v>0</v>
      </c>
      <c r="AP1602" s="90">
        <f t="shared" si="197"/>
        <v>0</v>
      </c>
      <c r="AQ1602" s="90">
        <f t="shared" si="197"/>
        <v>0</v>
      </c>
      <c r="AR1602" s="90" t="e">
        <f>VLOOKUP(C1602&amp;E1602&amp;G1602&amp;I1602&amp;J1602,'Código Licitaciones'!$I$8:$I$4158,1,0)</f>
        <v>#N/A</v>
      </c>
    </row>
    <row r="1603" spans="24:44" ht="18.75" x14ac:dyDescent="0.3">
      <c r="X1603" s="83">
        <f t="shared" si="192"/>
        <v>9</v>
      </c>
      <c r="Z1603" s="90" t="e">
        <f t="shared" si="193"/>
        <v>#DIV/0!</v>
      </c>
      <c r="AA1603" s="94" t="e">
        <f>+VLOOKUP(C1603,'Código Licitaciones'!$J$7:$J$31,1,0)</f>
        <v>#N/A</v>
      </c>
      <c r="AB1603" s="94">
        <f t="shared" si="194"/>
        <v>0</v>
      </c>
      <c r="AC1603" s="94" t="e">
        <f>+VLOOKUP(E1603,'Código Licitaciones'!$K$7:$K$50,1,0)</f>
        <v>#N/A</v>
      </c>
      <c r="AD1603" s="94">
        <f t="shared" si="195"/>
        <v>0</v>
      </c>
      <c r="AE1603" s="94" t="e">
        <f>+VLOOKUP(G1603,'Código Licitaciones'!$L$7:$L$50,1,0)</f>
        <v>#N/A</v>
      </c>
      <c r="AF1603" s="90" t="e">
        <f t="shared" si="196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9"/>
        <v>0</v>
      </c>
      <c r="AJ1603" s="94">
        <f t="shared" si="199"/>
        <v>0</v>
      </c>
      <c r="AK1603" s="95" t="e">
        <f>+VLOOKUP(M1603,'Código Barras'!$C$3:$C$1694,1,0)</f>
        <v>#N/A</v>
      </c>
      <c r="AL1603" s="90">
        <f t="shared" si="198"/>
        <v>0</v>
      </c>
      <c r="AM1603" s="90">
        <f t="shared" si="198"/>
        <v>0</v>
      </c>
      <c r="AN1603" s="90">
        <f t="shared" si="198"/>
        <v>0</v>
      </c>
      <c r="AO1603" s="90">
        <f t="shared" si="197"/>
        <v>0</v>
      </c>
      <c r="AP1603" s="90">
        <f t="shared" si="197"/>
        <v>0</v>
      </c>
      <c r="AQ1603" s="90">
        <f t="shared" si="197"/>
        <v>0</v>
      </c>
      <c r="AR1603" s="90" t="e">
        <f>VLOOKUP(C1603&amp;E1603&amp;G1603&amp;I1603&amp;J1603,'Código Licitaciones'!$I$8:$I$4158,1,0)</f>
        <v>#N/A</v>
      </c>
    </row>
    <row r="1604" spans="24:44" ht="18.75" x14ac:dyDescent="0.3">
      <c r="X1604" s="83">
        <f t="shared" si="192"/>
        <v>9</v>
      </c>
      <c r="Z1604" s="90" t="e">
        <f t="shared" si="193"/>
        <v>#DIV/0!</v>
      </c>
      <c r="AA1604" s="94" t="e">
        <f>+VLOOKUP(C1604,'Código Licitaciones'!$J$7:$J$31,1,0)</f>
        <v>#N/A</v>
      </c>
      <c r="AB1604" s="94">
        <f t="shared" si="194"/>
        <v>0</v>
      </c>
      <c r="AC1604" s="94" t="e">
        <f>+VLOOKUP(E1604,'Código Licitaciones'!$K$7:$K$50,1,0)</f>
        <v>#N/A</v>
      </c>
      <c r="AD1604" s="94">
        <f t="shared" si="195"/>
        <v>0</v>
      </c>
      <c r="AE1604" s="94" t="e">
        <f>+VLOOKUP(G1604,'Código Licitaciones'!$L$7:$L$50,1,0)</f>
        <v>#N/A</v>
      </c>
      <c r="AF1604" s="90" t="e">
        <f t="shared" si="196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9"/>
        <v>0</v>
      </c>
      <c r="AJ1604" s="94">
        <f t="shared" si="199"/>
        <v>0</v>
      </c>
      <c r="AK1604" s="95" t="e">
        <f>+VLOOKUP(M1604,'Código Barras'!$C$3:$C$1694,1,0)</f>
        <v>#N/A</v>
      </c>
      <c r="AL1604" s="90">
        <f t="shared" si="198"/>
        <v>0</v>
      </c>
      <c r="AM1604" s="90">
        <f t="shared" si="198"/>
        <v>0</v>
      </c>
      <c r="AN1604" s="90">
        <f t="shared" si="198"/>
        <v>0</v>
      </c>
      <c r="AO1604" s="90">
        <f t="shared" si="197"/>
        <v>0</v>
      </c>
      <c r="AP1604" s="90">
        <f t="shared" si="197"/>
        <v>0</v>
      </c>
      <c r="AQ1604" s="90">
        <f t="shared" si="197"/>
        <v>0</v>
      </c>
      <c r="AR1604" s="90" t="e">
        <f>VLOOKUP(C1604&amp;E1604&amp;G1604&amp;I1604&amp;J1604,'Código Licitaciones'!$I$8:$I$4158,1,0)</f>
        <v>#N/A</v>
      </c>
    </row>
    <row r="1605" spans="24:44" ht="18.75" x14ac:dyDescent="0.3">
      <c r="X1605" s="83">
        <f t="shared" si="192"/>
        <v>9</v>
      </c>
      <c r="Z1605" s="90" t="e">
        <f t="shared" si="193"/>
        <v>#DIV/0!</v>
      </c>
      <c r="AA1605" s="94" t="e">
        <f>+VLOOKUP(C1605,'Código Licitaciones'!$J$7:$J$31,1,0)</f>
        <v>#N/A</v>
      </c>
      <c r="AB1605" s="94">
        <f t="shared" si="194"/>
        <v>0</v>
      </c>
      <c r="AC1605" s="94" t="e">
        <f>+VLOOKUP(E1605,'Código Licitaciones'!$K$7:$K$50,1,0)</f>
        <v>#N/A</v>
      </c>
      <c r="AD1605" s="94">
        <f t="shared" si="195"/>
        <v>0</v>
      </c>
      <c r="AE1605" s="94" t="e">
        <f>+VLOOKUP(G1605,'Código Licitaciones'!$L$7:$L$50,1,0)</f>
        <v>#N/A</v>
      </c>
      <c r="AF1605" s="90" t="e">
        <f t="shared" si="196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9"/>
        <v>0</v>
      </c>
      <c r="AJ1605" s="94">
        <f t="shared" si="199"/>
        <v>0</v>
      </c>
      <c r="AK1605" s="95" t="e">
        <f>+VLOOKUP(M1605,'Código Barras'!$C$3:$C$1694,1,0)</f>
        <v>#N/A</v>
      </c>
      <c r="AL1605" s="90">
        <f t="shared" si="198"/>
        <v>0</v>
      </c>
      <c r="AM1605" s="90">
        <f t="shared" si="198"/>
        <v>0</v>
      </c>
      <c r="AN1605" s="90">
        <f t="shared" si="198"/>
        <v>0</v>
      </c>
      <c r="AO1605" s="90">
        <f t="shared" si="197"/>
        <v>0</v>
      </c>
      <c r="AP1605" s="90">
        <f t="shared" si="197"/>
        <v>0</v>
      </c>
      <c r="AQ1605" s="90">
        <f t="shared" si="197"/>
        <v>0</v>
      </c>
      <c r="AR1605" s="90" t="e">
        <f>VLOOKUP(C1605&amp;E1605&amp;G1605&amp;I1605&amp;J1605,'Código Licitaciones'!$I$8:$I$4158,1,0)</f>
        <v>#N/A</v>
      </c>
    </row>
    <row r="1606" spans="24:44" ht="18.75" x14ac:dyDescent="0.3">
      <c r="X1606" s="83">
        <f t="shared" si="192"/>
        <v>9</v>
      </c>
      <c r="Z1606" s="90" t="e">
        <f t="shared" si="193"/>
        <v>#DIV/0!</v>
      </c>
      <c r="AA1606" s="94" t="e">
        <f>+VLOOKUP(C1606,'Código Licitaciones'!$J$7:$J$31,1,0)</f>
        <v>#N/A</v>
      </c>
      <c r="AB1606" s="94">
        <f t="shared" si="194"/>
        <v>0</v>
      </c>
      <c r="AC1606" s="94" t="e">
        <f>+VLOOKUP(E1606,'Código Licitaciones'!$K$7:$K$50,1,0)</f>
        <v>#N/A</v>
      </c>
      <c r="AD1606" s="94">
        <f t="shared" si="195"/>
        <v>0</v>
      </c>
      <c r="AE1606" s="94" t="e">
        <f>+VLOOKUP(G1606,'Código Licitaciones'!$L$7:$L$50,1,0)</f>
        <v>#N/A</v>
      </c>
      <c r="AF1606" s="90" t="e">
        <f t="shared" si="196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9"/>
        <v>0</v>
      </c>
      <c r="AJ1606" s="94">
        <f t="shared" si="199"/>
        <v>0</v>
      </c>
      <c r="AK1606" s="95" t="e">
        <f>+VLOOKUP(M1606,'Código Barras'!$C$3:$C$1694,1,0)</f>
        <v>#N/A</v>
      </c>
      <c r="AL1606" s="90">
        <f t="shared" si="198"/>
        <v>0</v>
      </c>
      <c r="AM1606" s="90">
        <f t="shared" si="198"/>
        <v>0</v>
      </c>
      <c r="AN1606" s="90">
        <f t="shared" si="198"/>
        <v>0</v>
      </c>
      <c r="AO1606" s="90">
        <f t="shared" si="197"/>
        <v>0</v>
      </c>
      <c r="AP1606" s="90">
        <f t="shared" si="197"/>
        <v>0</v>
      </c>
      <c r="AQ1606" s="90">
        <f t="shared" si="197"/>
        <v>0</v>
      </c>
      <c r="AR1606" s="90" t="e">
        <f>VLOOKUP(C1606&amp;E1606&amp;G1606&amp;I1606&amp;J1606,'Código Licitaciones'!$I$8:$I$4158,1,0)</f>
        <v>#N/A</v>
      </c>
    </row>
    <row r="1607" spans="24:44" ht="18.75" x14ac:dyDescent="0.3">
      <c r="X1607" s="83">
        <f t="shared" si="192"/>
        <v>9</v>
      </c>
      <c r="Z1607" s="90" t="e">
        <f t="shared" si="193"/>
        <v>#DIV/0!</v>
      </c>
      <c r="AA1607" s="94" t="e">
        <f>+VLOOKUP(C1607,'Código Licitaciones'!$J$7:$J$31,1,0)</f>
        <v>#N/A</v>
      </c>
      <c r="AB1607" s="94">
        <f t="shared" si="194"/>
        <v>0</v>
      </c>
      <c r="AC1607" s="94" t="e">
        <f>+VLOOKUP(E1607,'Código Licitaciones'!$K$7:$K$50,1,0)</f>
        <v>#N/A</v>
      </c>
      <c r="AD1607" s="94">
        <f t="shared" si="195"/>
        <v>0</v>
      </c>
      <c r="AE1607" s="94" t="e">
        <f>+VLOOKUP(G1607,'Código Licitaciones'!$L$7:$L$50,1,0)</f>
        <v>#N/A</v>
      </c>
      <c r="AF1607" s="90" t="e">
        <f t="shared" si="196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9"/>
        <v>0</v>
      </c>
      <c r="AJ1607" s="94">
        <f t="shared" si="199"/>
        <v>0</v>
      </c>
      <c r="AK1607" s="95" t="e">
        <f>+VLOOKUP(M1607,'Código Barras'!$C$3:$C$1694,1,0)</f>
        <v>#N/A</v>
      </c>
      <c r="AL1607" s="90">
        <f t="shared" si="198"/>
        <v>0</v>
      </c>
      <c r="AM1607" s="90">
        <f t="shared" si="198"/>
        <v>0</v>
      </c>
      <c r="AN1607" s="90">
        <f t="shared" si="198"/>
        <v>0</v>
      </c>
      <c r="AO1607" s="90">
        <f t="shared" si="197"/>
        <v>0</v>
      </c>
      <c r="AP1607" s="90">
        <f t="shared" si="197"/>
        <v>0</v>
      </c>
      <c r="AQ1607" s="90">
        <f t="shared" si="197"/>
        <v>0</v>
      </c>
      <c r="AR1607" s="90" t="e">
        <f>VLOOKUP(C1607&amp;E1607&amp;G1607&amp;I1607&amp;J1607,'Código Licitaciones'!$I$8:$I$4158,1,0)</f>
        <v>#N/A</v>
      </c>
    </row>
    <row r="1608" spans="24:44" ht="18.75" x14ac:dyDescent="0.3">
      <c r="X1608" s="83">
        <f t="shared" si="192"/>
        <v>9</v>
      </c>
      <c r="Z1608" s="90" t="e">
        <f t="shared" si="193"/>
        <v>#DIV/0!</v>
      </c>
      <c r="AA1608" s="94" t="e">
        <f>+VLOOKUP(C1608,'Código Licitaciones'!$J$7:$J$31,1,0)</f>
        <v>#N/A</v>
      </c>
      <c r="AB1608" s="94">
        <f t="shared" si="194"/>
        <v>0</v>
      </c>
      <c r="AC1608" s="94" t="e">
        <f>+VLOOKUP(E1608,'Código Licitaciones'!$K$7:$K$50,1,0)</f>
        <v>#N/A</v>
      </c>
      <c r="AD1608" s="94">
        <f t="shared" si="195"/>
        <v>0</v>
      </c>
      <c r="AE1608" s="94" t="e">
        <f>+VLOOKUP(G1608,'Código Licitaciones'!$L$7:$L$50,1,0)</f>
        <v>#N/A</v>
      </c>
      <c r="AF1608" s="90" t="e">
        <f t="shared" si="196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9"/>
        <v>0</v>
      </c>
      <c r="AJ1608" s="94">
        <f t="shared" si="199"/>
        <v>0</v>
      </c>
      <c r="AK1608" s="95" t="e">
        <f>+VLOOKUP(M1608,'Código Barras'!$C$3:$C$1694,1,0)</f>
        <v>#N/A</v>
      </c>
      <c r="AL1608" s="90">
        <f t="shared" si="198"/>
        <v>0</v>
      </c>
      <c r="AM1608" s="90">
        <f t="shared" si="198"/>
        <v>0</v>
      </c>
      <c r="AN1608" s="90">
        <f t="shared" si="198"/>
        <v>0</v>
      </c>
      <c r="AO1608" s="90">
        <f t="shared" si="197"/>
        <v>0</v>
      </c>
      <c r="AP1608" s="90">
        <f t="shared" si="197"/>
        <v>0</v>
      </c>
      <c r="AQ1608" s="90">
        <f t="shared" si="197"/>
        <v>0</v>
      </c>
      <c r="AR1608" s="90" t="e">
        <f>VLOOKUP(C1608&amp;E1608&amp;G1608&amp;I1608&amp;J1608,'Código Licitaciones'!$I$8:$I$4158,1,0)</f>
        <v>#N/A</v>
      </c>
    </row>
    <row r="1609" spans="24:44" ht="18.75" x14ac:dyDescent="0.3">
      <c r="X1609" s="83">
        <f t="shared" si="192"/>
        <v>9</v>
      </c>
      <c r="Z1609" s="90" t="e">
        <f t="shared" si="193"/>
        <v>#DIV/0!</v>
      </c>
      <c r="AA1609" s="94" t="e">
        <f>+VLOOKUP(C1609,'Código Licitaciones'!$J$7:$J$31,1,0)</f>
        <v>#N/A</v>
      </c>
      <c r="AB1609" s="94">
        <f t="shared" si="194"/>
        <v>0</v>
      </c>
      <c r="AC1609" s="94" t="e">
        <f>+VLOOKUP(E1609,'Código Licitaciones'!$K$7:$K$50,1,0)</f>
        <v>#N/A</v>
      </c>
      <c r="AD1609" s="94">
        <f t="shared" si="195"/>
        <v>0</v>
      </c>
      <c r="AE1609" s="94" t="e">
        <f>+VLOOKUP(G1609,'Código Licitaciones'!$L$7:$L$50,1,0)</f>
        <v>#N/A</v>
      </c>
      <c r="AF1609" s="90" t="e">
        <f t="shared" si="196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9"/>
        <v>0</v>
      </c>
      <c r="AJ1609" s="94">
        <f t="shared" si="199"/>
        <v>0</v>
      </c>
      <c r="AK1609" s="95" t="e">
        <f>+VLOOKUP(M1609,'Código Barras'!$C$3:$C$1694,1,0)</f>
        <v>#N/A</v>
      </c>
      <c r="AL1609" s="90">
        <f t="shared" si="198"/>
        <v>0</v>
      </c>
      <c r="AM1609" s="90">
        <f t="shared" si="198"/>
        <v>0</v>
      </c>
      <c r="AN1609" s="90">
        <f t="shared" si="198"/>
        <v>0</v>
      </c>
      <c r="AO1609" s="90">
        <f t="shared" si="197"/>
        <v>0</v>
      </c>
      <c r="AP1609" s="90">
        <f t="shared" si="197"/>
        <v>0</v>
      </c>
      <c r="AQ1609" s="90">
        <f t="shared" si="197"/>
        <v>0</v>
      </c>
      <c r="AR1609" s="90" t="e">
        <f>VLOOKUP(C1609&amp;E1609&amp;G1609&amp;I1609&amp;J1609,'Código Licitaciones'!$I$8:$I$4158,1,0)</f>
        <v>#N/A</v>
      </c>
    </row>
    <row r="1610" spans="24:44" ht="18.75" x14ac:dyDescent="0.3">
      <c r="X1610" s="83">
        <f t="shared" ref="X1610:X1673" si="200">SUMPRODUCT(--(ISERROR(Z1610:BN1610)))</f>
        <v>9</v>
      </c>
      <c r="Z1610" s="90" t="e">
        <f t="shared" ref="Z1610:Z1673" si="201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2">+D1610</f>
        <v>0</v>
      </c>
      <c r="AC1610" s="94" t="e">
        <f>+VLOOKUP(E1610,'Código Licitaciones'!$K$7:$K$50,1,0)</f>
        <v>#N/A</v>
      </c>
      <c r="AD1610" s="94">
        <f t="shared" ref="AD1610:AD1673" si="203">+F1610</f>
        <v>0</v>
      </c>
      <c r="AE1610" s="94" t="e">
        <f>+VLOOKUP(G1610,'Código Licitaciones'!$L$7:$L$50,1,0)</f>
        <v>#N/A</v>
      </c>
      <c r="AF1610" s="90" t="e">
        <f t="shared" ref="AF1610:AF1673" si="204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9"/>
        <v>0</v>
      </c>
      <c r="AJ1610" s="94">
        <f t="shared" si="199"/>
        <v>0</v>
      </c>
      <c r="AK1610" s="95" t="e">
        <f>+VLOOKUP(M1610,'Código Barras'!$C$3:$C$1694,1,0)</f>
        <v>#N/A</v>
      </c>
      <c r="AL1610" s="90">
        <f t="shared" si="198"/>
        <v>0</v>
      </c>
      <c r="AM1610" s="90">
        <f t="shared" si="198"/>
        <v>0</v>
      </c>
      <c r="AN1610" s="90">
        <f t="shared" si="198"/>
        <v>0</v>
      </c>
      <c r="AO1610" s="90">
        <f t="shared" si="197"/>
        <v>0</v>
      </c>
      <c r="AP1610" s="90">
        <f t="shared" si="197"/>
        <v>0</v>
      </c>
      <c r="AQ1610" s="90">
        <f t="shared" si="197"/>
        <v>0</v>
      </c>
      <c r="AR1610" s="90" t="e">
        <f>VLOOKUP(C1610&amp;E1610&amp;G1610&amp;I1610&amp;J1610,'Código Licitaciones'!$I$8:$I$4158,1,0)</f>
        <v>#N/A</v>
      </c>
    </row>
    <row r="1611" spans="24:44" ht="18.75" x14ac:dyDescent="0.3">
      <c r="X1611" s="83">
        <f t="shared" si="200"/>
        <v>9</v>
      </c>
      <c r="Z1611" s="90" t="e">
        <f t="shared" si="201"/>
        <v>#DIV/0!</v>
      </c>
      <c r="AA1611" s="94" t="e">
        <f>+VLOOKUP(C1611,'Código Licitaciones'!$J$7:$J$31,1,0)</f>
        <v>#N/A</v>
      </c>
      <c r="AB1611" s="94">
        <f t="shared" si="202"/>
        <v>0</v>
      </c>
      <c r="AC1611" s="94" t="e">
        <f>+VLOOKUP(E1611,'Código Licitaciones'!$K$7:$K$50,1,0)</f>
        <v>#N/A</v>
      </c>
      <c r="AD1611" s="94">
        <f t="shared" si="203"/>
        <v>0</v>
      </c>
      <c r="AE1611" s="94" t="e">
        <f>+VLOOKUP(G1611,'Código Licitaciones'!$L$7:$L$50,1,0)</f>
        <v>#N/A</v>
      </c>
      <c r="AF1611" s="90" t="e">
        <f t="shared" si="204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9"/>
        <v>0</v>
      </c>
      <c r="AJ1611" s="94">
        <f t="shared" si="199"/>
        <v>0</v>
      </c>
      <c r="AK1611" s="95" t="e">
        <f>+VLOOKUP(M1611,'Código Barras'!$C$3:$C$1694,1,0)</f>
        <v>#N/A</v>
      </c>
      <c r="AL1611" s="90">
        <f t="shared" si="198"/>
        <v>0</v>
      </c>
      <c r="AM1611" s="90">
        <f t="shared" si="198"/>
        <v>0</v>
      </c>
      <c r="AN1611" s="90">
        <f t="shared" si="198"/>
        <v>0</v>
      </c>
      <c r="AO1611" s="90">
        <f t="shared" si="197"/>
        <v>0</v>
      </c>
      <c r="AP1611" s="90">
        <f t="shared" si="197"/>
        <v>0</v>
      </c>
      <c r="AQ1611" s="90">
        <f t="shared" si="197"/>
        <v>0</v>
      </c>
      <c r="AR1611" s="90" t="e">
        <f>VLOOKUP(C1611&amp;E1611&amp;G1611&amp;I1611&amp;J1611,'Código Licitaciones'!$I$8:$I$4158,1,0)</f>
        <v>#N/A</v>
      </c>
    </row>
    <row r="1612" spans="24:44" ht="18.75" x14ac:dyDescent="0.3">
      <c r="X1612" s="83">
        <f t="shared" si="200"/>
        <v>9</v>
      </c>
      <c r="Z1612" s="90" t="e">
        <f t="shared" si="201"/>
        <v>#DIV/0!</v>
      </c>
      <c r="AA1612" s="94" t="e">
        <f>+VLOOKUP(C1612,'Código Licitaciones'!$J$7:$J$31,1,0)</f>
        <v>#N/A</v>
      </c>
      <c r="AB1612" s="94">
        <f t="shared" si="202"/>
        <v>0</v>
      </c>
      <c r="AC1612" s="94" t="e">
        <f>+VLOOKUP(E1612,'Código Licitaciones'!$K$7:$K$50,1,0)</f>
        <v>#N/A</v>
      </c>
      <c r="AD1612" s="94">
        <f t="shared" si="203"/>
        <v>0</v>
      </c>
      <c r="AE1612" s="94" t="e">
        <f>+VLOOKUP(G1612,'Código Licitaciones'!$L$7:$L$50,1,0)</f>
        <v>#N/A</v>
      </c>
      <c r="AF1612" s="90" t="e">
        <f t="shared" si="204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9"/>
        <v>0</v>
      </c>
      <c r="AJ1612" s="94">
        <f t="shared" si="199"/>
        <v>0</v>
      </c>
      <c r="AK1612" s="95" t="e">
        <f>+VLOOKUP(M1612,'Código Barras'!$C$3:$C$1694,1,0)</f>
        <v>#N/A</v>
      </c>
      <c r="AL1612" s="90">
        <f t="shared" si="198"/>
        <v>0</v>
      </c>
      <c r="AM1612" s="90">
        <f t="shared" si="198"/>
        <v>0</v>
      </c>
      <c r="AN1612" s="90">
        <f t="shared" si="198"/>
        <v>0</v>
      </c>
      <c r="AO1612" s="90">
        <f t="shared" si="197"/>
        <v>0</v>
      </c>
      <c r="AP1612" s="90">
        <f t="shared" si="197"/>
        <v>0</v>
      </c>
      <c r="AQ1612" s="90">
        <f t="shared" si="197"/>
        <v>0</v>
      </c>
      <c r="AR1612" s="90" t="e">
        <f>VLOOKUP(C1612&amp;E1612&amp;G1612&amp;I1612&amp;J1612,'Código Licitaciones'!$I$8:$I$4158,1,0)</f>
        <v>#N/A</v>
      </c>
    </row>
    <row r="1613" spans="24:44" ht="18.75" x14ac:dyDescent="0.3">
      <c r="X1613" s="83">
        <f t="shared" si="200"/>
        <v>9</v>
      </c>
      <c r="Z1613" s="90" t="e">
        <f t="shared" si="201"/>
        <v>#DIV/0!</v>
      </c>
      <c r="AA1613" s="94" t="e">
        <f>+VLOOKUP(C1613,'Código Licitaciones'!$J$7:$J$31,1,0)</f>
        <v>#N/A</v>
      </c>
      <c r="AB1613" s="94">
        <f t="shared" si="202"/>
        <v>0</v>
      </c>
      <c r="AC1613" s="94" t="e">
        <f>+VLOOKUP(E1613,'Código Licitaciones'!$K$7:$K$50,1,0)</f>
        <v>#N/A</v>
      </c>
      <c r="AD1613" s="94">
        <f t="shared" si="203"/>
        <v>0</v>
      </c>
      <c r="AE1613" s="94" t="e">
        <f>+VLOOKUP(G1613,'Código Licitaciones'!$L$7:$L$50,1,0)</f>
        <v>#N/A</v>
      </c>
      <c r="AF1613" s="90" t="e">
        <f t="shared" si="204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9"/>
        <v>0</v>
      </c>
      <c r="AJ1613" s="94">
        <f t="shared" si="199"/>
        <v>0</v>
      </c>
      <c r="AK1613" s="95" t="e">
        <f>+VLOOKUP(M1613,'Código Barras'!$C$3:$C$1694,1,0)</f>
        <v>#N/A</v>
      </c>
      <c r="AL1613" s="90">
        <f t="shared" si="198"/>
        <v>0</v>
      </c>
      <c r="AM1613" s="90">
        <f t="shared" si="198"/>
        <v>0</v>
      </c>
      <c r="AN1613" s="90">
        <f t="shared" si="198"/>
        <v>0</v>
      </c>
      <c r="AO1613" s="90">
        <f t="shared" si="197"/>
        <v>0</v>
      </c>
      <c r="AP1613" s="90">
        <f t="shared" si="197"/>
        <v>0</v>
      </c>
      <c r="AQ1613" s="90">
        <f t="shared" si="197"/>
        <v>0</v>
      </c>
      <c r="AR1613" s="90" t="e">
        <f>VLOOKUP(C1613&amp;E1613&amp;G1613&amp;I1613&amp;J1613,'Código Licitaciones'!$I$8:$I$4158,1,0)</f>
        <v>#N/A</v>
      </c>
    </row>
    <row r="1614" spans="24:44" ht="18.75" x14ac:dyDescent="0.3">
      <c r="X1614" s="83">
        <f t="shared" si="200"/>
        <v>9</v>
      </c>
      <c r="Z1614" s="90" t="e">
        <f t="shared" si="201"/>
        <v>#DIV/0!</v>
      </c>
      <c r="AA1614" s="94" t="e">
        <f>+VLOOKUP(C1614,'Código Licitaciones'!$J$7:$J$31,1,0)</f>
        <v>#N/A</v>
      </c>
      <c r="AB1614" s="94">
        <f t="shared" si="202"/>
        <v>0</v>
      </c>
      <c r="AC1614" s="94" t="e">
        <f>+VLOOKUP(E1614,'Código Licitaciones'!$K$7:$K$50,1,0)</f>
        <v>#N/A</v>
      </c>
      <c r="AD1614" s="94">
        <f t="shared" si="203"/>
        <v>0</v>
      </c>
      <c r="AE1614" s="94" t="e">
        <f>+VLOOKUP(G1614,'Código Licitaciones'!$L$7:$L$50,1,0)</f>
        <v>#N/A</v>
      </c>
      <c r="AF1614" s="90" t="e">
        <f t="shared" si="204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9"/>
        <v>0</v>
      </c>
      <c r="AJ1614" s="94">
        <f t="shared" si="199"/>
        <v>0</v>
      </c>
      <c r="AK1614" s="95" t="e">
        <f>+VLOOKUP(M1614,'Código Barras'!$C$3:$C$1694,1,0)</f>
        <v>#N/A</v>
      </c>
      <c r="AL1614" s="90">
        <f t="shared" si="198"/>
        <v>0</v>
      </c>
      <c r="AM1614" s="90">
        <f t="shared" si="198"/>
        <v>0</v>
      </c>
      <c r="AN1614" s="90">
        <f t="shared" si="198"/>
        <v>0</v>
      </c>
      <c r="AO1614" s="90">
        <f t="shared" si="197"/>
        <v>0</v>
      </c>
      <c r="AP1614" s="90">
        <f t="shared" si="197"/>
        <v>0</v>
      </c>
      <c r="AQ1614" s="90">
        <f t="shared" si="197"/>
        <v>0</v>
      </c>
      <c r="AR1614" s="90" t="e">
        <f>VLOOKUP(C1614&amp;E1614&amp;G1614&amp;I1614&amp;J1614,'Código Licitaciones'!$I$8:$I$4158,1,0)</f>
        <v>#N/A</v>
      </c>
    </row>
    <row r="1615" spans="24:44" ht="18.75" x14ac:dyDescent="0.3">
      <c r="X1615" s="83">
        <f t="shared" si="200"/>
        <v>9</v>
      </c>
      <c r="Z1615" s="90" t="e">
        <f t="shared" si="201"/>
        <v>#DIV/0!</v>
      </c>
      <c r="AA1615" s="94" t="e">
        <f>+VLOOKUP(C1615,'Código Licitaciones'!$J$7:$J$31,1,0)</f>
        <v>#N/A</v>
      </c>
      <c r="AB1615" s="94">
        <f t="shared" si="202"/>
        <v>0</v>
      </c>
      <c r="AC1615" s="94" t="e">
        <f>+VLOOKUP(E1615,'Código Licitaciones'!$K$7:$K$50,1,0)</f>
        <v>#N/A</v>
      </c>
      <c r="AD1615" s="94">
        <f t="shared" si="203"/>
        <v>0</v>
      </c>
      <c r="AE1615" s="94" t="e">
        <f>+VLOOKUP(G1615,'Código Licitaciones'!$L$7:$L$50,1,0)</f>
        <v>#N/A</v>
      </c>
      <c r="AF1615" s="90" t="e">
        <f t="shared" si="204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9"/>
        <v>0</v>
      </c>
      <c r="AJ1615" s="94">
        <f t="shared" si="199"/>
        <v>0</v>
      </c>
      <c r="AK1615" s="95" t="e">
        <f>+VLOOKUP(M1615,'Código Barras'!$C$3:$C$1694,1,0)</f>
        <v>#N/A</v>
      </c>
      <c r="AL1615" s="90">
        <f t="shared" si="198"/>
        <v>0</v>
      </c>
      <c r="AM1615" s="90">
        <f t="shared" si="198"/>
        <v>0</v>
      </c>
      <c r="AN1615" s="90">
        <f t="shared" si="198"/>
        <v>0</v>
      </c>
      <c r="AO1615" s="90">
        <f t="shared" si="197"/>
        <v>0</v>
      </c>
      <c r="AP1615" s="90">
        <f t="shared" si="197"/>
        <v>0</v>
      </c>
      <c r="AQ1615" s="90">
        <f t="shared" si="197"/>
        <v>0</v>
      </c>
      <c r="AR1615" s="90" t="e">
        <f>VLOOKUP(C1615&amp;E1615&amp;G1615&amp;I1615&amp;J1615,'Código Licitaciones'!$I$8:$I$4158,1,0)</f>
        <v>#N/A</v>
      </c>
    </row>
    <row r="1616" spans="24:44" ht="18.75" x14ac:dyDescent="0.3">
      <c r="X1616" s="83">
        <f t="shared" si="200"/>
        <v>9</v>
      </c>
      <c r="Z1616" s="90" t="e">
        <f t="shared" si="201"/>
        <v>#DIV/0!</v>
      </c>
      <c r="AA1616" s="94" t="e">
        <f>+VLOOKUP(C1616,'Código Licitaciones'!$J$7:$J$31,1,0)</f>
        <v>#N/A</v>
      </c>
      <c r="AB1616" s="94">
        <f t="shared" si="202"/>
        <v>0</v>
      </c>
      <c r="AC1616" s="94" t="e">
        <f>+VLOOKUP(E1616,'Código Licitaciones'!$K$7:$K$50,1,0)</f>
        <v>#N/A</v>
      </c>
      <c r="AD1616" s="94">
        <f t="shared" si="203"/>
        <v>0</v>
      </c>
      <c r="AE1616" s="94" t="e">
        <f>+VLOOKUP(G1616,'Código Licitaciones'!$L$7:$L$50,1,0)</f>
        <v>#N/A</v>
      </c>
      <c r="AF1616" s="90" t="e">
        <f t="shared" si="204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9"/>
        <v>0</v>
      </c>
      <c r="AJ1616" s="94">
        <f t="shared" si="199"/>
        <v>0</v>
      </c>
      <c r="AK1616" s="95" t="e">
        <f>+VLOOKUP(M1616,'Código Barras'!$C$3:$C$1694,1,0)</f>
        <v>#N/A</v>
      </c>
      <c r="AL1616" s="90">
        <f t="shared" si="198"/>
        <v>0</v>
      </c>
      <c r="AM1616" s="90">
        <f t="shared" si="198"/>
        <v>0</v>
      </c>
      <c r="AN1616" s="90">
        <f t="shared" si="198"/>
        <v>0</v>
      </c>
      <c r="AO1616" s="90">
        <f t="shared" si="197"/>
        <v>0</v>
      </c>
      <c r="AP1616" s="90">
        <f t="shared" si="197"/>
        <v>0</v>
      </c>
      <c r="AQ1616" s="90">
        <f t="shared" si="197"/>
        <v>0</v>
      </c>
      <c r="AR1616" s="90" t="e">
        <f>VLOOKUP(C1616&amp;E1616&amp;G1616&amp;I1616&amp;J1616,'Código Licitaciones'!$I$8:$I$4158,1,0)</f>
        <v>#N/A</v>
      </c>
    </row>
    <row r="1617" spans="24:44" ht="18.75" x14ac:dyDescent="0.3">
      <c r="X1617" s="83">
        <f t="shared" si="200"/>
        <v>9</v>
      </c>
      <c r="Z1617" s="90" t="e">
        <f t="shared" si="201"/>
        <v>#DIV/0!</v>
      </c>
      <c r="AA1617" s="94" t="e">
        <f>+VLOOKUP(C1617,'Código Licitaciones'!$J$7:$J$31,1,0)</f>
        <v>#N/A</v>
      </c>
      <c r="AB1617" s="94">
        <f t="shared" si="202"/>
        <v>0</v>
      </c>
      <c r="AC1617" s="94" t="e">
        <f>+VLOOKUP(E1617,'Código Licitaciones'!$K$7:$K$50,1,0)</f>
        <v>#N/A</v>
      </c>
      <c r="AD1617" s="94">
        <f t="shared" si="203"/>
        <v>0</v>
      </c>
      <c r="AE1617" s="94" t="e">
        <f>+VLOOKUP(G1617,'Código Licitaciones'!$L$7:$L$50,1,0)</f>
        <v>#N/A</v>
      </c>
      <c r="AF1617" s="90" t="e">
        <f t="shared" si="204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9"/>
        <v>0</v>
      </c>
      <c r="AJ1617" s="94">
        <f t="shared" si="199"/>
        <v>0</v>
      </c>
      <c r="AK1617" s="95" t="e">
        <f>+VLOOKUP(M1617,'Código Barras'!$C$3:$C$1694,1,0)</f>
        <v>#N/A</v>
      </c>
      <c r="AL1617" s="90">
        <f t="shared" si="198"/>
        <v>0</v>
      </c>
      <c r="AM1617" s="90">
        <f t="shared" si="198"/>
        <v>0</v>
      </c>
      <c r="AN1617" s="90">
        <f t="shared" si="198"/>
        <v>0</v>
      </c>
      <c r="AO1617" s="90">
        <f t="shared" si="197"/>
        <v>0</v>
      </c>
      <c r="AP1617" s="90">
        <f t="shared" si="197"/>
        <v>0</v>
      </c>
      <c r="AQ1617" s="90">
        <f t="shared" si="197"/>
        <v>0</v>
      </c>
      <c r="AR1617" s="90" t="e">
        <f>VLOOKUP(C1617&amp;E1617&amp;G1617&amp;I1617&amp;J1617,'Código Licitaciones'!$I$8:$I$4158,1,0)</f>
        <v>#N/A</v>
      </c>
    </row>
    <row r="1618" spans="24:44" ht="18.75" x14ac:dyDescent="0.3">
      <c r="X1618" s="83">
        <f t="shared" si="200"/>
        <v>9</v>
      </c>
      <c r="Z1618" s="90" t="e">
        <f t="shared" si="201"/>
        <v>#DIV/0!</v>
      </c>
      <c r="AA1618" s="94" t="e">
        <f>+VLOOKUP(C1618,'Código Licitaciones'!$J$7:$J$31,1,0)</f>
        <v>#N/A</v>
      </c>
      <c r="AB1618" s="94">
        <f t="shared" si="202"/>
        <v>0</v>
      </c>
      <c r="AC1618" s="94" t="e">
        <f>+VLOOKUP(E1618,'Código Licitaciones'!$K$7:$K$50,1,0)</f>
        <v>#N/A</v>
      </c>
      <c r="AD1618" s="94">
        <f t="shared" si="203"/>
        <v>0</v>
      </c>
      <c r="AE1618" s="94" t="e">
        <f>+VLOOKUP(G1618,'Código Licitaciones'!$L$7:$L$50,1,0)</f>
        <v>#N/A</v>
      </c>
      <c r="AF1618" s="90" t="e">
        <f t="shared" si="204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9"/>
        <v>0</v>
      </c>
      <c r="AJ1618" s="94">
        <f t="shared" si="199"/>
        <v>0</v>
      </c>
      <c r="AK1618" s="95" t="e">
        <f>+VLOOKUP(M1618,'Código Barras'!$C$3:$C$1694,1,0)</f>
        <v>#N/A</v>
      </c>
      <c r="AL1618" s="90">
        <f t="shared" si="198"/>
        <v>0</v>
      </c>
      <c r="AM1618" s="90">
        <f t="shared" si="198"/>
        <v>0</v>
      </c>
      <c r="AN1618" s="90">
        <f t="shared" si="198"/>
        <v>0</v>
      </c>
      <c r="AO1618" s="90">
        <f t="shared" si="197"/>
        <v>0</v>
      </c>
      <c r="AP1618" s="90">
        <f t="shared" si="197"/>
        <v>0</v>
      </c>
      <c r="AQ1618" s="90">
        <f t="shared" si="197"/>
        <v>0</v>
      </c>
      <c r="AR1618" s="90" t="e">
        <f>VLOOKUP(C1618&amp;E1618&amp;G1618&amp;I1618&amp;J1618,'Código Licitaciones'!$I$8:$I$4158,1,0)</f>
        <v>#N/A</v>
      </c>
    </row>
    <row r="1619" spans="24:44" ht="18.75" x14ac:dyDescent="0.3">
      <c r="X1619" s="83">
        <f t="shared" si="200"/>
        <v>9</v>
      </c>
      <c r="Z1619" s="90" t="e">
        <f t="shared" si="201"/>
        <v>#DIV/0!</v>
      </c>
      <c r="AA1619" s="94" t="e">
        <f>+VLOOKUP(C1619,'Código Licitaciones'!$J$7:$J$31,1,0)</f>
        <v>#N/A</v>
      </c>
      <c r="AB1619" s="94">
        <f t="shared" si="202"/>
        <v>0</v>
      </c>
      <c r="AC1619" s="94" t="e">
        <f>+VLOOKUP(E1619,'Código Licitaciones'!$K$7:$K$50,1,0)</f>
        <v>#N/A</v>
      </c>
      <c r="AD1619" s="94">
        <f t="shared" si="203"/>
        <v>0</v>
      </c>
      <c r="AE1619" s="94" t="e">
        <f>+VLOOKUP(G1619,'Código Licitaciones'!$L$7:$L$50,1,0)</f>
        <v>#N/A</v>
      </c>
      <c r="AF1619" s="90" t="e">
        <f t="shared" si="204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9"/>
        <v>0</v>
      </c>
      <c r="AJ1619" s="94">
        <f t="shared" si="199"/>
        <v>0</v>
      </c>
      <c r="AK1619" s="95" t="e">
        <f>+VLOOKUP(M1619,'Código Barras'!$C$3:$C$1694,1,0)</f>
        <v>#N/A</v>
      </c>
      <c r="AL1619" s="90">
        <f t="shared" si="198"/>
        <v>0</v>
      </c>
      <c r="AM1619" s="90">
        <f t="shared" si="198"/>
        <v>0</v>
      </c>
      <c r="AN1619" s="90">
        <f t="shared" si="198"/>
        <v>0</v>
      </c>
      <c r="AO1619" s="90">
        <f t="shared" si="197"/>
        <v>0</v>
      </c>
      <c r="AP1619" s="90">
        <f t="shared" si="197"/>
        <v>0</v>
      </c>
      <c r="AQ1619" s="90">
        <f t="shared" si="197"/>
        <v>0</v>
      </c>
      <c r="AR1619" s="90" t="e">
        <f>VLOOKUP(C1619&amp;E1619&amp;G1619&amp;I1619&amp;J1619,'Código Licitaciones'!$I$8:$I$4158,1,0)</f>
        <v>#N/A</v>
      </c>
    </row>
    <row r="1620" spans="24:44" ht="18.75" x14ac:dyDescent="0.3">
      <c r="X1620" s="83">
        <f t="shared" si="200"/>
        <v>9</v>
      </c>
      <c r="Z1620" s="90" t="e">
        <f t="shared" si="201"/>
        <v>#DIV/0!</v>
      </c>
      <c r="AA1620" s="94" t="e">
        <f>+VLOOKUP(C1620,'Código Licitaciones'!$J$7:$J$31,1,0)</f>
        <v>#N/A</v>
      </c>
      <c r="AB1620" s="94">
        <f t="shared" si="202"/>
        <v>0</v>
      </c>
      <c r="AC1620" s="94" t="e">
        <f>+VLOOKUP(E1620,'Código Licitaciones'!$K$7:$K$50,1,0)</f>
        <v>#N/A</v>
      </c>
      <c r="AD1620" s="94">
        <f t="shared" si="203"/>
        <v>0</v>
      </c>
      <c r="AE1620" s="94" t="e">
        <f>+VLOOKUP(G1620,'Código Licitaciones'!$L$7:$L$50,1,0)</f>
        <v>#N/A</v>
      </c>
      <c r="AF1620" s="90" t="e">
        <f t="shared" si="204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9"/>
        <v>0</v>
      </c>
      <c r="AJ1620" s="94">
        <f t="shared" si="199"/>
        <v>0</v>
      </c>
      <c r="AK1620" s="95" t="e">
        <f>+VLOOKUP(M1620,'Código Barras'!$C$3:$C$1694,1,0)</f>
        <v>#N/A</v>
      </c>
      <c r="AL1620" s="90">
        <f t="shared" si="198"/>
        <v>0</v>
      </c>
      <c r="AM1620" s="90">
        <f t="shared" si="198"/>
        <v>0</v>
      </c>
      <c r="AN1620" s="90">
        <f t="shared" si="198"/>
        <v>0</v>
      </c>
      <c r="AO1620" s="90">
        <f t="shared" si="197"/>
        <v>0</v>
      </c>
      <c r="AP1620" s="90">
        <f t="shared" si="197"/>
        <v>0</v>
      </c>
      <c r="AQ1620" s="90">
        <f t="shared" si="197"/>
        <v>0</v>
      </c>
      <c r="AR1620" s="90" t="e">
        <f>VLOOKUP(C1620&amp;E1620&amp;G1620&amp;I1620&amp;J1620,'Código Licitaciones'!$I$8:$I$4158,1,0)</f>
        <v>#N/A</v>
      </c>
    </row>
    <row r="1621" spans="24:44" ht="18.75" x14ac:dyDescent="0.3">
      <c r="X1621" s="83">
        <f t="shared" si="200"/>
        <v>9</v>
      </c>
      <c r="Z1621" s="90" t="e">
        <f t="shared" si="201"/>
        <v>#DIV/0!</v>
      </c>
      <c r="AA1621" s="94" t="e">
        <f>+VLOOKUP(C1621,'Código Licitaciones'!$J$7:$J$31,1,0)</f>
        <v>#N/A</v>
      </c>
      <c r="AB1621" s="94">
        <f t="shared" si="202"/>
        <v>0</v>
      </c>
      <c r="AC1621" s="94" t="e">
        <f>+VLOOKUP(E1621,'Código Licitaciones'!$K$7:$K$50,1,0)</f>
        <v>#N/A</v>
      </c>
      <c r="AD1621" s="94">
        <f t="shared" si="203"/>
        <v>0</v>
      </c>
      <c r="AE1621" s="94" t="e">
        <f>+VLOOKUP(G1621,'Código Licitaciones'!$L$7:$L$50,1,0)</f>
        <v>#N/A</v>
      </c>
      <c r="AF1621" s="90" t="e">
        <f t="shared" si="204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9"/>
        <v>0</v>
      </c>
      <c r="AJ1621" s="94">
        <f t="shared" si="199"/>
        <v>0</v>
      </c>
      <c r="AK1621" s="95" t="e">
        <f>+VLOOKUP(M1621,'Código Barras'!$C$3:$C$1694,1,0)</f>
        <v>#N/A</v>
      </c>
      <c r="AL1621" s="90">
        <f t="shared" si="198"/>
        <v>0</v>
      </c>
      <c r="AM1621" s="90">
        <f t="shared" si="198"/>
        <v>0</v>
      </c>
      <c r="AN1621" s="90">
        <f t="shared" si="198"/>
        <v>0</v>
      </c>
      <c r="AO1621" s="90">
        <f t="shared" si="198"/>
        <v>0</v>
      </c>
      <c r="AP1621" s="90">
        <f t="shared" si="198"/>
        <v>0</v>
      </c>
      <c r="AQ1621" s="90">
        <f t="shared" si="198"/>
        <v>0</v>
      </c>
      <c r="AR1621" s="90" t="e">
        <f>VLOOKUP(C1621&amp;E1621&amp;G1621&amp;I1621&amp;J1621,'Código Licitaciones'!$I$8:$I$4158,1,0)</f>
        <v>#N/A</v>
      </c>
    </row>
    <row r="1622" spans="24:44" ht="18.75" x14ac:dyDescent="0.3">
      <c r="X1622" s="83">
        <f t="shared" si="200"/>
        <v>9</v>
      </c>
      <c r="Z1622" s="90" t="e">
        <f t="shared" si="201"/>
        <v>#DIV/0!</v>
      </c>
      <c r="AA1622" s="94" t="e">
        <f>+VLOOKUP(C1622,'Código Licitaciones'!$J$7:$J$31,1,0)</f>
        <v>#N/A</v>
      </c>
      <c r="AB1622" s="94">
        <f t="shared" si="202"/>
        <v>0</v>
      </c>
      <c r="AC1622" s="94" t="e">
        <f>+VLOOKUP(E1622,'Código Licitaciones'!$K$7:$K$50,1,0)</f>
        <v>#N/A</v>
      </c>
      <c r="AD1622" s="94">
        <f t="shared" si="203"/>
        <v>0</v>
      </c>
      <c r="AE1622" s="94" t="e">
        <f>+VLOOKUP(G1622,'Código Licitaciones'!$L$7:$L$50,1,0)</f>
        <v>#N/A</v>
      </c>
      <c r="AF1622" s="90" t="e">
        <f t="shared" si="204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9"/>
        <v>0</v>
      </c>
      <c r="AJ1622" s="94">
        <f t="shared" si="199"/>
        <v>0</v>
      </c>
      <c r="AK1622" s="95" t="e">
        <f>+VLOOKUP(M1622,'Código Barras'!$C$3:$C$1694,1,0)</f>
        <v>#N/A</v>
      </c>
      <c r="AL1622" s="90">
        <f t="shared" ref="AL1622:AQ1664" si="205">IF(OR(ISNUMBER(N1622),N1622=0),N1622,1/0)</f>
        <v>0</v>
      </c>
      <c r="AM1622" s="90">
        <f t="shared" si="205"/>
        <v>0</v>
      </c>
      <c r="AN1622" s="90">
        <f t="shared" si="205"/>
        <v>0</v>
      </c>
      <c r="AO1622" s="90">
        <f t="shared" si="205"/>
        <v>0</v>
      </c>
      <c r="AP1622" s="90">
        <f t="shared" si="205"/>
        <v>0</v>
      </c>
      <c r="AQ1622" s="90">
        <f t="shared" si="205"/>
        <v>0</v>
      </c>
      <c r="AR1622" s="90" t="e">
        <f>VLOOKUP(C1622&amp;E1622&amp;G1622&amp;I1622&amp;J1622,'Código Licitaciones'!$I$8:$I$4158,1,0)</f>
        <v>#N/A</v>
      </c>
    </row>
    <row r="1623" spans="24:44" ht="18.75" x14ac:dyDescent="0.3">
      <c r="X1623" s="83">
        <f t="shared" si="200"/>
        <v>9</v>
      </c>
      <c r="Z1623" s="90" t="e">
        <f t="shared" si="201"/>
        <v>#DIV/0!</v>
      </c>
      <c r="AA1623" s="94" t="e">
        <f>+VLOOKUP(C1623,'Código Licitaciones'!$J$7:$J$31,1,0)</f>
        <v>#N/A</v>
      </c>
      <c r="AB1623" s="94">
        <f t="shared" si="202"/>
        <v>0</v>
      </c>
      <c r="AC1623" s="94" t="e">
        <f>+VLOOKUP(E1623,'Código Licitaciones'!$K$7:$K$50,1,0)</f>
        <v>#N/A</v>
      </c>
      <c r="AD1623" s="94">
        <f t="shared" si="203"/>
        <v>0</v>
      </c>
      <c r="AE1623" s="94" t="e">
        <f>+VLOOKUP(G1623,'Código Licitaciones'!$L$7:$L$50,1,0)</f>
        <v>#N/A</v>
      </c>
      <c r="AF1623" s="90" t="e">
        <f t="shared" si="204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9"/>
        <v>0</v>
      </c>
      <c r="AJ1623" s="94">
        <f t="shared" si="199"/>
        <v>0</v>
      </c>
      <c r="AK1623" s="95" t="e">
        <f>+VLOOKUP(M1623,'Código Barras'!$C$3:$C$1694,1,0)</f>
        <v>#N/A</v>
      </c>
      <c r="AL1623" s="90">
        <f t="shared" si="205"/>
        <v>0</v>
      </c>
      <c r="AM1623" s="90">
        <f t="shared" si="205"/>
        <v>0</v>
      </c>
      <c r="AN1623" s="90">
        <f t="shared" si="205"/>
        <v>0</v>
      </c>
      <c r="AO1623" s="90">
        <f t="shared" si="205"/>
        <v>0</v>
      </c>
      <c r="AP1623" s="90">
        <f t="shared" si="205"/>
        <v>0</v>
      </c>
      <c r="AQ1623" s="90">
        <f t="shared" si="205"/>
        <v>0</v>
      </c>
      <c r="AR1623" s="90" t="e">
        <f>VLOOKUP(C1623&amp;E1623&amp;G1623&amp;I1623&amp;J1623,'Código Licitaciones'!$I$8:$I$4158,1,0)</f>
        <v>#N/A</v>
      </c>
    </row>
    <row r="1624" spans="24:44" ht="18.75" x14ac:dyDescent="0.3">
      <c r="X1624" s="83">
        <f t="shared" si="200"/>
        <v>9</v>
      </c>
      <c r="Z1624" s="90" t="e">
        <f t="shared" si="201"/>
        <v>#DIV/0!</v>
      </c>
      <c r="AA1624" s="94" t="e">
        <f>+VLOOKUP(C1624,'Código Licitaciones'!$J$7:$J$31,1,0)</f>
        <v>#N/A</v>
      </c>
      <c r="AB1624" s="94">
        <f t="shared" si="202"/>
        <v>0</v>
      </c>
      <c r="AC1624" s="94" t="e">
        <f>+VLOOKUP(E1624,'Código Licitaciones'!$K$7:$K$50,1,0)</f>
        <v>#N/A</v>
      </c>
      <c r="AD1624" s="94">
        <f t="shared" si="203"/>
        <v>0</v>
      </c>
      <c r="AE1624" s="94" t="e">
        <f>+VLOOKUP(G1624,'Código Licitaciones'!$L$7:$L$50,1,0)</f>
        <v>#N/A</v>
      </c>
      <c r="AF1624" s="90" t="e">
        <f t="shared" si="204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9"/>
        <v>0</v>
      </c>
      <c r="AJ1624" s="94">
        <f t="shared" si="199"/>
        <v>0</v>
      </c>
      <c r="AK1624" s="95" t="e">
        <f>+VLOOKUP(M1624,'Código Barras'!$C$3:$C$1694,1,0)</f>
        <v>#N/A</v>
      </c>
      <c r="AL1624" s="90">
        <f t="shared" si="205"/>
        <v>0</v>
      </c>
      <c r="AM1624" s="90">
        <f t="shared" si="205"/>
        <v>0</v>
      </c>
      <c r="AN1624" s="90">
        <f t="shared" si="205"/>
        <v>0</v>
      </c>
      <c r="AO1624" s="90">
        <f t="shared" si="205"/>
        <v>0</v>
      </c>
      <c r="AP1624" s="90">
        <f t="shared" si="205"/>
        <v>0</v>
      </c>
      <c r="AQ1624" s="90">
        <f t="shared" si="205"/>
        <v>0</v>
      </c>
      <c r="AR1624" s="90" t="e">
        <f>VLOOKUP(C1624&amp;E1624&amp;G1624&amp;I1624&amp;J1624,'Código Licitaciones'!$I$8:$I$4158,1,0)</f>
        <v>#N/A</v>
      </c>
    </row>
    <row r="1625" spans="24:44" ht="18.75" x14ac:dyDescent="0.3">
      <c r="X1625" s="83">
        <f t="shared" si="200"/>
        <v>9</v>
      </c>
      <c r="Z1625" s="90" t="e">
        <f t="shared" si="201"/>
        <v>#DIV/0!</v>
      </c>
      <c r="AA1625" s="94" t="e">
        <f>+VLOOKUP(C1625,'Código Licitaciones'!$J$7:$J$31,1,0)</f>
        <v>#N/A</v>
      </c>
      <c r="AB1625" s="94">
        <f t="shared" si="202"/>
        <v>0</v>
      </c>
      <c r="AC1625" s="94" t="e">
        <f>+VLOOKUP(E1625,'Código Licitaciones'!$K$7:$K$50,1,0)</f>
        <v>#N/A</v>
      </c>
      <c r="AD1625" s="94">
        <f t="shared" si="203"/>
        <v>0</v>
      </c>
      <c r="AE1625" s="94" t="e">
        <f>+VLOOKUP(G1625,'Código Licitaciones'!$L$7:$L$50,1,0)</f>
        <v>#N/A</v>
      </c>
      <c r="AF1625" s="90" t="e">
        <f t="shared" si="204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9"/>
        <v>0</v>
      </c>
      <c r="AJ1625" s="94">
        <f t="shared" si="199"/>
        <v>0</v>
      </c>
      <c r="AK1625" s="95" t="e">
        <f>+VLOOKUP(M1625,'Código Barras'!$C$3:$C$1694,1,0)</f>
        <v>#N/A</v>
      </c>
      <c r="AL1625" s="90">
        <f t="shared" si="205"/>
        <v>0</v>
      </c>
      <c r="AM1625" s="90">
        <f t="shared" si="205"/>
        <v>0</v>
      </c>
      <c r="AN1625" s="90">
        <f t="shared" si="205"/>
        <v>0</v>
      </c>
      <c r="AO1625" s="90">
        <f t="shared" si="205"/>
        <v>0</v>
      </c>
      <c r="AP1625" s="90">
        <f t="shared" si="205"/>
        <v>0</v>
      </c>
      <c r="AQ1625" s="90">
        <f t="shared" si="205"/>
        <v>0</v>
      </c>
      <c r="AR1625" s="90" t="e">
        <f>VLOOKUP(C1625&amp;E1625&amp;G1625&amp;I1625&amp;J1625,'Código Licitaciones'!$I$8:$I$4158,1,0)</f>
        <v>#N/A</v>
      </c>
    </row>
    <row r="1626" spans="24:44" ht="18.75" x14ac:dyDescent="0.3">
      <c r="X1626" s="83">
        <f t="shared" si="200"/>
        <v>9</v>
      </c>
      <c r="Z1626" s="90" t="e">
        <f t="shared" si="201"/>
        <v>#DIV/0!</v>
      </c>
      <c r="AA1626" s="94" t="e">
        <f>+VLOOKUP(C1626,'Código Licitaciones'!$J$7:$J$31,1,0)</f>
        <v>#N/A</v>
      </c>
      <c r="AB1626" s="94">
        <f t="shared" si="202"/>
        <v>0</v>
      </c>
      <c r="AC1626" s="94" t="e">
        <f>+VLOOKUP(E1626,'Código Licitaciones'!$K$7:$K$50,1,0)</f>
        <v>#N/A</v>
      </c>
      <c r="AD1626" s="94">
        <f t="shared" si="203"/>
        <v>0</v>
      </c>
      <c r="AE1626" s="94" t="e">
        <f>+VLOOKUP(G1626,'Código Licitaciones'!$L$7:$L$50,1,0)</f>
        <v>#N/A</v>
      </c>
      <c r="AF1626" s="90" t="e">
        <f t="shared" si="204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9"/>
        <v>0</v>
      </c>
      <c r="AJ1626" s="94">
        <f t="shared" si="199"/>
        <v>0</v>
      </c>
      <c r="AK1626" s="95" t="e">
        <f>+VLOOKUP(M1626,'Código Barras'!$C$3:$C$1694,1,0)</f>
        <v>#N/A</v>
      </c>
      <c r="AL1626" s="90">
        <f t="shared" si="205"/>
        <v>0</v>
      </c>
      <c r="AM1626" s="90">
        <f t="shared" si="205"/>
        <v>0</v>
      </c>
      <c r="AN1626" s="90">
        <f t="shared" si="205"/>
        <v>0</v>
      </c>
      <c r="AO1626" s="90">
        <f t="shared" si="205"/>
        <v>0</v>
      </c>
      <c r="AP1626" s="90">
        <f t="shared" si="205"/>
        <v>0</v>
      </c>
      <c r="AQ1626" s="90">
        <f t="shared" si="205"/>
        <v>0</v>
      </c>
      <c r="AR1626" s="90" t="e">
        <f>VLOOKUP(C1626&amp;E1626&amp;G1626&amp;I1626&amp;J1626,'Código Licitaciones'!$I$8:$I$4158,1,0)</f>
        <v>#N/A</v>
      </c>
    </row>
    <row r="1627" spans="24:44" ht="18.75" x14ac:dyDescent="0.3">
      <c r="X1627" s="83">
        <f t="shared" si="200"/>
        <v>9</v>
      </c>
      <c r="Z1627" s="90" t="e">
        <f t="shared" si="201"/>
        <v>#DIV/0!</v>
      </c>
      <c r="AA1627" s="94" t="e">
        <f>+VLOOKUP(C1627,'Código Licitaciones'!$J$7:$J$31,1,0)</f>
        <v>#N/A</v>
      </c>
      <c r="AB1627" s="94">
        <f t="shared" si="202"/>
        <v>0</v>
      </c>
      <c r="AC1627" s="94" t="e">
        <f>+VLOOKUP(E1627,'Código Licitaciones'!$K$7:$K$50,1,0)</f>
        <v>#N/A</v>
      </c>
      <c r="AD1627" s="94">
        <f t="shared" si="203"/>
        <v>0</v>
      </c>
      <c r="AE1627" s="94" t="e">
        <f>+VLOOKUP(G1627,'Código Licitaciones'!$L$7:$L$50,1,0)</f>
        <v>#N/A</v>
      </c>
      <c r="AF1627" s="90" t="e">
        <f t="shared" si="204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9"/>
        <v>0</v>
      </c>
      <c r="AJ1627" s="94">
        <f t="shared" si="199"/>
        <v>0</v>
      </c>
      <c r="AK1627" s="95" t="e">
        <f>+VLOOKUP(M1627,'Código Barras'!$C$3:$C$1694,1,0)</f>
        <v>#N/A</v>
      </c>
      <c r="AL1627" s="90">
        <f t="shared" si="205"/>
        <v>0</v>
      </c>
      <c r="AM1627" s="90">
        <f t="shared" si="205"/>
        <v>0</v>
      </c>
      <c r="AN1627" s="90">
        <f t="shared" si="205"/>
        <v>0</v>
      </c>
      <c r="AO1627" s="90">
        <f t="shared" si="205"/>
        <v>0</v>
      </c>
      <c r="AP1627" s="90">
        <f t="shared" si="205"/>
        <v>0</v>
      </c>
      <c r="AQ1627" s="90">
        <f t="shared" si="205"/>
        <v>0</v>
      </c>
      <c r="AR1627" s="90" t="e">
        <f>VLOOKUP(C1627&amp;E1627&amp;G1627&amp;I1627&amp;J1627,'Código Licitaciones'!$I$8:$I$4158,1,0)</f>
        <v>#N/A</v>
      </c>
    </row>
    <row r="1628" spans="24:44" ht="18.75" x14ac:dyDescent="0.3">
      <c r="X1628" s="83">
        <f t="shared" si="200"/>
        <v>9</v>
      </c>
      <c r="Z1628" s="90" t="e">
        <f t="shared" si="201"/>
        <v>#DIV/0!</v>
      </c>
      <c r="AA1628" s="94" t="e">
        <f>+VLOOKUP(C1628,'Código Licitaciones'!$J$7:$J$31,1,0)</f>
        <v>#N/A</v>
      </c>
      <c r="AB1628" s="94">
        <f t="shared" si="202"/>
        <v>0</v>
      </c>
      <c r="AC1628" s="94" t="e">
        <f>+VLOOKUP(E1628,'Código Licitaciones'!$K$7:$K$50,1,0)</f>
        <v>#N/A</v>
      </c>
      <c r="AD1628" s="94">
        <f t="shared" si="203"/>
        <v>0</v>
      </c>
      <c r="AE1628" s="94" t="e">
        <f>+VLOOKUP(G1628,'Código Licitaciones'!$L$7:$L$50,1,0)</f>
        <v>#N/A</v>
      </c>
      <c r="AF1628" s="90" t="e">
        <f t="shared" si="204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9"/>
        <v>0</v>
      </c>
      <c r="AJ1628" s="94">
        <f t="shared" si="199"/>
        <v>0</v>
      </c>
      <c r="AK1628" s="95" t="e">
        <f>+VLOOKUP(M1628,'Código Barras'!$C$3:$C$1694,1,0)</f>
        <v>#N/A</v>
      </c>
      <c r="AL1628" s="90">
        <f t="shared" si="205"/>
        <v>0</v>
      </c>
      <c r="AM1628" s="90">
        <f t="shared" si="205"/>
        <v>0</v>
      </c>
      <c r="AN1628" s="90">
        <f t="shared" si="205"/>
        <v>0</v>
      </c>
      <c r="AO1628" s="90">
        <f t="shared" si="205"/>
        <v>0</v>
      </c>
      <c r="AP1628" s="90">
        <f t="shared" si="205"/>
        <v>0</v>
      </c>
      <c r="AQ1628" s="90">
        <f t="shared" si="205"/>
        <v>0</v>
      </c>
      <c r="AR1628" s="90" t="e">
        <f>VLOOKUP(C1628&amp;E1628&amp;G1628&amp;I1628&amp;J1628,'Código Licitaciones'!$I$8:$I$4158,1,0)</f>
        <v>#N/A</v>
      </c>
    </row>
    <row r="1629" spans="24:44" ht="18.75" x14ac:dyDescent="0.3">
      <c r="X1629" s="83">
        <f t="shared" si="200"/>
        <v>9</v>
      </c>
      <c r="Z1629" s="90" t="e">
        <f t="shared" si="201"/>
        <v>#DIV/0!</v>
      </c>
      <c r="AA1629" s="94" t="e">
        <f>+VLOOKUP(C1629,'Código Licitaciones'!$J$7:$J$31,1,0)</f>
        <v>#N/A</v>
      </c>
      <c r="AB1629" s="94">
        <f t="shared" si="202"/>
        <v>0</v>
      </c>
      <c r="AC1629" s="94" t="e">
        <f>+VLOOKUP(E1629,'Código Licitaciones'!$K$7:$K$50,1,0)</f>
        <v>#N/A</v>
      </c>
      <c r="AD1629" s="94">
        <f t="shared" si="203"/>
        <v>0</v>
      </c>
      <c r="AE1629" s="94" t="e">
        <f>+VLOOKUP(G1629,'Código Licitaciones'!$L$7:$L$50,1,0)</f>
        <v>#N/A</v>
      </c>
      <c r="AF1629" s="90" t="e">
        <f t="shared" si="204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9"/>
        <v>0</v>
      </c>
      <c r="AJ1629" s="94">
        <f t="shared" si="199"/>
        <v>0</v>
      </c>
      <c r="AK1629" s="95" t="e">
        <f>+VLOOKUP(M1629,'Código Barras'!$C$3:$C$1694,1,0)</f>
        <v>#N/A</v>
      </c>
      <c r="AL1629" s="90">
        <f t="shared" si="205"/>
        <v>0</v>
      </c>
      <c r="AM1629" s="90">
        <f t="shared" si="205"/>
        <v>0</v>
      </c>
      <c r="AN1629" s="90">
        <f t="shared" si="205"/>
        <v>0</v>
      </c>
      <c r="AO1629" s="90">
        <f t="shared" si="205"/>
        <v>0</v>
      </c>
      <c r="AP1629" s="90">
        <f t="shared" si="205"/>
        <v>0</v>
      </c>
      <c r="AQ1629" s="90">
        <f t="shared" si="205"/>
        <v>0</v>
      </c>
      <c r="AR1629" s="90" t="e">
        <f>VLOOKUP(C1629&amp;E1629&amp;G1629&amp;I1629&amp;J1629,'Código Licitaciones'!$I$8:$I$4158,1,0)</f>
        <v>#N/A</v>
      </c>
    </row>
    <row r="1630" spans="24:44" ht="18.75" x14ac:dyDescent="0.3">
      <c r="X1630" s="83">
        <f t="shared" si="200"/>
        <v>9</v>
      </c>
      <c r="Z1630" s="90" t="e">
        <f t="shared" si="201"/>
        <v>#DIV/0!</v>
      </c>
      <c r="AA1630" s="94" t="e">
        <f>+VLOOKUP(C1630,'Código Licitaciones'!$J$7:$J$31,1,0)</f>
        <v>#N/A</v>
      </c>
      <c r="AB1630" s="94">
        <f t="shared" si="202"/>
        <v>0</v>
      </c>
      <c r="AC1630" s="94" t="e">
        <f>+VLOOKUP(E1630,'Código Licitaciones'!$K$7:$K$50,1,0)</f>
        <v>#N/A</v>
      </c>
      <c r="AD1630" s="94">
        <f t="shared" si="203"/>
        <v>0</v>
      </c>
      <c r="AE1630" s="94" t="e">
        <f>+VLOOKUP(G1630,'Código Licitaciones'!$L$7:$L$50,1,0)</f>
        <v>#N/A</v>
      </c>
      <c r="AF1630" s="90" t="e">
        <f t="shared" si="204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9"/>
        <v>0</v>
      </c>
      <c r="AJ1630" s="94">
        <f t="shared" si="199"/>
        <v>0</v>
      </c>
      <c r="AK1630" s="95" t="e">
        <f>+VLOOKUP(M1630,'Código Barras'!$C$3:$C$1694,1,0)</f>
        <v>#N/A</v>
      </c>
      <c r="AL1630" s="90">
        <f t="shared" si="205"/>
        <v>0</v>
      </c>
      <c r="AM1630" s="90">
        <f t="shared" si="205"/>
        <v>0</v>
      </c>
      <c r="AN1630" s="90">
        <f t="shared" si="205"/>
        <v>0</v>
      </c>
      <c r="AO1630" s="90">
        <f t="shared" si="205"/>
        <v>0</v>
      </c>
      <c r="AP1630" s="90">
        <f t="shared" si="205"/>
        <v>0</v>
      </c>
      <c r="AQ1630" s="90">
        <f t="shared" si="205"/>
        <v>0</v>
      </c>
      <c r="AR1630" s="90" t="e">
        <f>VLOOKUP(C1630&amp;E1630&amp;G1630&amp;I1630&amp;J1630,'Código Licitaciones'!$I$8:$I$4158,1,0)</f>
        <v>#N/A</v>
      </c>
    </row>
    <row r="1631" spans="24:44" ht="18.75" x14ac:dyDescent="0.3">
      <c r="X1631" s="83">
        <f t="shared" si="200"/>
        <v>9</v>
      </c>
      <c r="Z1631" s="90" t="e">
        <f t="shared" si="201"/>
        <v>#DIV/0!</v>
      </c>
      <c r="AA1631" s="94" t="e">
        <f>+VLOOKUP(C1631,'Código Licitaciones'!$J$7:$J$31,1,0)</f>
        <v>#N/A</v>
      </c>
      <c r="AB1631" s="94">
        <f t="shared" si="202"/>
        <v>0</v>
      </c>
      <c r="AC1631" s="94" t="e">
        <f>+VLOOKUP(E1631,'Código Licitaciones'!$K$7:$K$50,1,0)</f>
        <v>#N/A</v>
      </c>
      <c r="AD1631" s="94">
        <f t="shared" si="203"/>
        <v>0</v>
      </c>
      <c r="AE1631" s="94" t="e">
        <f>+VLOOKUP(G1631,'Código Licitaciones'!$L$7:$L$50,1,0)</f>
        <v>#N/A</v>
      </c>
      <c r="AF1631" s="90" t="e">
        <f t="shared" si="204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9"/>
        <v>0</v>
      </c>
      <c r="AJ1631" s="94">
        <f t="shared" si="199"/>
        <v>0</v>
      </c>
      <c r="AK1631" s="95" t="e">
        <f>+VLOOKUP(M1631,'Código Barras'!$C$3:$C$1694,1,0)</f>
        <v>#N/A</v>
      </c>
      <c r="AL1631" s="90">
        <f t="shared" si="205"/>
        <v>0</v>
      </c>
      <c r="AM1631" s="90">
        <f t="shared" si="205"/>
        <v>0</v>
      </c>
      <c r="AN1631" s="90">
        <f t="shared" si="205"/>
        <v>0</v>
      </c>
      <c r="AO1631" s="90">
        <f t="shared" si="205"/>
        <v>0</v>
      </c>
      <c r="AP1631" s="90">
        <f t="shared" si="205"/>
        <v>0</v>
      </c>
      <c r="AQ1631" s="90">
        <f t="shared" si="205"/>
        <v>0</v>
      </c>
      <c r="AR1631" s="90" t="e">
        <f>VLOOKUP(C1631&amp;E1631&amp;G1631&amp;I1631&amp;J1631,'Código Licitaciones'!$I$8:$I$4158,1,0)</f>
        <v>#N/A</v>
      </c>
    </row>
    <row r="1632" spans="24:44" ht="18.75" x14ac:dyDescent="0.3">
      <c r="X1632" s="83">
        <f t="shared" si="200"/>
        <v>9</v>
      </c>
      <c r="Z1632" s="90" t="e">
        <f t="shared" si="201"/>
        <v>#DIV/0!</v>
      </c>
      <c r="AA1632" s="94" t="e">
        <f>+VLOOKUP(C1632,'Código Licitaciones'!$J$7:$J$31,1,0)</f>
        <v>#N/A</v>
      </c>
      <c r="AB1632" s="94">
        <f t="shared" si="202"/>
        <v>0</v>
      </c>
      <c r="AC1632" s="94" t="e">
        <f>+VLOOKUP(E1632,'Código Licitaciones'!$K$7:$K$50,1,0)</f>
        <v>#N/A</v>
      </c>
      <c r="AD1632" s="94">
        <f t="shared" si="203"/>
        <v>0</v>
      </c>
      <c r="AE1632" s="94" t="e">
        <f>+VLOOKUP(G1632,'Código Licitaciones'!$L$7:$L$50,1,0)</f>
        <v>#N/A</v>
      </c>
      <c r="AF1632" s="90" t="e">
        <f t="shared" si="204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9"/>
        <v>0</v>
      </c>
      <c r="AJ1632" s="94">
        <f t="shared" si="199"/>
        <v>0</v>
      </c>
      <c r="AK1632" s="95" t="e">
        <f>+VLOOKUP(M1632,'Código Barras'!$C$3:$C$1694,1,0)</f>
        <v>#N/A</v>
      </c>
      <c r="AL1632" s="90">
        <f t="shared" si="205"/>
        <v>0</v>
      </c>
      <c r="AM1632" s="90">
        <f t="shared" si="205"/>
        <v>0</v>
      </c>
      <c r="AN1632" s="90">
        <f t="shared" si="205"/>
        <v>0</v>
      </c>
      <c r="AO1632" s="90">
        <f t="shared" si="205"/>
        <v>0</v>
      </c>
      <c r="AP1632" s="90">
        <f t="shared" si="205"/>
        <v>0</v>
      </c>
      <c r="AQ1632" s="90">
        <f t="shared" si="205"/>
        <v>0</v>
      </c>
      <c r="AR1632" s="90" t="e">
        <f>VLOOKUP(C1632&amp;E1632&amp;G1632&amp;I1632&amp;J1632,'Código Licitaciones'!$I$8:$I$4158,1,0)</f>
        <v>#N/A</v>
      </c>
    </row>
    <row r="1633" spans="24:44" ht="18.75" x14ac:dyDescent="0.3">
      <c r="X1633" s="83">
        <f t="shared" si="200"/>
        <v>9</v>
      </c>
      <c r="Z1633" s="90" t="e">
        <f t="shared" si="201"/>
        <v>#DIV/0!</v>
      </c>
      <c r="AA1633" s="94" t="e">
        <f>+VLOOKUP(C1633,'Código Licitaciones'!$J$7:$J$31,1,0)</f>
        <v>#N/A</v>
      </c>
      <c r="AB1633" s="94">
        <f t="shared" si="202"/>
        <v>0</v>
      </c>
      <c r="AC1633" s="94" t="e">
        <f>+VLOOKUP(E1633,'Código Licitaciones'!$K$7:$K$50,1,0)</f>
        <v>#N/A</v>
      </c>
      <c r="AD1633" s="94">
        <f t="shared" si="203"/>
        <v>0</v>
      </c>
      <c r="AE1633" s="94" t="e">
        <f>+VLOOKUP(G1633,'Código Licitaciones'!$L$7:$L$50,1,0)</f>
        <v>#N/A</v>
      </c>
      <c r="AF1633" s="90" t="e">
        <f t="shared" si="204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6">+K1633</f>
        <v>0</v>
      </c>
      <c r="AJ1633" s="94">
        <f t="shared" si="206"/>
        <v>0</v>
      </c>
      <c r="AK1633" s="95" t="e">
        <f>+VLOOKUP(M1633,'Código Barras'!$C$3:$C$1694,1,0)</f>
        <v>#N/A</v>
      </c>
      <c r="AL1633" s="90">
        <f t="shared" si="205"/>
        <v>0</v>
      </c>
      <c r="AM1633" s="90">
        <f t="shared" si="205"/>
        <v>0</v>
      </c>
      <c r="AN1633" s="90">
        <f t="shared" si="205"/>
        <v>0</v>
      </c>
      <c r="AO1633" s="90">
        <f t="shared" si="205"/>
        <v>0</v>
      </c>
      <c r="AP1633" s="90">
        <f t="shared" si="205"/>
        <v>0</v>
      </c>
      <c r="AQ1633" s="90">
        <f t="shared" si="205"/>
        <v>0</v>
      </c>
      <c r="AR1633" s="90" t="e">
        <f>VLOOKUP(C1633&amp;E1633&amp;G1633&amp;I1633&amp;J1633,'Código Licitaciones'!$I$8:$I$4158,1,0)</f>
        <v>#N/A</v>
      </c>
    </row>
    <row r="1634" spans="24:44" ht="18.75" x14ac:dyDescent="0.3">
      <c r="X1634" s="83">
        <f t="shared" si="200"/>
        <v>9</v>
      </c>
      <c r="Z1634" s="90" t="e">
        <f t="shared" si="201"/>
        <v>#DIV/0!</v>
      </c>
      <c r="AA1634" s="94" t="e">
        <f>+VLOOKUP(C1634,'Código Licitaciones'!$J$7:$J$31,1,0)</f>
        <v>#N/A</v>
      </c>
      <c r="AB1634" s="94">
        <f t="shared" si="202"/>
        <v>0</v>
      </c>
      <c r="AC1634" s="94" t="e">
        <f>+VLOOKUP(E1634,'Código Licitaciones'!$K$7:$K$50,1,0)</f>
        <v>#N/A</v>
      </c>
      <c r="AD1634" s="94">
        <f t="shared" si="203"/>
        <v>0</v>
      </c>
      <c r="AE1634" s="94" t="e">
        <f>+VLOOKUP(G1634,'Código Licitaciones'!$L$7:$L$50,1,0)</f>
        <v>#N/A</v>
      </c>
      <c r="AF1634" s="90" t="e">
        <f t="shared" si="204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6"/>
        <v>0</v>
      </c>
      <c r="AJ1634" s="94">
        <f t="shared" si="206"/>
        <v>0</v>
      </c>
      <c r="AK1634" s="95" t="e">
        <f>+VLOOKUP(M1634,'Código Barras'!$C$3:$C$1694,1,0)</f>
        <v>#N/A</v>
      </c>
      <c r="AL1634" s="90">
        <f t="shared" si="205"/>
        <v>0</v>
      </c>
      <c r="AM1634" s="90">
        <f t="shared" si="205"/>
        <v>0</v>
      </c>
      <c r="AN1634" s="90">
        <f t="shared" si="205"/>
        <v>0</v>
      </c>
      <c r="AO1634" s="90">
        <f t="shared" si="205"/>
        <v>0</v>
      </c>
      <c r="AP1634" s="90">
        <f t="shared" si="205"/>
        <v>0</v>
      </c>
      <c r="AQ1634" s="90">
        <f t="shared" si="205"/>
        <v>0</v>
      </c>
      <c r="AR1634" s="90" t="e">
        <f>VLOOKUP(C1634&amp;E1634&amp;G1634&amp;I1634&amp;J1634,'Código Licitaciones'!$I$8:$I$4158,1,0)</f>
        <v>#N/A</v>
      </c>
    </row>
    <row r="1635" spans="24:44" ht="18.75" x14ac:dyDescent="0.3">
      <c r="X1635" s="83">
        <f t="shared" si="200"/>
        <v>9</v>
      </c>
      <c r="Z1635" s="90" t="e">
        <f t="shared" si="201"/>
        <v>#DIV/0!</v>
      </c>
      <c r="AA1635" s="94" t="e">
        <f>+VLOOKUP(C1635,'Código Licitaciones'!$J$7:$J$31,1,0)</f>
        <v>#N/A</v>
      </c>
      <c r="AB1635" s="94">
        <f t="shared" si="202"/>
        <v>0</v>
      </c>
      <c r="AC1635" s="94" t="e">
        <f>+VLOOKUP(E1635,'Código Licitaciones'!$K$7:$K$50,1,0)</f>
        <v>#N/A</v>
      </c>
      <c r="AD1635" s="94">
        <f t="shared" si="203"/>
        <v>0</v>
      </c>
      <c r="AE1635" s="94" t="e">
        <f>+VLOOKUP(G1635,'Código Licitaciones'!$L$7:$L$50,1,0)</f>
        <v>#N/A</v>
      </c>
      <c r="AF1635" s="90" t="e">
        <f t="shared" si="204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6"/>
        <v>0</v>
      </c>
      <c r="AJ1635" s="94">
        <f t="shared" si="206"/>
        <v>0</v>
      </c>
      <c r="AK1635" s="95" t="e">
        <f>+VLOOKUP(M1635,'Código Barras'!$C$3:$C$1694,1,0)</f>
        <v>#N/A</v>
      </c>
      <c r="AL1635" s="90">
        <f t="shared" si="205"/>
        <v>0</v>
      </c>
      <c r="AM1635" s="90">
        <f t="shared" si="205"/>
        <v>0</v>
      </c>
      <c r="AN1635" s="90">
        <f t="shared" si="205"/>
        <v>0</v>
      </c>
      <c r="AO1635" s="90">
        <f t="shared" si="205"/>
        <v>0</v>
      </c>
      <c r="AP1635" s="90">
        <f t="shared" si="205"/>
        <v>0</v>
      </c>
      <c r="AQ1635" s="90">
        <f t="shared" si="205"/>
        <v>0</v>
      </c>
      <c r="AR1635" s="90" t="e">
        <f>VLOOKUP(C1635&amp;E1635&amp;G1635&amp;I1635&amp;J1635,'Código Licitaciones'!$I$8:$I$4158,1,0)</f>
        <v>#N/A</v>
      </c>
    </row>
    <row r="1636" spans="24:44" ht="18.75" x14ac:dyDescent="0.3">
      <c r="X1636" s="83">
        <f t="shared" si="200"/>
        <v>9</v>
      </c>
      <c r="Z1636" s="90" t="e">
        <f t="shared" si="201"/>
        <v>#DIV/0!</v>
      </c>
      <c r="AA1636" s="94" t="e">
        <f>+VLOOKUP(C1636,'Código Licitaciones'!$J$7:$J$31,1,0)</f>
        <v>#N/A</v>
      </c>
      <c r="AB1636" s="94">
        <f t="shared" si="202"/>
        <v>0</v>
      </c>
      <c r="AC1636" s="94" t="e">
        <f>+VLOOKUP(E1636,'Código Licitaciones'!$K$7:$K$50,1,0)</f>
        <v>#N/A</v>
      </c>
      <c r="AD1636" s="94">
        <f t="shared" si="203"/>
        <v>0</v>
      </c>
      <c r="AE1636" s="94" t="e">
        <f>+VLOOKUP(G1636,'Código Licitaciones'!$L$7:$L$50,1,0)</f>
        <v>#N/A</v>
      </c>
      <c r="AF1636" s="90" t="e">
        <f t="shared" si="204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6"/>
        <v>0</v>
      </c>
      <c r="AJ1636" s="94">
        <f t="shared" si="206"/>
        <v>0</v>
      </c>
      <c r="AK1636" s="95" t="e">
        <f>+VLOOKUP(M1636,'Código Barras'!$C$3:$C$1694,1,0)</f>
        <v>#N/A</v>
      </c>
      <c r="AL1636" s="90">
        <f t="shared" si="205"/>
        <v>0</v>
      </c>
      <c r="AM1636" s="90">
        <f t="shared" si="205"/>
        <v>0</v>
      </c>
      <c r="AN1636" s="90">
        <f t="shared" si="205"/>
        <v>0</v>
      </c>
      <c r="AO1636" s="90">
        <f t="shared" si="205"/>
        <v>0</v>
      </c>
      <c r="AP1636" s="90">
        <f t="shared" si="205"/>
        <v>0</v>
      </c>
      <c r="AQ1636" s="90">
        <f t="shared" si="205"/>
        <v>0</v>
      </c>
      <c r="AR1636" s="90" t="e">
        <f>VLOOKUP(C1636&amp;E1636&amp;G1636&amp;I1636&amp;J1636,'Código Licitaciones'!$I$8:$I$4158,1,0)</f>
        <v>#N/A</v>
      </c>
    </row>
    <row r="1637" spans="24:44" ht="18.75" x14ac:dyDescent="0.3">
      <c r="X1637" s="83">
        <f t="shared" si="200"/>
        <v>9</v>
      </c>
      <c r="Z1637" s="90" t="e">
        <f t="shared" si="201"/>
        <v>#DIV/0!</v>
      </c>
      <c r="AA1637" s="94" t="e">
        <f>+VLOOKUP(C1637,'Código Licitaciones'!$J$7:$J$31,1,0)</f>
        <v>#N/A</v>
      </c>
      <c r="AB1637" s="94">
        <f t="shared" si="202"/>
        <v>0</v>
      </c>
      <c r="AC1637" s="94" t="e">
        <f>+VLOOKUP(E1637,'Código Licitaciones'!$K$7:$K$50,1,0)</f>
        <v>#N/A</v>
      </c>
      <c r="AD1637" s="94">
        <f t="shared" si="203"/>
        <v>0</v>
      </c>
      <c r="AE1637" s="94" t="e">
        <f>+VLOOKUP(G1637,'Código Licitaciones'!$L$7:$L$50,1,0)</f>
        <v>#N/A</v>
      </c>
      <c r="AF1637" s="90" t="e">
        <f t="shared" si="204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6"/>
        <v>0</v>
      </c>
      <c r="AJ1637" s="94">
        <f t="shared" si="206"/>
        <v>0</v>
      </c>
      <c r="AK1637" s="95" t="e">
        <f>+VLOOKUP(M1637,'Código Barras'!$C$3:$C$1694,1,0)</f>
        <v>#N/A</v>
      </c>
      <c r="AL1637" s="90">
        <f t="shared" si="205"/>
        <v>0</v>
      </c>
      <c r="AM1637" s="90">
        <f t="shared" si="205"/>
        <v>0</v>
      </c>
      <c r="AN1637" s="90">
        <f t="shared" si="205"/>
        <v>0</v>
      </c>
      <c r="AO1637" s="90">
        <f t="shared" si="205"/>
        <v>0</v>
      </c>
      <c r="AP1637" s="90">
        <f t="shared" si="205"/>
        <v>0</v>
      </c>
      <c r="AQ1637" s="90">
        <f t="shared" si="205"/>
        <v>0</v>
      </c>
      <c r="AR1637" s="90" t="e">
        <f>VLOOKUP(C1637&amp;E1637&amp;G1637&amp;I1637&amp;J1637,'Código Licitaciones'!$I$8:$I$4158,1,0)</f>
        <v>#N/A</v>
      </c>
    </row>
    <row r="1638" spans="24:44" ht="18.75" x14ac:dyDescent="0.3">
      <c r="X1638" s="83">
        <f t="shared" si="200"/>
        <v>9</v>
      </c>
      <c r="Z1638" s="90" t="e">
        <f t="shared" si="201"/>
        <v>#DIV/0!</v>
      </c>
      <c r="AA1638" s="94" t="e">
        <f>+VLOOKUP(C1638,'Código Licitaciones'!$J$7:$J$31,1,0)</f>
        <v>#N/A</v>
      </c>
      <c r="AB1638" s="94">
        <f t="shared" si="202"/>
        <v>0</v>
      </c>
      <c r="AC1638" s="94" t="e">
        <f>+VLOOKUP(E1638,'Código Licitaciones'!$K$7:$K$50,1,0)</f>
        <v>#N/A</v>
      </c>
      <c r="AD1638" s="94">
        <f t="shared" si="203"/>
        <v>0</v>
      </c>
      <c r="AE1638" s="94" t="e">
        <f>+VLOOKUP(G1638,'Código Licitaciones'!$L$7:$L$50,1,0)</f>
        <v>#N/A</v>
      </c>
      <c r="AF1638" s="90" t="e">
        <f t="shared" si="204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6"/>
        <v>0</v>
      </c>
      <c r="AJ1638" s="94">
        <f t="shared" si="206"/>
        <v>0</v>
      </c>
      <c r="AK1638" s="95" t="e">
        <f>+VLOOKUP(M1638,'Código Barras'!$C$3:$C$1694,1,0)</f>
        <v>#N/A</v>
      </c>
      <c r="AL1638" s="90">
        <f t="shared" si="205"/>
        <v>0</v>
      </c>
      <c r="AM1638" s="90">
        <f t="shared" si="205"/>
        <v>0</v>
      </c>
      <c r="AN1638" s="90">
        <f t="shared" si="205"/>
        <v>0</v>
      </c>
      <c r="AO1638" s="90">
        <f t="shared" si="205"/>
        <v>0</v>
      </c>
      <c r="AP1638" s="90">
        <f t="shared" si="205"/>
        <v>0</v>
      </c>
      <c r="AQ1638" s="90">
        <f t="shared" si="205"/>
        <v>0</v>
      </c>
      <c r="AR1638" s="90" t="e">
        <f>VLOOKUP(C1638&amp;E1638&amp;G1638&amp;I1638&amp;J1638,'Código Licitaciones'!$I$8:$I$4158,1,0)</f>
        <v>#N/A</v>
      </c>
    </row>
    <row r="1639" spans="24:44" ht="18.75" x14ac:dyDescent="0.3">
      <c r="X1639" s="83">
        <f t="shared" si="200"/>
        <v>9</v>
      </c>
      <c r="Z1639" s="90" t="e">
        <f t="shared" si="201"/>
        <v>#DIV/0!</v>
      </c>
      <c r="AA1639" s="94" t="e">
        <f>+VLOOKUP(C1639,'Código Licitaciones'!$J$7:$J$31,1,0)</f>
        <v>#N/A</v>
      </c>
      <c r="AB1639" s="94">
        <f t="shared" si="202"/>
        <v>0</v>
      </c>
      <c r="AC1639" s="94" t="e">
        <f>+VLOOKUP(E1639,'Código Licitaciones'!$K$7:$K$50,1,0)</f>
        <v>#N/A</v>
      </c>
      <c r="AD1639" s="94">
        <f t="shared" si="203"/>
        <v>0</v>
      </c>
      <c r="AE1639" s="94" t="e">
        <f>+VLOOKUP(G1639,'Código Licitaciones'!$L$7:$L$50,1,0)</f>
        <v>#N/A</v>
      </c>
      <c r="AF1639" s="90" t="e">
        <f t="shared" si="204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6"/>
        <v>0</v>
      </c>
      <c r="AJ1639" s="94">
        <f t="shared" si="206"/>
        <v>0</v>
      </c>
      <c r="AK1639" s="95" t="e">
        <f>+VLOOKUP(M1639,'Código Barras'!$C$3:$C$1694,1,0)</f>
        <v>#N/A</v>
      </c>
      <c r="AL1639" s="90">
        <f t="shared" si="205"/>
        <v>0</v>
      </c>
      <c r="AM1639" s="90">
        <f t="shared" si="205"/>
        <v>0</v>
      </c>
      <c r="AN1639" s="90">
        <f t="shared" si="205"/>
        <v>0</v>
      </c>
      <c r="AO1639" s="90">
        <f t="shared" si="205"/>
        <v>0</v>
      </c>
      <c r="AP1639" s="90">
        <f t="shared" si="205"/>
        <v>0</v>
      </c>
      <c r="AQ1639" s="90">
        <f t="shared" si="205"/>
        <v>0</v>
      </c>
      <c r="AR1639" s="90" t="e">
        <f>VLOOKUP(C1639&amp;E1639&amp;G1639&amp;I1639&amp;J1639,'Código Licitaciones'!$I$8:$I$4158,1,0)</f>
        <v>#N/A</v>
      </c>
    </row>
    <row r="1640" spans="24:44" ht="18.75" x14ac:dyDescent="0.3">
      <c r="X1640" s="83">
        <f t="shared" si="200"/>
        <v>9</v>
      </c>
      <c r="Z1640" s="90" t="e">
        <f t="shared" si="201"/>
        <v>#DIV/0!</v>
      </c>
      <c r="AA1640" s="94" t="e">
        <f>+VLOOKUP(C1640,'Código Licitaciones'!$J$7:$J$31,1,0)</f>
        <v>#N/A</v>
      </c>
      <c r="AB1640" s="94">
        <f t="shared" si="202"/>
        <v>0</v>
      </c>
      <c r="AC1640" s="94" t="e">
        <f>+VLOOKUP(E1640,'Código Licitaciones'!$K$7:$K$50,1,0)</f>
        <v>#N/A</v>
      </c>
      <c r="AD1640" s="94">
        <f t="shared" si="203"/>
        <v>0</v>
      </c>
      <c r="AE1640" s="94" t="e">
        <f>+VLOOKUP(G1640,'Código Licitaciones'!$L$7:$L$50,1,0)</f>
        <v>#N/A</v>
      </c>
      <c r="AF1640" s="90" t="e">
        <f t="shared" si="204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6"/>
        <v>0</v>
      </c>
      <c r="AJ1640" s="94">
        <f t="shared" si="206"/>
        <v>0</v>
      </c>
      <c r="AK1640" s="95" t="e">
        <f>+VLOOKUP(M1640,'Código Barras'!$C$3:$C$1694,1,0)</f>
        <v>#N/A</v>
      </c>
      <c r="AL1640" s="90">
        <f t="shared" si="205"/>
        <v>0</v>
      </c>
      <c r="AM1640" s="90">
        <f t="shared" si="205"/>
        <v>0</v>
      </c>
      <c r="AN1640" s="90">
        <f t="shared" si="205"/>
        <v>0</v>
      </c>
      <c r="AO1640" s="90">
        <f t="shared" si="205"/>
        <v>0</v>
      </c>
      <c r="AP1640" s="90">
        <f t="shared" si="205"/>
        <v>0</v>
      </c>
      <c r="AQ1640" s="90">
        <f t="shared" si="205"/>
        <v>0</v>
      </c>
      <c r="AR1640" s="90" t="e">
        <f>VLOOKUP(C1640&amp;E1640&amp;G1640&amp;I1640&amp;J1640,'Código Licitaciones'!$I$8:$I$4158,1,0)</f>
        <v>#N/A</v>
      </c>
    </row>
    <row r="1641" spans="24:44" ht="18.75" x14ac:dyDescent="0.3">
      <c r="X1641" s="83">
        <f t="shared" si="200"/>
        <v>9</v>
      </c>
      <c r="Z1641" s="90" t="e">
        <f t="shared" si="201"/>
        <v>#DIV/0!</v>
      </c>
      <c r="AA1641" s="94" t="e">
        <f>+VLOOKUP(C1641,'Código Licitaciones'!$J$7:$J$31,1,0)</f>
        <v>#N/A</v>
      </c>
      <c r="AB1641" s="94">
        <f t="shared" si="202"/>
        <v>0</v>
      </c>
      <c r="AC1641" s="94" t="e">
        <f>+VLOOKUP(E1641,'Código Licitaciones'!$K$7:$K$50,1,0)</f>
        <v>#N/A</v>
      </c>
      <c r="AD1641" s="94">
        <f t="shared" si="203"/>
        <v>0</v>
      </c>
      <c r="AE1641" s="94" t="e">
        <f>+VLOOKUP(G1641,'Código Licitaciones'!$L$7:$L$50,1,0)</f>
        <v>#N/A</v>
      </c>
      <c r="AF1641" s="90" t="e">
        <f t="shared" si="204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6"/>
        <v>0</v>
      </c>
      <c r="AJ1641" s="94">
        <f t="shared" si="206"/>
        <v>0</v>
      </c>
      <c r="AK1641" s="95" t="e">
        <f>+VLOOKUP(M1641,'Código Barras'!$C$3:$C$1694,1,0)</f>
        <v>#N/A</v>
      </c>
      <c r="AL1641" s="90">
        <f t="shared" si="205"/>
        <v>0</v>
      </c>
      <c r="AM1641" s="90">
        <f t="shared" si="205"/>
        <v>0</v>
      </c>
      <c r="AN1641" s="90">
        <f t="shared" si="205"/>
        <v>0</v>
      </c>
      <c r="AO1641" s="90">
        <f t="shared" si="205"/>
        <v>0</v>
      </c>
      <c r="AP1641" s="90">
        <f t="shared" si="205"/>
        <v>0</v>
      </c>
      <c r="AQ1641" s="90">
        <f t="shared" si="205"/>
        <v>0</v>
      </c>
      <c r="AR1641" s="90" t="e">
        <f>VLOOKUP(C1641&amp;E1641&amp;G1641&amp;I1641&amp;J1641,'Código Licitaciones'!$I$8:$I$4158,1,0)</f>
        <v>#N/A</v>
      </c>
    </row>
    <row r="1642" spans="24:44" ht="18.75" x14ac:dyDescent="0.3">
      <c r="X1642" s="83">
        <f t="shared" si="200"/>
        <v>9</v>
      </c>
      <c r="Z1642" s="90" t="e">
        <f t="shared" si="201"/>
        <v>#DIV/0!</v>
      </c>
      <c r="AA1642" s="94" t="e">
        <f>+VLOOKUP(C1642,'Código Licitaciones'!$J$7:$J$31,1,0)</f>
        <v>#N/A</v>
      </c>
      <c r="AB1642" s="94">
        <f t="shared" si="202"/>
        <v>0</v>
      </c>
      <c r="AC1642" s="94" t="e">
        <f>+VLOOKUP(E1642,'Código Licitaciones'!$K$7:$K$50,1,0)</f>
        <v>#N/A</v>
      </c>
      <c r="AD1642" s="94">
        <f t="shared" si="203"/>
        <v>0</v>
      </c>
      <c r="AE1642" s="94" t="e">
        <f>+VLOOKUP(G1642,'Código Licitaciones'!$L$7:$L$50,1,0)</f>
        <v>#N/A</v>
      </c>
      <c r="AF1642" s="90" t="e">
        <f t="shared" si="204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6"/>
        <v>0</v>
      </c>
      <c r="AJ1642" s="94">
        <f t="shared" si="206"/>
        <v>0</v>
      </c>
      <c r="AK1642" s="95" t="e">
        <f>+VLOOKUP(M1642,'Código Barras'!$C$3:$C$1694,1,0)</f>
        <v>#N/A</v>
      </c>
      <c r="AL1642" s="90">
        <f t="shared" si="205"/>
        <v>0</v>
      </c>
      <c r="AM1642" s="90">
        <f t="shared" si="205"/>
        <v>0</v>
      </c>
      <c r="AN1642" s="90">
        <f t="shared" si="205"/>
        <v>0</v>
      </c>
      <c r="AO1642" s="90">
        <f t="shared" si="205"/>
        <v>0</v>
      </c>
      <c r="AP1642" s="90">
        <f t="shared" si="205"/>
        <v>0</v>
      </c>
      <c r="AQ1642" s="90">
        <f t="shared" si="205"/>
        <v>0</v>
      </c>
      <c r="AR1642" s="90" t="e">
        <f>VLOOKUP(C1642&amp;E1642&amp;G1642&amp;I1642&amp;J1642,'Código Licitaciones'!$I$8:$I$4158,1,0)</f>
        <v>#N/A</v>
      </c>
    </row>
    <row r="1643" spans="24:44" ht="18.75" x14ac:dyDescent="0.3">
      <c r="X1643" s="83">
        <f t="shared" si="200"/>
        <v>9</v>
      </c>
      <c r="Z1643" s="90" t="e">
        <f t="shared" si="201"/>
        <v>#DIV/0!</v>
      </c>
      <c r="AA1643" s="94" t="e">
        <f>+VLOOKUP(C1643,'Código Licitaciones'!$J$7:$J$31,1,0)</f>
        <v>#N/A</v>
      </c>
      <c r="AB1643" s="94">
        <f t="shared" si="202"/>
        <v>0</v>
      </c>
      <c r="AC1643" s="94" t="e">
        <f>+VLOOKUP(E1643,'Código Licitaciones'!$K$7:$K$50,1,0)</f>
        <v>#N/A</v>
      </c>
      <c r="AD1643" s="94">
        <f t="shared" si="203"/>
        <v>0</v>
      </c>
      <c r="AE1643" s="94" t="e">
        <f>+VLOOKUP(G1643,'Código Licitaciones'!$L$7:$L$50,1,0)</f>
        <v>#N/A</v>
      </c>
      <c r="AF1643" s="90" t="e">
        <f t="shared" si="204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6"/>
        <v>0</v>
      </c>
      <c r="AJ1643" s="94">
        <f t="shared" si="206"/>
        <v>0</v>
      </c>
      <c r="AK1643" s="95" t="e">
        <f>+VLOOKUP(M1643,'Código Barras'!$C$3:$C$1694,1,0)</f>
        <v>#N/A</v>
      </c>
      <c r="AL1643" s="90">
        <f t="shared" si="205"/>
        <v>0</v>
      </c>
      <c r="AM1643" s="90">
        <f t="shared" si="205"/>
        <v>0</v>
      </c>
      <c r="AN1643" s="90">
        <f t="shared" si="205"/>
        <v>0</v>
      </c>
      <c r="AO1643" s="90">
        <f t="shared" si="205"/>
        <v>0</v>
      </c>
      <c r="AP1643" s="90">
        <f t="shared" si="205"/>
        <v>0</v>
      </c>
      <c r="AQ1643" s="90">
        <f t="shared" si="205"/>
        <v>0</v>
      </c>
      <c r="AR1643" s="90" t="e">
        <f>VLOOKUP(C1643&amp;E1643&amp;G1643&amp;I1643&amp;J1643,'Código Licitaciones'!$I$8:$I$4158,1,0)</f>
        <v>#N/A</v>
      </c>
    </row>
    <row r="1644" spans="24:44" ht="18.75" x14ac:dyDescent="0.3">
      <c r="X1644" s="83">
        <f t="shared" si="200"/>
        <v>9</v>
      </c>
      <c r="Z1644" s="90" t="e">
        <f t="shared" si="201"/>
        <v>#DIV/0!</v>
      </c>
      <c r="AA1644" s="94" t="e">
        <f>+VLOOKUP(C1644,'Código Licitaciones'!$J$7:$J$31,1,0)</f>
        <v>#N/A</v>
      </c>
      <c r="AB1644" s="94">
        <f t="shared" si="202"/>
        <v>0</v>
      </c>
      <c r="AC1644" s="94" t="e">
        <f>+VLOOKUP(E1644,'Código Licitaciones'!$K$7:$K$50,1,0)</f>
        <v>#N/A</v>
      </c>
      <c r="AD1644" s="94">
        <f t="shared" si="203"/>
        <v>0</v>
      </c>
      <c r="AE1644" s="94" t="e">
        <f>+VLOOKUP(G1644,'Código Licitaciones'!$L$7:$L$50,1,0)</f>
        <v>#N/A</v>
      </c>
      <c r="AF1644" s="90" t="e">
        <f t="shared" si="204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6"/>
        <v>0</v>
      </c>
      <c r="AJ1644" s="94">
        <f t="shared" si="206"/>
        <v>0</v>
      </c>
      <c r="AK1644" s="95" t="e">
        <f>+VLOOKUP(M1644,'Código Barras'!$C$3:$C$1694,1,0)</f>
        <v>#N/A</v>
      </c>
      <c r="AL1644" s="90">
        <f t="shared" si="205"/>
        <v>0</v>
      </c>
      <c r="AM1644" s="90">
        <f t="shared" si="205"/>
        <v>0</v>
      </c>
      <c r="AN1644" s="90">
        <f t="shared" si="205"/>
        <v>0</v>
      </c>
      <c r="AO1644" s="90">
        <f t="shared" si="205"/>
        <v>0</v>
      </c>
      <c r="AP1644" s="90">
        <f t="shared" si="205"/>
        <v>0</v>
      </c>
      <c r="AQ1644" s="90">
        <f t="shared" si="205"/>
        <v>0</v>
      </c>
      <c r="AR1644" s="90" t="e">
        <f>VLOOKUP(C1644&amp;E1644&amp;G1644&amp;I1644&amp;J1644,'Código Licitaciones'!$I$8:$I$4158,1,0)</f>
        <v>#N/A</v>
      </c>
    </row>
    <row r="1645" spans="24:44" ht="18.75" x14ac:dyDescent="0.3">
      <c r="X1645" s="83">
        <f t="shared" si="200"/>
        <v>9</v>
      </c>
      <c r="Z1645" s="90" t="e">
        <f t="shared" si="201"/>
        <v>#DIV/0!</v>
      </c>
      <c r="AA1645" s="94" t="e">
        <f>+VLOOKUP(C1645,'Código Licitaciones'!$J$7:$J$31,1,0)</f>
        <v>#N/A</v>
      </c>
      <c r="AB1645" s="94">
        <f t="shared" si="202"/>
        <v>0</v>
      </c>
      <c r="AC1645" s="94" t="e">
        <f>+VLOOKUP(E1645,'Código Licitaciones'!$K$7:$K$50,1,0)</f>
        <v>#N/A</v>
      </c>
      <c r="AD1645" s="94">
        <f t="shared" si="203"/>
        <v>0</v>
      </c>
      <c r="AE1645" s="94" t="e">
        <f>+VLOOKUP(G1645,'Código Licitaciones'!$L$7:$L$50,1,0)</f>
        <v>#N/A</v>
      </c>
      <c r="AF1645" s="90" t="e">
        <f t="shared" si="204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6"/>
        <v>0</v>
      </c>
      <c r="AJ1645" s="94">
        <f t="shared" si="206"/>
        <v>0</v>
      </c>
      <c r="AK1645" s="95" t="e">
        <f>+VLOOKUP(M1645,'Código Barras'!$C$3:$C$1694,1,0)</f>
        <v>#N/A</v>
      </c>
      <c r="AL1645" s="90">
        <f t="shared" si="205"/>
        <v>0</v>
      </c>
      <c r="AM1645" s="90">
        <f t="shared" si="205"/>
        <v>0</v>
      </c>
      <c r="AN1645" s="90">
        <f t="shared" si="205"/>
        <v>0</v>
      </c>
      <c r="AO1645" s="90">
        <f t="shared" si="205"/>
        <v>0</v>
      </c>
      <c r="AP1645" s="90">
        <f t="shared" si="205"/>
        <v>0</v>
      </c>
      <c r="AQ1645" s="90">
        <f t="shared" si="205"/>
        <v>0</v>
      </c>
      <c r="AR1645" s="90" t="e">
        <f>VLOOKUP(C1645&amp;E1645&amp;G1645&amp;I1645&amp;J1645,'Código Licitaciones'!$I$8:$I$4158,1,0)</f>
        <v>#N/A</v>
      </c>
    </row>
    <row r="1646" spans="24:44" ht="18.75" x14ac:dyDescent="0.3">
      <c r="X1646" s="83">
        <f t="shared" si="200"/>
        <v>9</v>
      </c>
      <c r="Z1646" s="90" t="e">
        <f t="shared" si="201"/>
        <v>#DIV/0!</v>
      </c>
      <c r="AA1646" s="94" t="e">
        <f>+VLOOKUP(C1646,'Código Licitaciones'!$J$7:$J$31,1,0)</f>
        <v>#N/A</v>
      </c>
      <c r="AB1646" s="94">
        <f t="shared" si="202"/>
        <v>0</v>
      </c>
      <c r="AC1646" s="94" t="e">
        <f>+VLOOKUP(E1646,'Código Licitaciones'!$K$7:$K$50,1,0)</f>
        <v>#N/A</v>
      </c>
      <c r="AD1646" s="94">
        <f t="shared" si="203"/>
        <v>0</v>
      </c>
      <c r="AE1646" s="94" t="e">
        <f>+VLOOKUP(G1646,'Código Licitaciones'!$L$7:$L$50,1,0)</f>
        <v>#N/A</v>
      </c>
      <c r="AF1646" s="90" t="e">
        <f t="shared" si="204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6"/>
        <v>0</v>
      </c>
      <c r="AJ1646" s="94">
        <f t="shared" si="206"/>
        <v>0</v>
      </c>
      <c r="AK1646" s="95" t="e">
        <f>+VLOOKUP(M1646,'Código Barras'!$C$3:$C$1694,1,0)</f>
        <v>#N/A</v>
      </c>
      <c r="AL1646" s="90">
        <f t="shared" si="205"/>
        <v>0</v>
      </c>
      <c r="AM1646" s="90">
        <f t="shared" si="205"/>
        <v>0</v>
      </c>
      <c r="AN1646" s="90">
        <f t="shared" si="205"/>
        <v>0</v>
      </c>
      <c r="AO1646" s="90">
        <f t="shared" si="205"/>
        <v>0</v>
      </c>
      <c r="AP1646" s="90">
        <f t="shared" si="205"/>
        <v>0</v>
      </c>
      <c r="AQ1646" s="90">
        <f t="shared" si="205"/>
        <v>0</v>
      </c>
      <c r="AR1646" s="90" t="e">
        <f>VLOOKUP(C1646&amp;E1646&amp;G1646&amp;I1646&amp;J1646,'Código Licitaciones'!$I$8:$I$4158,1,0)</f>
        <v>#N/A</v>
      </c>
    </row>
    <row r="1647" spans="24:44" ht="18.75" x14ac:dyDescent="0.3">
      <c r="X1647" s="83">
        <f t="shared" si="200"/>
        <v>9</v>
      </c>
      <c r="Z1647" s="90" t="e">
        <f t="shared" si="201"/>
        <v>#DIV/0!</v>
      </c>
      <c r="AA1647" s="94" t="e">
        <f>+VLOOKUP(C1647,'Código Licitaciones'!$J$7:$J$31,1,0)</f>
        <v>#N/A</v>
      </c>
      <c r="AB1647" s="94">
        <f t="shared" si="202"/>
        <v>0</v>
      </c>
      <c r="AC1647" s="94" t="e">
        <f>+VLOOKUP(E1647,'Código Licitaciones'!$K$7:$K$50,1,0)</f>
        <v>#N/A</v>
      </c>
      <c r="AD1647" s="94">
        <f t="shared" si="203"/>
        <v>0</v>
      </c>
      <c r="AE1647" s="94" t="e">
        <f>+VLOOKUP(G1647,'Código Licitaciones'!$L$7:$L$50,1,0)</f>
        <v>#N/A</v>
      </c>
      <c r="AF1647" s="90" t="e">
        <f t="shared" si="204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6"/>
        <v>0</v>
      </c>
      <c r="AJ1647" s="94">
        <f t="shared" si="206"/>
        <v>0</v>
      </c>
      <c r="AK1647" s="95" t="e">
        <f>+VLOOKUP(M1647,'Código Barras'!$C$3:$C$1694,1,0)</f>
        <v>#N/A</v>
      </c>
      <c r="AL1647" s="90">
        <f t="shared" si="205"/>
        <v>0</v>
      </c>
      <c r="AM1647" s="90">
        <f t="shared" si="205"/>
        <v>0</v>
      </c>
      <c r="AN1647" s="90">
        <f t="shared" si="205"/>
        <v>0</v>
      </c>
      <c r="AO1647" s="90">
        <f t="shared" si="205"/>
        <v>0</v>
      </c>
      <c r="AP1647" s="90">
        <f t="shared" si="205"/>
        <v>0</v>
      </c>
      <c r="AQ1647" s="90">
        <f t="shared" si="205"/>
        <v>0</v>
      </c>
      <c r="AR1647" s="90" t="e">
        <f>VLOOKUP(C1647&amp;E1647&amp;G1647&amp;I1647&amp;J1647,'Código Licitaciones'!$I$8:$I$4158,1,0)</f>
        <v>#N/A</v>
      </c>
    </row>
    <row r="1648" spans="24:44" ht="18.75" x14ac:dyDescent="0.3">
      <c r="X1648" s="83">
        <f t="shared" si="200"/>
        <v>9</v>
      </c>
      <c r="Z1648" s="90" t="e">
        <f t="shared" si="201"/>
        <v>#DIV/0!</v>
      </c>
      <c r="AA1648" s="94" t="e">
        <f>+VLOOKUP(C1648,'Código Licitaciones'!$J$7:$J$31,1,0)</f>
        <v>#N/A</v>
      </c>
      <c r="AB1648" s="94">
        <f t="shared" si="202"/>
        <v>0</v>
      </c>
      <c r="AC1648" s="94" t="e">
        <f>+VLOOKUP(E1648,'Código Licitaciones'!$K$7:$K$50,1,0)</f>
        <v>#N/A</v>
      </c>
      <c r="AD1648" s="94">
        <f t="shared" si="203"/>
        <v>0</v>
      </c>
      <c r="AE1648" s="94" t="e">
        <f>+VLOOKUP(G1648,'Código Licitaciones'!$L$7:$L$50,1,0)</f>
        <v>#N/A</v>
      </c>
      <c r="AF1648" s="90" t="e">
        <f t="shared" si="204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6"/>
        <v>0</v>
      </c>
      <c r="AJ1648" s="94">
        <f t="shared" si="206"/>
        <v>0</v>
      </c>
      <c r="AK1648" s="95" t="e">
        <f>+VLOOKUP(M1648,'Código Barras'!$C$3:$C$1694,1,0)</f>
        <v>#N/A</v>
      </c>
      <c r="AL1648" s="90">
        <f t="shared" si="205"/>
        <v>0</v>
      </c>
      <c r="AM1648" s="90">
        <f t="shared" si="205"/>
        <v>0</v>
      </c>
      <c r="AN1648" s="90">
        <f t="shared" si="205"/>
        <v>0</v>
      </c>
      <c r="AO1648" s="90">
        <f t="shared" si="205"/>
        <v>0</v>
      </c>
      <c r="AP1648" s="90">
        <f t="shared" si="205"/>
        <v>0</v>
      </c>
      <c r="AQ1648" s="90">
        <f t="shared" si="205"/>
        <v>0</v>
      </c>
      <c r="AR1648" s="90" t="e">
        <f>VLOOKUP(C1648&amp;E1648&amp;G1648&amp;I1648&amp;J1648,'Código Licitaciones'!$I$8:$I$4158,1,0)</f>
        <v>#N/A</v>
      </c>
    </row>
    <row r="1649" spans="24:44" ht="18.75" x14ac:dyDescent="0.3">
      <c r="X1649" s="83">
        <f t="shared" si="200"/>
        <v>9</v>
      </c>
      <c r="Z1649" s="90" t="e">
        <f t="shared" si="201"/>
        <v>#DIV/0!</v>
      </c>
      <c r="AA1649" s="94" t="e">
        <f>+VLOOKUP(C1649,'Código Licitaciones'!$J$7:$J$31,1,0)</f>
        <v>#N/A</v>
      </c>
      <c r="AB1649" s="94">
        <f t="shared" si="202"/>
        <v>0</v>
      </c>
      <c r="AC1649" s="94" t="e">
        <f>+VLOOKUP(E1649,'Código Licitaciones'!$K$7:$K$50,1,0)</f>
        <v>#N/A</v>
      </c>
      <c r="AD1649" s="94">
        <f t="shared" si="203"/>
        <v>0</v>
      </c>
      <c r="AE1649" s="94" t="e">
        <f>+VLOOKUP(G1649,'Código Licitaciones'!$L$7:$L$50,1,0)</f>
        <v>#N/A</v>
      </c>
      <c r="AF1649" s="90" t="e">
        <f t="shared" si="204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6"/>
        <v>0</v>
      </c>
      <c r="AJ1649" s="94">
        <f t="shared" si="206"/>
        <v>0</v>
      </c>
      <c r="AK1649" s="95" t="e">
        <f>+VLOOKUP(M1649,'Código Barras'!$C$3:$C$1694,1,0)</f>
        <v>#N/A</v>
      </c>
      <c r="AL1649" s="90">
        <f t="shared" si="205"/>
        <v>0</v>
      </c>
      <c r="AM1649" s="90">
        <f t="shared" si="205"/>
        <v>0</v>
      </c>
      <c r="AN1649" s="90">
        <f t="shared" si="205"/>
        <v>0</v>
      </c>
      <c r="AO1649" s="90">
        <f t="shared" si="205"/>
        <v>0</v>
      </c>
      <c r="AP1649" s="90">
        <f t="shared" si="205"/>
        <v>0</v>
      </c>
      <c r="AQ1649" s="90">
        <f t="shared" si="205"/>
        <v>0</v>
      </c>
      <c r="AR1649" s="90" t="e">
        <f>VLOOKUP(C1649&amp;E1649&amp;G1649&amp;I1649&amp;J1649,'Código Licitaciones'!$I$8:$I$4158,1,0)</f>
        <v>#N/A</v>
      </c>
    </row>
    <row r="1650" spans="24:44" ht="18.75" x14ac:dyDescent="0.3">
      <c r="X1650" s="83">
        <f t="shared" si="200"/>
        <v>9</v>
      </c>
      <c r="Z1650" s="90" t="e">
        <f t="shared" si="201"/>
        <v>#DIV/0!</v>
      </c>
      <c r="AA1650" s="94" t="e">
        <f>+VLOOKUP(C1650,'Código Licitaciones'!$J$7:$J$31,1,0)</f>
        <v>#N/A</v>
      </c>
      <c r="AB1650" s="94">
        <f t="shared" si="202"/>
        <v>0</v>
      </c>
      <c r="AC1650" s="94" t="e">
        <f>+VLOOKUP(E1650,'Código Licitaciones'!$K$7:$K$50,1,0)</f>
        <v>#N/A</v>
      </c>
      <c r="AD1650" s="94">
        <f t="shared" si="203"/>
        <v>0</v>
      </c>
      <c r="AE1650" s="94" t="e">
        <f>+VLOOKUP(G1650,'Código Licitaciones'!$L$7:$L$50,1,0)</f>
        <v>#N/A</v>
      </c>
      <c r="AF1650" s="90" t="e">
        <f t="shared" si="204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6"/>
        <v>0</v>
      </c>
      <c r="AJ1650" s="94">
        <f t="shared" si="206"/>
        <v>0</v>
      </c>
      <c r="AK1650" s="95" t="e">
        <f>+VLOOKUP(M1650,'Código Barras'!$C$3:$C$1694,1,0)</f>
        <v>#N/A</v>
      </c>
      <c r="AL1650" s="90">
        <f t="shared" si="205"/>
        <v>0</v>
      </c>
      <c r="AM1650" s="90">
        <f t="shared" si="205"/>
        <v>0</v>
      </c>
      <c r="AN1650" s="90">
        <f t="shared" si="205"/>
        <v>0</v>
      </c>
      <c r="AO1650" s="90">
        <f t="shared" si="205"/>
        <v>0</v>
      </c>
      <c r="AP1650" s="90">
        <f t="shared" si="205"/>
        <v>0</v>
      </c>
      <c r="AQ1650" s="90">
        <f t="shared" si="205"/>
        <v>0</v>
      </c>
      <c r="AR1650" s="90" t="e">
        <f>VLOOKUP(C1650&amp;E1650&amp;G1650&amp;I1650&amp;J1650,'Código Licitaciones'!$I$8:$I$4158,1,0)</f>
        <v>#N/A</v>
      </c>
    </row>
    <row r="1651" spans="24:44" ht="18.75" x14ac:dyDescent="0.3">
      <c r="X1651" s="83">
        <f t="shared" si="200"/>
        <v>9</v>
      </c>
      <c r="Z1651" s="90" t="e">
        <f t="shared" si="201"/>
        <v>#DIV/0!</v>
      </c>
      <c r="AA1651" s="94" t="e">
        <f>+VLOOKUP(C1651,'Código Licitaciones'!$J$7:$J$31,1,0)</f>
        <v>#N/A</v>
      </c>
      <c r="AB1651" s="94">
        <f t="shared" si="202"/>
        <v>0</v>
      </c>
      <c r="AC1651" s="94" t="e">
        <f>+VLOOKUP(E1651,'Código Licitaciones'!$K$7:$K$50,1,0)</f>
        <v>#N/A</v>
      </c>
      <c r="AD1651" s="94">
        <f t="shared" si="203"/>
        <v>0</v>
      </c>
      <c r="AE1651" s="94" t="e">
        <f>+VLOOKUP(G1651,'Código Licitaciones'!$L$7:$L$50,1,0)</f>
        <v>#N/A</v>
      </c>
      <c r="AF1651" s="90" t="e">
        <f t="shared" si="204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7">+K1651</f>
        <v>0</v>
      </c>
      <c r="AJ1651" s="94">
        <f t="shared" si="207"/>
        <v>0</v>
      </c>
      <c r="AK1651" s="95" t="e">
        <f>+VLOOKUP(M1651,'Código Barras'!$C$3:$C$1694,1,0)</f>
        <v>#N/A</v>
      </c>
      <c r="AL1651" s="90">
        <f t="shared" si="205"/>
        <v>0</v>
      </c>
      <c r="AM1651" s="90">
        <f t="shared" si="205"/>
        <v>0</v>
      </c>
      <c r="AN1651" s="90">
        <f t="shared" si="205"/>
        <v>0</v>
      </c>
      <c r="AO1651" s="90">
        <f t="shared" si="205"/>
        <v>0</v>
      </c>
      <c r="AP1651" s="90">
        <f t="shared" si="205"/>
        <v>0</v>
      </c>
      <c r="AQ1651" s="90">
        <f t="shared" si="205"/>
        <v>0</v>
      </c>
      <c r="AR1651" s="90" t="e">
        <f>VLOOKUP(C1651&amp;E1651&amp;G1651&amp;I1651&amp;J1651,'Código Licitaciones'!$I$8:$I$4158,1,0)</f>
        <v>#N/A</v>
      </c>
    </row>
    <row r="1652" spans="24:44" ht="18.75" x14ac:dyDescent="0.3">
      <c r="X1652" s="83">
        <f t="shared" si="200"/>
        <v>9</v>
      </c>
      <c r="Z1652" s="90" t="e">
        <f t="shared" si="201"/>
        <v>#DIV/0!</v>
      </c>
      <c r="AA1652" s="94" t="e">
        <f>+VLOOKUP(C1652,'Código Licitaciones'!$J$7:$J$31,1,0)</f>
        <v>#N/A</v>
      </c>
      <c r="AB1652" s="94">
        <f t="shared" si="202"/>
        <v>0</v>
      </c>
      <c r="AC1652" s="94" t="e">
        <f>+VLOOKUP(E1652,'Código Licitaciones'!$K$7:$K$50,1,0)</f>
        <v>#N/A</v>
      </c>
      <c r="AD1652" s="94">
        <f t="shared" si="203"/>
        <v>0</v>
      </c>
      <c r="AE1652" s="94" t="e">
        <f>+VLOOKUP(G1652,'Código Licitaciones'!$L$7:$L$50,1,0)</f>
        <v>#N/A</v>
      </c>
      <c r="AF1652" s="90" t="e">
        <f t="shared" si="204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7"/>
        <v>0</v>
      </c>
      <c r="AJ1652" s="94">
        <f t="shared" si="207"/>
        <v>0</v>
      </c>
      <c r="AK1652" s="95" t="e">
        <f>+VLOOKUP(M1652,'Código Barras'!$C$3:$C$1694,1,0)</f>
        <v>#N/A</v>
      </c>
      <c r="AL1652" s="90">
        <f t="shared" si="205"/>
        <v>0</v>
      </c>
      <c r="AM1652" s="90">
        <f t="shared" si="205"/>
        <v>0</v>
      </c>
      <c r="AN1652" s="90">
        <f t="shared" si="205"/>
        <v>0</v>
      </c>
      <c r="AO1652" s="90">
        <f t="shared" si="205"/>
        <v>0</v>
      </c>
      <c r="AP1652" s="90">
        <f t="shared" si="205"/>
        <v>0</v>
      </c>
      <c r="AQ1652" s="90">
        <f t="shared" si="205"/>
        <v>0</v>
      </c>
      <c r="AR1652" s="90" t="e">
        <f>VLOOKUP(C1652&amp;E1652&amp;G1652&amp;I1652&amp;J1652,'Código Licitaciones'!$I$8:$I$4158,1,0)</f>
        <v>#N/A</v>
      </c>
    </row>
    <row r="1653" spans="24:44" ht="18.75" x14ac:dyDescent="0.3">
      <c r="X1653" s="83">
        <f t="shared" si="200"/>
        <v>9</v>
      </c>
      <c r="Z1653" s="90" t="e">
        <f t="shared" si="201"/>
        <v>#DIV/0!</v>
      </c>
      <c r="AA1653" s="94" t="e">
        <f>+VLOOKUP(C1653,'Código Licitaciones'!$J$7:$J$31,1,0)</f>
        <v>#N/A</v>
      </c>
      <c r="AB1653" s="94">
        <f t="shared" si="202"/>
        <v>0</v>
      </c>
      <c r="AC1653" s="94" t="e">
        <f>+VLOOKUP(E1653,'Código Licitaciones'!$K$7:$K$50,1,0)</f>
        <v>#N/A</v>
      </c>
      <c r="AD1653" s="94">
        <f t="shared" si="203"/>
        <v>0</v>
      </c>
      <c r="AE1653" s="94" t="e">
        <f>+VLOOKUP(G1653,'Código Licitaciones'!$L$7:$L$50,1,0)</f>
        <v>#N/A</v>
      </c>
      <c r="AF1653" s="90" t="e">
        <f t="shared" si="204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7"/>
        <v>0</v>
      </c>
      <c r="AJ1653" s="94">
        <f t="shared" si="207"/>
        <v>0</v>
      </c>
      <c r="AK1653" s="95" t="e">
        <f>+VLOOKUP(M1653,'Código Barras'!$C$3:$C$1694,1,0)</f>
        <v>#N/A</v>
      </c>
      <c r="AL1653" s="90">
        <f t="shared" si="205"/>
        <v>0</v>
      </c>
      <c r="AM1653" s="90">
        <f t="shared" si="205"/>
        <v>0</v>
      </c>
      <c r="AN1653" s="90">
        <f t="shared" si="205"/>
        <v>0</v>
      </c>
      <c r="AO1653" s="90">
        <f t="shared" si="205"/>
        <v>0</v>
      </c>
      <c r="AP1653" s="90">
        <f t="shared" si="205"/>
        <v>0</v>
      </c>
      <c r="AQ1653" s="90">
        <f t="shared" si="205"/>
        <v>0</v>
      </c>
      <c r="AR1653" s="90" t="e">
        <f>VLOOKUP(C1653&amp;E1653&amp;G1653&amp;I1653&amp;J1653,'Código Licitaciones'!$I$8:$I$4158,1,0)</f>
        <v>#N/A</v>
      </c>
    </row>
    <row r="1654" spans="24:44" ht="18.75" x14ac:dyDescent="0.3">
      <c r="X1654" s="83">
        <f t="shared" si="200"/>
        <v>9</v>
      </c>
      <c r="Z1654" s="90" t="e">
        <f t="shared" si="201"/>
        <v>#DIV/0!</v>
      </c>
      <c r="AA1654" s="94" t="e">
        <f>+VLOOKUP(C1654,'Código Licitaciones'!$J$7:$J$31,1,0)</f>
        <v>#N/A</v>
      </c>
      <c r="AB1654" s="94">
        <f t="shared" si="202"/>
        <v>0</v>
      </c>
      <c r="AC1654" s="94" t="e">
        <f>+VLOOKUP(E1654,'Código Licitaciones'!$K$7:$K$50,1,0)</f>
        <v>#N/A</v>
      </c>
      <c r="AD1654" s="94">
        <f t="shared" si="203"/>
        <v>0</v>
      </c>
      <c r="AE1654" s="94" t="e">
        <f>+VLOOKUP(G1654,'Código Licitaciones'!$L$7:$L$50,1,0)</f>
        <v>#N/A</v>
      </c>
      <c r="AF1654" s="90" t="e">
        <f t="shared" si="204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7"/>
        <v>0</v>
      </c>
      <c r="AJ1654" s="94">
        <f t="shared" si="207"/>
        <v>0</v>
      </c>
      <c r="AK1654" s="95" t="e">
        <f>+VLOOKUP(M1654,'Código Barras'!$C$3:$C$1694,1,0)</f>
        <v>#N/A</v>
      </c>
      <c r="AL1654" s="90">
        <f t="shared" si="205"/>
        <v>0</v>
      </c>
      <c r="AM1654" s="90">
        <f t="shared" si="205"/>
        <v>0</v>
      </c>
      <c r="AN1654" s="90">
        <f t="shared" si="205"/>
        <v>0</v>
      </c>
      <c r="AO1654" s="90">
        <f t="shared" si="205"/>
        <v>0</v>
      </c>
      <c r="AP1654" s="90">
        <f t="shared" si="205"/>
        <v>0</v>
      </c>
      <c r="AQ1654" s="90">
        <f t="shared" si="205"/>
        <v>0</v>
      </c>
      <c r="AR1654" s="90" t="e">
        <f>VLOOKUP(C1654&amp;E1654&amp;G1654&amp;I1654&amp;J1654,'Código Licitaciones'!$I$8:$I$4158,1,0)</f>
        <v>#N/A</v>
      </c>
    </row>
    <row r="1655" spans="24:44" ht="18.75" x14ac:dyDescent="0.3">
      <c r="X1655" s="83">
        <f t="shared" si="200"/>
        <v>9</v>
      </c>
      <c r="Z1655" s="90" t="e">
        <f t="shared" si="201"/>
        <v>#DIV/0!</v>
      </c>
      <c r="AA1655" s="94" t="e">
        <f>+VLOOKUP(C1655,'Código Licitaciones'!$J$7:$J$31,1,0)</f>
        <v>#N/A</v>
      </c>
      <c r="AB1655" s="94">
        <f t="shared" si="202"/>
        <v>0</v>
      </c>
      <c r="AC1655" s="94" t="e">
        <f>+VLOOKUP(E1655,'Código Licitaciones'!$K$7:$K$50,1,0)</f>
        <v>#N/A</v>
      </c>
      <c r="AD1655" s="94">
        <f t="shared" si="203"/>
        <v>0</v>
      </c>
      <c r="AE1655" s="94" t="e">
        <f>+VLOOKUP(G1655,'Código Licitaciones'!$L$7:$L$50,1,0)</f>
        <v>#N/A</v>
      </c>
      <c r="AF1655" s="90" t="e">
        <f t="shared" si="204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7"/>
        <v>0</v>
      </c>
      <c r="AJ1655" s="94">
        <f t="shared" si="207"/>
        <v>0</v>
      </c>
      <c r="AK1655" s="95" t="e">
        <f>+VLOOKUP(M1655,'Código Barras'!$C$3:$C$1694,1,0)</f>
        <v>#N/A</v>
      </c>
      <c r="AL1655" s="90">
        <f t="shared" si="205"/>
        <v>0</v>
      </c>
      <c r="AM1655" s="90">
        <f t="shared" si="205"/>
        <v>0</v>
      </c>
      <c r="AN1655" s="90">
        <f t="shared" si="205"/>
        <v>0</v>
      </c>
      <c r="AO1655" s="90">
        <f t="shared" si="205"/>
        <v>0</v>
      </c>
      <c r="AP1655" s="90">
        <f t="shared" si="205"/>
        <v>0</v>
      </c>
      <c r="AQ1655" s="90">
        <f t="shared" si="205"/>
        <v>0</v>
      </c>
      <c r="AR1655" s="90" t="e">
        <f>VLOOKUP(C1655&amp;E1655&amp;G1655&amp;I1655&amp;J1655,'Código Licitaciones'!$I$8:$I$4158,1,0)</f>
        <v>#N/A</v>
      </c>
    </row>
    <row r="1656" spans="24:44" ht="18.75" x14ac:dyDescent="0.3">
      <c r="X1656" s="83">
        <f t="shared" si="200"/>
        <v>9</v>
      </c>
      <c r="Z1656" s="90" t="e">
        <f t="shared" si="201"/>
        <v>#DIV/0!</v>
      </c>
      <c r="AA1656" s="94" t="e">
        <f>+VLOOKUP(C1656,'Código Licitaciones'!$J$7:$J$31,1,0)</f>
        <v>#N/A</v>
      </c>
      <c r="AB1656" s="94">
        <f t="shared" si="202"/>
        <v>0</v>
      </c>
      <c r="AC1656" s="94" t="e">
        <f>+VLOOKUP(E1656,'Código Licitaciones'!$K$7:$K$50,1,0)</f>
        <v>#N/A</v>
      </c>
      <c r="AD1656" s="94">
        <f t="shared" si="203"/>
        <v>0</v>
      </c>
      <c r="AE1656" s="94" t="e">
        <f>+VLOOKUP(G1656,'Código Licitaciones'!$L$7:$L$50,1,0)</f>
        <v>#N/A</v>
      </c>
      <c r="AF1656" s="90" t="e">
        <f t="shared" si="204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7"/>
        <v>0</v>
      </c>
      <c r="AJ1656" s="94">
        <f t="shared" si="207"/>
        <v>0</v>
      </c>
      <c r="AK1656" s="95" t="e">
        <f>+VLOOKUP(M1656,'Código Barras'!$C$3:$C$1694,1,0)</f>
        <v>#N/A</v>
      </c>
      <c r="AL1656" s="90">
        <f t="shared" si="205"/>
        <v>0</v>
      </c>
      <c r="AM1656" s="90">
        <f t="shared" si="205"/>
        <v>0</v>
      </c>
      <c r="AN1656" s="90">
        <f t="shared" si="205"/>
        <v>0</v>
      </c>
      <c r="AO1656" s="90">
        <f t="shared" si="205"/>
        <v>0</v>
      </c>
      <c r="AP1656" s="90">
        <f t="shared" si="205"/>
        <v>0</v>
      </c>
      <c r="AQ1656" s="90">
        <f t="shared" si="205"/>
        <v>0</v>
      </c>
      <c r="AR1656" s="90" t="e">
        <f>VLOOKUP(C1656&amp;E1656&amp;G1656&amp;I1656&amp;J1656,'Código Licitaciones'!$I$8:$I$4158,1,0)</f>
        <v>#N/A</v>
      </c>
    </row>
    <row r="1657" spans="24:44" ht="18.75" x14ac:dyDescent="0.3">
      <c r="X1657" s="83">
        <f t="shared" si="200"/>
        <v>9</v>
      </c>
      <c r="Z1657" s="90" t="e">
        <f t="shared" si="201"/>
        <v>#DIV/0!</v>
      </c>
      <c r="AA1657" s="94" t="e">
        <f>+VLOOKUP(C1657,'Código Licitaciones'!$J$7:$J$31,1,0)</f>
        <v>#N/A</v>
      </c>
      <c r="AB1657" s="94">
        <f t="shared" si="202"/>
        <v>0</v>
      </c>
      <c r="AC1657" s="94" t="e">
        <f>+VLOOKUP(E1657,'Código Licitaciones'!$K$7:$K$50,1,0)</f>
        <v>#N/A</v>
      </c>
      <c r="AD1657" s="94">
        <f t="shared" si="203"/>
        <v>0</v>
      </c>
      <c r="AE1657" s="94" t="e">
        <f>+VLOOKUP(G1657,'Código Licitaciones'!$L$7:$L$50,1,0)</f>
        <v>#N/A</v>
      </c>
      <c r="AF1657" s="90" t="e">
        <f t="shared" si="204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7"/>
        <v>0</v>
      </c>
      <c r="AJ1657" s="94">
        <f t="shared" si="207"/>
        <v>0</v>
      </c>
      <c r="AK1657" s="95" t="e">
        <f>+VLOOKUP(M1657,'Código Barras'!$C$3:$C$1694,1,0)</f>
        <v>#N/A</v>
      </c>
      <c r="AL1657" s="90">
        <f t="shared" si="205"/>
        <v>0</v>
      </c>
      <c r="AM1657" s="90">
        <f t="shared" si="205"/>
        <v>0</v>
      </c>
      <c r="AN1657" s="90">
        <f t="shared" si="205"/>
        <v>0</v>
      </c>
      <c r="AO1657" s="90">
        <f t="shared" si="205"/>
        <v>0</v>
      </c>
      <c r="AP1657" s="90">
        <f t="shared" si="205"/>
        <v>0</v>
      </c>
      <c r="AQ1657" s="90">
        <f t="shared" si="205"/>
        <v>0</v>
      </c>
      <c r="AR1657" s="90" t="e">
        <f>VLOOKUP(C1657&amp;E1657&amp;G1657&amp;I1657&amp;J1657,'Código Licitaciones'!$I$8:$I$4158,1,0)</f>
        <v>#N/A</v>
      </c>
    </row>
    <row r="1658" spans="24:44" ht="18.75" x14ac:dyDescent="0.3">
      <c r="X1658" s="83">
        <f t="shared" si="200"/>
        <v>9</v>
      </c>
      <c r="Z1658" s="90" t="e">
        <f t="shared" si="201"/>
        <v>#DIV/0!</v>
      </c>
      <c r="AA1658" s="94" t="e">
        <f>+VLOOKUP(C1658,'Código Licitaciones'!$J$7:$J$31,1,0)</f>
        <v>#N/A</v>
      </c>
      <c r="AB1658" s="94">
        <f t="shared" si="202"/>
        <v>0</v>
      </c>
      <c r="AC1658" s="94" t="e">
        <f>+VLOOKUP(E1658,'Código Licitaciones'!$K$7:$K$50,1,0)</f>
        <v>#N/A</v>
      </c>
      <c r="AD1658" s="94">
        <f t="shared" si="203"/>
        <v>0</v>
      </c>
      <c r="AE1658" s="94" t="e">
        <f>+VLOOKUP(G1658,'Código Licitaciones'!$L$7:$L$50,1,0)</f>
        <v>#N/A</v>
      </c>
      <c r="AF1658" s="90" t="e">
        <f t="shared" si="204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7"/>
        <v>0</v>
      </c>
      <c r="AJ1658" s="94">
        <f t="shared" si="207"/>
        <v>0</v>
      </c>
      <c r="AK1658" s="95" t="e">
        <f>+VLOOKUP(M1658,'Código Barras'!$C$3:$C$1694,1,0)</f>
        <v>#N/A</v>
      </c>
      <c r="AL1658" s="90">
        <f t="shared" si="205"/>
        <v>0</v>
      </c>
      <c r="AM1658" s="90">
        <f t="shared" si="205"/>
        <v>0</v>
      </c>
      <c r="AN1658" s="90">
        <f t="shared" si="205"/>
        <v>0</v>
      </c>
      <c r="AO1658" s="90">
        <f t="shared" si="205"/>
        <v>0</v>
      </c>
      <c r="AP1658" s="90">
        <f t="shared" si="205"/>
        <v>0</v>
      </c>
      <c r="AQ1658" s="90">
        <f t="shared" si="205"/>
        <v>0</v>
      </c>
      <c r="AR1658" s="90" t="e">
        <f>VLOOKUP(C1658&amp;E1658&amp;G1658&amp;I1658&amp;J1658,'Código Licitaciones'!$I$8:$I$4158,1,0)</f>
        <v>#N/A</v>
      </c>
    </row>
    <row r="1659" spans="24:44" ht="18.75" x14ac:dyDescent="0.3">
      <c r="X1659" s="83">
        <f t="shared" si="200"/>
        <v>9</v>
      </c>
      <c r="Z1659" s="90" t="e">
        <f t="shared" si="201"/>
        <v>#DIV/0!</v>
      </c>
      <c r="AA1659" s="94" t="e">
        <f>+VLOOKUP(C1659,'Código Licitaciones'!$J$7:$J$31,1,0)</f>
        <v>#N/A</v>
      </c>
      <c r="AB1659" s="94">
        <f t="shared" si="202"/>
        <v>0</v>
      </c>
      <c r="AC1659" s="94" t="e">
        <f>+VLOOKUP(E1659,'Código Licitaciones'!$K$7:$K$50,1,0)</f>
        <v>#N/A</v>
      </c>
      <c r="AD1659" s="94">
        <f t="shared" si="203"/>
        <v>0</v>
      </c>
      <c r="AE1659" s="94" t="e">
        <f>+VLOOKUP(G1659,'Código Licitaciones'!$L$7:$L$50,1,0)</f>
        <v>#N/A</v>
      </c>
      <c r="AF1659" s="90" t="e">
        <f t="shared" si="204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7"/>
        <v>0</v>
      </c>
      <c r="AJ1659" s="94">
        <f t="shared" si="207"/>
        <v>0</v>
      </c>
      <c r="AK1659" s="95" t="e">
        <f>+VLOOKUP(M1659,'Código Barras'!$C$3:$C$1694,1,0)</f>
        <v>#N/A</v>
      </c>
      <c r="AL1659" s="90">
        <f t="shared" si="205"/>
        <v>0</v>
      </c>
      <c r="AM1659" s="90">
        <f t="shared" si="205"/>
        <v>0</v>
      </c>
      <c r="AN1659" s="90">
        <f t="shared" si="205"/>
        <v>0</v>
      </c>
      <c r="AO1659" s="90">
        <f t="shared" si="205"/>
        <v>0</v>
      </c>
      <c r="AP1659" s="90">
        <f t="shared" si="205"/>
        <v>0</v>
      </c>
      <c r="AQ1659" s="90">
        <f t="shared" si="205"/>
        <v>0</v>
      </c>
      <c r="AR1659" s="90" t="e">
        <f>VLOOKUP(C1659&amp;E1659&amp;G1659&amp;I1659&amp;J1659,'Código Licitaciones'!$I$8:$I$4158,1,0)</f>
        <v>#N/A</v>
      </c>
    </row>
    <row r="1660" spans="24:44" ht="18.75" x14ac:dyDescent="0.3">
      <c r="X1660" s="83">
        <f t="shared" si="200"/>
        <v>9</v>
      </c>
      <c r="Z1660" s="90" t="e">
        <f t="shared" si="201"/>
        <v>#DIV/0!</v>
      </c>
      <c r="AA1660" s="94" t="e">
        <f>+VLOOKUP(C1660,'Código Licitaciones'!$J$7:$J$31,1,0)</f>
        <v>#N/A</v>
      </c>
      <c r="AB1660" s="94">
        <f t="shared" si="202"/>
        <v>0</v>
      </c>
      <c r="AC1660" s="94" t="e">
        <f>+VLOOKUP(E1660,'Código Licitaciones'!$K$7:$K$50,1,0)</f>
        <v>#N/A</v>
      </c>
      <c r="AD1660" s="94">
        <f t="shared" si="203"/>
        <v>0</v>
      </c>
      <c r="AE1660" s="94" t="e">
        <f>+VLOOKUP(G1660,'Código Licitaciones'!$L$7:$L$50,1,0)</f>
        <v>#N/A</v>
      </c>
      <c r="AF1660" s="90" t="e">
        <f t="shared" si="204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7"/>
        <v>0</v>
      </c>
      <c r="AJ1660" s="94">
        <f t="shared" si="207"/>
        <v>0</v>
      </c>
      <c r="AK1660" s="95" t="e">
        <f>+VLOOKUP(M1660,'Código Barras'!$C$3:$C$1694,1,0)</f>
        <v>#N/A</v>
      </c>
      <c r="AL1660" s="90">
        <f t="shared" si="205"/>
        <v>0</v>
      </c>
      <c r="AM1660" s="90">
        <f t="shared" si="205"/>
        <v>0</v>
      </c>
      <c r="AN1660" s="90">
        <f t="shared" si="205"/>
        <v>0</v>
      </c>
      <c r="AO1660" s="90">
        <f t="shared" si="205"/>
        <v>0</v>
      </c>
      <c r="AP1660" s="90">
        <f t="shared" si="205"/>
        <v>0</v>
      </c>
      <c r="AQ1660" s="90">
        <f t="shared" si="205"/>
        <v>0</v>
      </c>
      <c r="AR1660" s="90" t="e">
        <f>VLOOKUP(C1660&amp;E1660&amp;G1660&amp;I1660&amp;J1660,'Código Licitaciones'!$I$8:$I$4158,1,0)</f>
        <v>#N/A</v>
      </c>
    </row>
    <row r="1661" spans="24:44" ht="18.75" x14ac:dyDescent="0.3">
      <c r="X1661" s="83">
        <f t="shared" si="200"/>
        <v>9</v>
      </c>
      <c r="Z1661" s="90" t="e">
        <f t="shared" si="201"/>
        <v>#DIV/0!</v>
      </c>
      <c r="AA1661" s="94" t="e">
        <f>+VLOOKUP(C1661,'Código Licitaciones'!$J$7:$J$31,1,0)</f>
        <v>#N/A</v>
      </c>
      <c r="AB1661" s="94">
        <f t="shared" si="202"/>
        <v>0</v>
      </c>
      <c r="AC1661" s="94" t="e">
        <f>+VLOOKUP(E1661,'Código Licitaciones'!$K$7:$K$50,1,0)</f>
        <v>#N/A</v>
      </c>
      <c r="AD1661" s="94">
        <f t="shared" si="203"/>
        <v>0</v>
      </c>
      <c r="AE1661" s="94" t="e">
        <f>+VLOOKUP(G1661,'Código Licitaciones'!$L$7:$L$50,1,0)</f>
        <v>#N/A</v>
      </c>
      <c r="AF1661" s="90" t="e">
        <f t="shared" si="204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7"/>
        <v>0</v>
      </c>
      <c r="AJ1661" s="94">
        <f t="shared" si="207"/>
        <v>0</v>
      </c>
      <c r="AK1661" s="95" t="e">
        <f>+VLOOKUP(M1661,'Código Barras'!$C$3:$C$1694,1,0)</f>
        <v>#N/A</v>
      </c>
      <c r="AL1661" s="90">
        <f t="shared" si="205"/>
        <v>0</v>
      </c>
      <c r="AM1661" s="90">
        <f t="shared" si="205"/>
        <v>0</v>
      </c>
      <c r="AN1661" s="90">
        <f t="shared" si="205"/>
        <v>0</v>
      </c>
      <c r="AO1661" s="90">
        <f t="shared" si="205"/>
        <v>0</v>
      </c>
      <c r="AP1661" s="90">
        <f t="shared" si="205"/>
        <v>0</v>
      </c>
      <c r="AQ1661" s="90">
        <f t="shared" si="205"/>
        <v>0</v>
      </c>
      <c r="AR1661" s="90" t="e">
        <f>VLOOKUP(C1661&amp;E1661&amp;G1661&amp;I1661&amp;J1661,'Código Licitaciones'!$I$8:$I$4158,1,0)</f>
        <v>#N/A</v>
      </c>
    </row>
    <row r="1662" spans="24:44" ht="18.75" x14ac:dyDescent="0.3">
      <c r="X1662" s="83">
        <f t="shared" si="200"/>
        <v>9</v>
      </c>
      <c r="Z1662" s="90" t="e">
        <f t="shared" si="201"/>
        <v>#DIV/0!</v>
      </c>
      <c r="AA1662" s="94" t="e">
        <f>+VLOOKUP(C1662,'Código Licitaciones'!$J$7:$J$31,1,0)</f>
        <v>#N/A</v>
      </c>
      <c r="AB1662" s="94">
        <f t="shared" si="202"/>
        <v>0</v>
      </c>
      <c r="AC1662" s="94" t="e">
        <f>+VLOOKUP(E1662,'Código Licitaciones'!$K$7:$K$50,1,0)</f>
        <v>#N/A</v>
      </c>
      <c r="AD1662" s="94">
        <f t="shared" si="203"/>
        <v>0</v>
      </c>
      <c r="AE1662" s="94" t="e">
        <f>+VLOOKUP(G1662,'Código Licitaciones'!$L$7:$L$50,1,0)</f>
        <v>#N/A</v>
      </c>
      <c r="AF1662" s="90" t="e">
        <f t="shared" si="204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7"/>
        <v>0</v>
      </c>
      <c r="AJ1662" s="94">
        <f t="shared" si="207"/>
        <v>0</v>
      </c>
      <c r="AK1662" s="95" t="e">
        <f>+VLOOKUP(M1662,'Código Barras'!$C$3:$C$1694,1,0)</f>
        <v>#N/A</v>
      </c>
      <c r="AL1662" s="90">
        <f t="shared" si="205"/>
        <v>0</v>
      </c>
      <c r="AM1662" s="90">
        <f t="shared" si="205"/>
        <v>0</v>
      </c>
      <c r="AN1662" s="90">
        <f t="shared" si="205"/>
        <v>0</v>
      </c>
      <c r="AO1662" s="90">
        <f t="shared" si="205"/>
        <v>0</v>
      </c>
      <c r="AP1662" s="90">
        <f t="shared" si="205"/>
        <v>0</v>
      </c>
      <c r="AQ1662" s="90">
        <f t="shared" si="205"/>
        <v>0</v>
      </c>
      <c r="AR1662" s="90" t="e">
        <f>VLOOKUP(C1662&amp;E1662&amp;G1662&amp;I1662&amp;J1662,'Código Licitaciones'!$I$8:$I$4158,1,0)</f>
        <v>#N/A</v>
      </c>
    </row>
    <row r="1663" spans="24:44" ht="18.75" x14ac:dyDescent="0.3">
      <c r="X1663" s="83">
        <f t="shared" si="200"/>
        <v>9</v>
      </c>
      <c r="Z1663" s="90" t="e">
        <f t="shared" si="201"/>
        <v>#DIV/0!</v>
      </c>
      <c r="AA1663" s="94" t="e">
        <f>+VLOOKUP(C1663,'Código Licitaciones'!$J$7:$J$31,1,0)</f>
        <v>#N/A</v>
      </c>
      <c r="AB1663" s="94">
        <f t="shared" si="202"/>
        <v>0</v>
      </c>
      <c r="AC1663" s="94" t="e">
        <f>+VLOOKUP(E1663,'Código Licitaciones'!$K$7:$K$50,1,0)</f>
        <v>#N/A</v>
      </c>
      <c r="AD1663" s="94">
        <f t="shared" si="203"/>
        <v>0</v>
      </c>
      <c r="AE1663" s="94" t="e">
        <f>+VLOOKUP(G1663,'Código Licitaciones'!$L$7:$L$50,1,0)</f>
        <v>#N/A</v>
      </c>
      <c r="AF1663" s="90" t="e">
        <f t="shared" si="204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7"/>
        <v>0</v>
      </c>
      <c r="AJ1663" s="94">
        <f t="shared" si="207"/>
        <v>0</v>
      </c>
      <c r="AK1663" s="95" t="e">
        <f>+VLOOKUP(M1663,'Código Barras'!$C$3:$C$1694,1,0)</f>
        <v>#N/A</v>
      </c>
      <c r="AL1663" s="90">
        <f t="shared" si="205"/>
        <v>0</v>
      </c>
      <c r="AM1663" s="90">
        <f t="shared" si="205"/>
        <v>0</v>
      </c>
      <c r="AN1663" s="90">
        <f t="shared" si="205"/>
        <v>0</v>
      </c>
      <c r="AO1663" s="90">
        <f t="shared" si="205"/>
        <v>0</v>
      </c>
      <c r="AP1663" s="90">
        <f t="shared" si="205"/>
        <v>0</v>
      </c>
      <c r="AQ1663" s="90">
        <f t="shared" si="205"/>
        <v>0</v>
      </c>
      <c r="AR1663" s="90" t="e">
        <f>VLOOKUP(C1663&amp;E1663&amp;G1663&amp;I1663&amp;J1663,'Código Licitaciones'!$I$8:$I$4158,1,0)</f>
        <v>#N/A</v>
      </c>
    </row>
    <row r="1664" spans="24:44" ht="18.75" x14ac:dyDescent="0.3">
      <c r="X1664" s="83">
        <f t="shared" si="200"/>
        <v>9</v>
      </c>
      <c r="Z1664" s="90" t="e">
        <f t="shared" si="201"/>
        <v>#DIV/0!</v>
      </c>
      <c r="AA1664" s="94" t="e">
        <f>+VLOOKUP(C1664,'Código Licitaciones'!$J$7:$J$31,1,0)</f>
        <v>#N/A</v>
      </c>
      <c r="AB1664" s="94">
        <f t="shared" si="202"/>
        <v>0</v>
      </c>
      <c r="AC1664" s="94" t="e">
        <f>+VLOOKUP(E1664,'Código Licitaciones'!$K$7:$K$50,1,0)</f>
        <v>#N/A</v>
      </c>
      <c r="AD1664" s="94">
        <f t="shared" si="203"/>
        <v>0</v>
      </c>
      <c r="AE1664" s="94" t="e">
        <f>+VLOOKUP(G1664,'Código Licitaciones'!$L$7:$L$50,1,0)</f>
        <v>#N/A</v>
      </c>
      <c r="AF1664" s="90" t="e">
        <f t="shared" si="204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7"/>
        <v>0</v>
      </c>
      <c r="AJ1664" s="94">
        <f t="shared" si="207"/>
        <v>0</v>
      </c>
      <c r="AK1664" s="95" t="e">
        <f>+VLOOKUP(M1664,'Código Barras'!$C$3:$C$1694,1,0)</f>
        <v>#N/A</v>
      </c>
      <c r="AL1664" s="90">
        <f t="shared" si="205"/>
        <v>0</v>
      </c>
      <c r="AM1664" s="90">
        <f t="shared" si="205"/>
        <v>0</v>
      </c>
      <c r="AN1664" s="90">
        <f t="shared" si="205"/>
        <v>0</v>
      </c>
      <c r="AO1664" s="90">
        <f t="shared" ref="AO1664:AQ1727" si="208">IF(OR(ISNUMBER(Q1664),Q1664=0),Q1664,1/0)</f>
        <v>0</v>
      </c>
      <c r="AP1664" s="90">
        <f t="shared" si="208"/>
        <v>0</v>
      </c>
      <c r="AQ1664" s="90">
        <f t="shared" si="208"/>
        <v>0</v>
      </c>
      <c r="AR1664" s="90" t="e">
        <f>VLOOKUP(C1664&amp;E1664&amp;G1664&amp;I1664&amp;J1664,'Código Licitaciones'!$I$8:$I$4158,1,0)</f>
        <v>#N/A</v>
      </c>
    </row>
    <row r="1665" spans="24:44" ht="18.75" x14ac:dyDescent="0.3">
      <c r="X1665" s="83">
        <f t="shared" si="200"/>
        <v>9</v>
      </c>
      <c r="Z1665" s="90" t="e">
        <f t="shared" si="201"/>
        <v>#DIV/0!</v>
      </c>
      <c r="AA1665" s="94" t="e">
        <f>+VLOOKUP(C1665,'Código Licitaciones'!$J$7:$J$31,1,0)</f>
        <v>#N/A</v>
      </c>
      <c r="AB1665" s="94">
        <f t="shared" si="202"/>
        <v>0</v>
      </c>
      <c r="AC1665" s="94" t="e">
        <f>+VLOOKUP(E1665,'Código Licitaciones'!$K$7:$K$50,1,0)</f>
        <v>#N/A</v>
      </c>
      <c r="AD1665" s="94">
        <f t="shared" si="203"/>
        <v>0</v>
      </c>
      <c r="AE1665" s="94" t="e">
        <f>+VLOOKUP(G1665,'Código Licitaciones'!$L$7:$L$50,1,0)</f>
        <v>#N/A</v>
      </c>
      <c r="AF1665" s="90" t="e">
        <f t="shared" si="204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7"/>
        <v>0</v>
      </c>
      <c r="AJ1665" s="94">
        <f t="shared" si="207"/>
        <v>0</v>
      </c>
      <c r="AK1665" s="95" t="e">
        <f>+VLOOKUP(M1665,'Código Barras'!$C$3:$C$1694,1,0)</f>
        <v>#N/A</v>
      </c>
      <c r="AL1665" s="90">
        <f t="shared" ref="AL1665:AQ1728" si="209">IF(OR(ISNUMBER(N1665),N1665=0),N1665,1/0)</f>
        <v>0</v>
      </c>
      <c r="AM1665" s="90">
        <f t="shared" si="209"/>
        <v>0</v>
      </c>
      <c r="AN1665" s="90">
        <f t="shared" si="209"/>
        <v>0</v>
      </c>
      <c r="AO1665" s="90">
        <f t="shared" si="208"/>
        <v>0</v>
      </c>
      <c r="AP1665" s="90">
        <f t="shared" si="208"/>
        <v>0</v>
      </c>
      <c r="AQ1665" s="90">
        <f t="shared" si="208"/>
        <v>0</v>
      </c>
      <c r="AR1665" s="90" t="e">
        <f>VLOOKUP(C1665&amp;E1665&amp;G1665&amp;I1665&amp;J1665,'Código Licitaciones'!$I$8:$I$4158,1,0)</f>
        <v>#N/A</v>
      </c>
    </row>
    <row r="1666" spans="24:44" ht="18.75" x14ac:dyDescent="0.3">
      <c r="X1666" s="83">
        <f t="shared" si="200"/>
        <v>9</v>
      </c>
      <c r="Z1666" s="90" t="e">
        <f t="shared" si="201"/>
        <v>#DIV/0!</v>
      </c>
      <c r="AA1666" s="94" t="e">
        <f>+VLOOKUP(C1666,'Código Licitaciones'!$J$7:$J$31,1,0)</f>
        <v>#N/A</v>
      </c>
      <c r="AB1666" s="94">
        <f t="shared" si="202"/>
        <v>0</v>
      </c>
      <c r="AC1666" s="94" t="e">
        <f>+VLOOKUP(E1666,'Código Licitaciones'!$K$7:$K$50,1,0)</f>
        <v>#N/A</v>
      </c>
      <c r="AD1666" s="94">
        <f t="shared" si="203"/>
        <v>0</v>
      </c>
      <c r="AE1666" s="94" t="e">
        <f>+VLOOKUP(G1666,'Código Licitaciones'!$L$7:$L$50,1,0)</f>
        <v>#N/A</v>
      </c>
      <c r="AF1666" s="90" t="e">
        <f t="shared" si="204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7"/>
        <v>0</v>
      </c>
      <c r="AJ1666" s="94">
        <f t="shared" si="207"/>
        <v>0</v>
      </c>
      <c r="AK1666" s="95" t="e">
        <f>+VLOOKUP(M1666,'Código Barras'!$C$3:$C$1694,1,0)</f>
        <v>#N/A</v>
      </c>
      <c r="AL1666" s="90">
        <f t="shared" si="209"/>
        <v>0</v>
      </c>
      <c r="AM1666" s="90">
        <f t="shared" si="209"/>
        <v>0</v>
      </c>
      <c r="AN1666" s="90">
        <f t="shared" si="209"/>
        <v>0</v>
      </c>
      <c r="AO1666" s="90">
        <f t="shared" si="208"/>
        <v>0</v>
      </c>
      <c r="AP1666" s="90">
        <f t="shared" si="208"/>
        <v>0</v>
      </c>
      <c r="AQ1666" s="90">
        <f t="shared" si="208"/>
        <v>0</v>
      </c>
      <c r="AR1666" s="90" t="e">
        <f>VLOOKUP(C1666&amp;E1666&amp;G1666&amp;I1666&amp;J1666,'Código Licitaciones'!$I$8:$I$4158,1,0)</f>
        <v>#N/A</v>
      </c>
    </row>
    <row r="1667" spans="24:44" ht="18.75" x14ac:dyDescent="0.3">
      <c r="X1667" s="83">
        <f t="shared" si="200"/>
        <v>9</v>
      </c>
      <c r="Z1667" s="90" t="e">
        <f t="shared" si="201"/>
        <v>#DIV/0!</v>
      </c>
      <c r="AA1667" s="94" t="e">
        <f>+VLOOKUP(C1667,'Código Licitaciones'!$J$7:$J$31,1,0)</f>
        <v>#N/A</v>
      </c>
      <c r="AB1667" s="94">
        <f t="shared" si="202"/>
        <v>0</v>
      </c>
      <c r="AC1667" s="94" t="e">
        <f>+VLOOKUP(E1667,'Código Licitaciones'!$K$7:$K$50,1,0)</f>
        <v>#N/A</v>
      </c>
      <c r="AD1667" s="94">
        <f t="shared" si="203"/>
        <v>0</v>
      </c>
      <c r="AE1667" s="94" t="e">
        <f>+VLOOKUP(G1667,'Código Licitaciones'!$L$7:$L$50,1,0)</f>
        <v>#N/A</v>
      </c>
      <c r="AF1667" s="90" t="e">
        <f t="shared" si="204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7"/>
        <v>0</v>
      </c>
      <c r="AJ1667" s="94">
        <f t="shared" si="207"/>
        <v>0</v>
      </c>
      <c r="AK1667" s="95" t="e">
        <f>+VLOOKUP(M1667,'Código Barras'!$C$3:$C$1694,1,0)</f>
        <v>#N/A</v>
      </c>
      <c r="AL1667" s="90">
        <f t="shared" si="209"/>
        <v>0</v>
      </c>
      <c r="AM1667" s="90">
        <f t="shared" si="209"/>
        <v>0</v>
      </c>
      <c r="AN1667" s="90">
        <f t="shared" si="209"/>
        <v>0</v>
      </c>
      <c r="AO1667" s="90">
        <f t="shared" si="208"/>
        <v>0</v>
      </c>
      <c r="AP1667" s="90">
        <f t="shared" si="208"/>
        <v>0</v>
      </c>
      <c r="AQ1667" s="90">
        <f t="shared" si="208"/>
        <v>0</v>
      </c>
      <c r="AR1667" s="90" t="e">
        <f>VLOOKUP(C1667&amp;E1667&amp;G1667&amp;I1667&amp;J1667,'Código Licitaciones'!$I$8:$I$4158,1,0)</f>
        <v>#N/A</v>
      </c>
    </row>
    <row r="1668" spans="24:44" ht="18.75" x14ac:dyDescent="0.3">
      <c r="X1668" s="83">
        <f t="shared" si="200"/>
        <v>9</v>
      </c>
      <c r="Z1668" s="90" t="e">
        <f t="shared" si="201"/>
        <v>#DIV/0!</v>
      </c>
      <c r="AA1668" s="94" t="e">
        <f>+VLOOKUP(C1668,'Código Licitaciones'!$J$7:$J$31,1,0)</f>
        <v>#N/A</v>
      </c>
      <c r="AB1668" s="94">
        <f t="shared" si="202"/>
        <v>0</v>
      </c>
      <c r="AC1668" s="94" t="e">
        <f>+VLOOKUP(E1668,'Código Licitaciones'!$K$7:$K$50,1,0)</f>
        <v>#N/A</v>
      </c>
      <c r="AD1668" s="94">
        <f t="shared" si="203"/>
        <v>0</v>
      </c>
      <c r="AE1668" s="94" t="e">
        <f>+VLOOKUP(G1668,'Código Licitaciones'!$L$7:$L$50,1,0)</f>
        <v>#N/A</v>
      </c>
      <c r="AF1668" s="90" t="e">
        <f t="shared" si="204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7"/>
        <v>0</v>
      </c>
      <c r="AJ1668" s="94">
        <f t="shared" si="207"/>
        <v>0</v>
      </c>
      <c r="AK1668" s="95" t="e">
        <f>+VLOOKUP(M1668,'Código Barras'!$C$3:$C$1694,1,0)</f>
        <v>#N/A</v>
      </c>
      <c r="AL1668" s="90">
        <f t="shared" si="209"/>
        <v>0</v>
      </c>
      <c r="AM1668" s="90">
        <f t="shared" si="209"/>
        <v>0</v>
      </c>
      <c r="AN1668" s="90">
        <f t="shared" si="209"/>
        <v>0</v>
      </c>
      <c r="AO1668" s="90">
        <f t="shared" si="208"/>
        <v>0</v>
      </c>
      <c r="AP1668" s="90">
        <f t="shared" si="208"/>
        <v>0</v>
      </c>
      <c r="AQ1668" s="90">
        <f t="shared" si="208"/>
        <v>0</v>
      </c>
      <c r="AR1668" s="90" t="e">
        <f>VLOOKUP(C1668&amp;E1668&amp;G1668&amp;I1668&amp;J1668,'Código Licitaciones'!$I$8:$I$4158,1,0)</f>
        <v>#N/A</v>
      </c>
    </row>
    <row r="1669" spans="24:44" ht="18.75" x14ac:dyDescent="0.3">
      <c r="X1669" s="83">
        <f t="shared" si="200"/>
        <v>9</v>
      </c>
      <c r="Z1669" s="90" t="e">
        <f t="shared" si="201"/>
        <v>#DIV/0!</v>
      </c>
      <c r="AA1669" s="94" t="e">
        <f>+VLOOKUP(C1669,'Código Licitaciones'!$J$7:$J$31,1,0)</f>
        <v>#N/A</v>
      </c>
      <c r="AB1669" s="94">
        <f t="shared" si="202"/>
        <v>0</v>
      </c>
      <c r="AC1669" s="94" t="e">
        <f>+VLOOKUP(E1669,'Código Licitaciones'!$K$7:$K$50,1,0)</f>
        <v>#N/A</v>
      </c>
      <c r="AD1669" s="94">
        <f t="shared" si="203"/>
        <v>0</v>
      </c>
      <c r="AE1669" s="94" t="e">
        <f>+VLOOKUP(G1669,'Código Licitaciones'!$L$7:$L$50,1,0)</f>
        <v>#N/A</v>
      </c>
      <c r="AF1669" s="90" t="e">
        <f t="shared" si="204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7"/>
        <v>0</v>
      </c>
      <c r="AJ1669" s="94">
        <f t="shared" si="207"/>
        <v>0</v>
      </c>
      <c r="AK1669" s="95" t="e">
        <f>+VLOOKUP(M1669,'Código Barras'!$C$3:$C$1694,1,0)</f>
        <v>#N/A</v>
      </c>
      <c r="AL1669" s="90">
        <f t="shared" si="209"/>
        <v>0</v>
      </c>
      <c r="AM1669" s="90">
        <f t="shared" si="209"/>
        <v>0</v>
      </c>
      <c r="AN1669" s="90">
        <f t="shared" si="209"/>
        <v>0</v>
      </c>
      <c r="AO1669" s="90">
        <f t="shared" si="208"/>
        <v>0</v>
      </c>
      <c r="AP1669" s="90">
        <f t="shared" si="208"/>
        <v>0</v>
      </c>
      <c r="AQ1669" s="90">
        <f t="shared" si="208"/>
        <v>0</v>
      </c>
      <c r="AR1669" s="90" t="e">
        <f>VLOOKUP(C1669&amp;E1669&amp;G1669&amp;I1669&amp;J1669,'Código Licitaciones'!$I$8:$I$4158,1,0)</f>
        <v>#N/A</v>
      </c>
    </row>
    <row r="1670" spans="24:44" ht="18.75" x14ac:dyDescent="0.3">
      <c r="X1670" s="83">
        <f t="shared" si="200"/>
        <v>9</v>
      </c>
      <c r="Z1670" s="90" t="e">
        <f t="shared" si="201"/>
        <v>#DIV/0!</v>
      </c>
      <c r="AA1670" s="94" t="e">
        <f>+VLOOKUP(C1670,'Código Licitaciones'!$J$7:$J$31,1,0)</f>
        <v>#N/A</v>
      </c>
      <c r="AB1670" s="94">
        <f t="shared" si="202"/>
        <v>0</v>
      </c>
      <c r="AC1670" s="94" t="e">
        <f>+VLOOKUP(E1670,'Código Licitaciones'!$K$7:$K$50,1,0)</f>
        <v>#N/A</v>
      </c>
      <c r="AD1670" s="94">
        <f t="shared" si="203"/>
        <v>0</v>
      </c>
      <c r="AE1670" s="94" t="e">
        <f>+VLOOKUP(G1670,'Código Licitaciones'!$L$7:$L$50,1,0)</f>
        <v>#N/A</v>
      </c>
      <c r="AF1670" s="90" t="e">
        <f t="shared" si="204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7"/>
        <v>0</v>
      </c>
      <c r="AJ1670" s="94">
        <f t="shared" si="207"/>
        <v>0</v>
      </c>
      <c r="AK1670" s="95" t="e">
        <f>+VLOOKUP(M1670,'Código Barras'!$C$3:$C$1694,1,0)</f>
        <v>#N/A</v>
      </c>
      <c r="AL1670" s="90">
        <f t="shared" si="209"/>
        <v>0</v>
      </c>
      <c r="AM1670" s="90">
        <f t="shared" si="209"/>
        <v>0</v>
      </c>
      <c r="AN1670" s="90">
        <f t="shared" si="209"/>
        <v>0</v>
      </c>
      <c r="AO1670" s="90">
        <f t="shared" si="208"/>
        <v>0</v>
      </c>
      <c r="AP1670" s="90">
        <f t="shared" si="208"/>
        <v>0</v>
      </c>
      <c r="AQ1670" s="90">
        <f t="shared" si="208"/>
        <v>0</v>
      </c>
      <c r="AR1670" s="90" t="e">
        <f>VLOOKUP(C1670&amp;E1670&amp;G1670&amp;I1670&amp;J1670,'Código Licitaciones'!$I$8:$I$4158,1,0)</f>
        <v>#N/A</v>
      </c>
    </row>
    <row r="1671" spans="24:44" ht="18.75" x14ac:dyDescent="0.3">
      <c r="X1671" s="83">
        <f t="shared" si="200"/>
        <v>9</v>
      </c>
      <c r="Z1671" s="90" t="e">
        <f t="shared" si="201"/>
        <v>#DIV/0!</v>
      </c>
      <c r="AA1671" s="94" t="e">
        <f>+VLOOKUP(C1671,'Código Licitaciones'!$J$7:$J$31,1,0)</f>
        <v>#N/A</v>
      </c>
      <c r="AB1671" s="94">
        <f t="shared" si="202"/>
        <v>0</v>
      </c>
      <c r="AC1671" s="94" t="e">
        <f>+VLOOKUP(E1671,'Código Licitaciones'!$K$7:$K$50,1,0)</f>
        <v>#N/A</v>
      </c>
      <c r="AD1671" s="94">
        <f t="shared" si="203"/>
        <v>0</v>
      </c>
      <c r="AE1671" s="94" t="e">
        <f>+VLOOKUP(G1671,'Código Licitaciones'!$L$7:$L$50,1,0)</f>
        <v>#N/A</v>
      </c>
      <c r="AF1671" s="90" t="e">
        <f t="shared" si="204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7"/>
        <v>0</v>
      </c>
      <c r="AJ1671" s="94">
        <f t="shared" si="207"/>
        <v>0</v>
      </c>
      <c r="AK1671" s="95" t="e">
        <f>+VLOOKUP(M1671,'Código Barras'!$C$3:$C$1694,1,0)</f>
        <v>#N/A</v>
      </c>
      <c r="AL1671" s="90">
        <f t="shared" si="209"/>
        <v>0</v>
      </c>
      <c r="AM1671" s="90">
        <f t="shared" si="209"/>
        <v>0</v>
      </c>
      <c r="AN1671" s="90">
        <f t="shared" si="209"/>
        <v>0</v>
      </c>
      <c r="AO1671" s="90">
        <f t="shared" si="208"/>
        <v>0</v>
      </c>
      <c r="AP1671" s="90">
        <f t="shared" si="208"/>
        <v>0</v>
      </c>
      <c r="AQ1671" s="90">
        <f t="shared" si="208"/>
        <v>0</v>
      </c>
      <c r="AR1671" s="90" t="e">
        <f>VLOOKUP(C1671&amp;E1671&amp;G1671&amp;I1671&amp;J1671,'Código Licitaciones'!$I$8:$I$4158,1,0)</f>
        <v>#N/A</v>
      </c>
    </row>
    <row r="1672" spans="24:44" ht="18.75" x14ac:dyDescent="0.3">
      <c r="X1672" s="83">
        <f t="shared" si="200"/>
        <v>9</v>
      </c>
      <c r="Z1672" s="90" t="e">
        <f t="shared" si="201"/>
        <v>#DIV/0!</v>
      </c>
      <c r="AA1672" s="94" t="e">
        <f>+VLOOKUP(C1672,'Código Licitaciones'!$J$7:$J$31,1,0)</f>
        <v>#N/A</v>
      </c>
      <c r="AB1672" s="94">
        <f t="shared" si="202"/>
        <v>0</v>
      </c>
      <c r="AC1672" s="94" t="e">
        <f>+VLOOKUP(E1672,'Código Licitaciones'!$K$7:$K$50,1,0)</f>
        <v>#N/A</v>
      </c>
      <c r="AD1672" s="94">
        <f t="shared" si="203"/>
        <v>0</v>
      </c>
      <c r="AE1672" s="94" t="e">
        <f>+VLOOKUP(G1672,'Código Licitaciones'!$L$7:$L$50,1,0)</f>
        <v>#N/A</v>
      </c>
      <c r="AF1672" s="90" t="e">
        <f t="shared" si="204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7"/>
        <v>0</v>
      </c>
      <c r="AJ1672" s="94">
        <f t="shared" si="207"/>
        <v>0</v>
      </c>
      <c r="AK1672" s="95" t="e">
        <f>+VLOOKUP(M1672,'Código Barras'!$C$3:$C$1694,1,0)</f>
        <v>#N/A</v>
      </c>
      <c r="AL1672" s="90">
        <f t="shared" si="209"/>
        <v>0</v>
      </c>
      <c r="AM1672" s="90">
        <f t="shared" si="209"/>
        <v>0</v>
      </c>
      <c r="AN1672" s="90">
        <f t="shared" si="209"/>
        <v>0</v>
      </c>
      <c r="AO1672" s="90">
        <f t="shared" si="208"/>
        <v>0</v>
      </c>
      <c r="AP1672" s="90">
        <f t="shared" si="208"/>
        <v>0</v>
      </c>
      <c r="AQ1672" s="90">
        <f t="shared" si="208"/>
        <v>0</v>
      </c>
      <c r="AR1672" s="90" t="e">
        <f>VLOOKUP(C1672&amp;E1672&amp;G1672&amp;I1672&amp;J1672,'Código Licitaciones'!$I$8:$I$4158,1,0)</f>
        <v>#N/A</v>
      </c>
    </row>
    <row r="1673" spans="24:44" ht="18.75" x14ac:dyDescent="0.3">
      <c r="X1673" s="83">
        <f t="shared" si="200"/>
        <v>9</v>
      </c>
      <c r="Z1673" s="90" t="e">
        <f t="shared" si="201"/>
        <v>#DIV/0!</v>
      </c>
      <c r="AA1673" s="94" t="e">
        <f>+VLOOKUP(C1673,'Código Licitaciones'!$J$7:$J$31,1,0)</f>
        <v>#N/A</v>
      </c>
      <c r="AB1673" s="94">
        <f t="shared" si="202"/>
        <v>0</v>
      </c>
      <c r="AC1673" s="94" t="e">
        <f>+VLOOKUP(E1673,'Código Licitaciones'!$K$7:$K$50,1,0)</f>
        <v>#N/A</v>
      </c>
      <c r="AD1673" s="94">
        <f t="shared" si="203"/>
        <v>0</v>
      </c>
      <c r="AE1673" s="94" t="e">
        <f>+VLOOKUP(G1673,'Código Licitaciones'!$L$7:$L$50,1,0)</f>
        <v>#N/A</v>
      </c>
      <c r="AF1673" s="90" t="e">
        <f t="shared" si="204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7"/>
        <v>0</v>
      </c>
      <c r="AJ1673" s="94">
        <f t="shared" si="207"/>
        <v>0</v>
      </c>
      <c r="AK1673" s="95" t="e">
        <f>+VLOOKUP(M1673,'Código Barras'!$C$3:$C$1694,1,0)</f>
        <v>#N/A</v>
      </c>
      <c r="AL1673" s="90">
        <f t="shared" si="209"/>
        <v>0</v>
      </c>
      <c r="AM1673" s="90">
        <f t="shared" si="209"/>
        <v>0</v>
      </c>
      <c r="AN1673" s="90">
        <f t="shared" si="209"/>
        <v>0</v>
      </c>
      <c r="AO1673" s="90">
        <f t="shared" si="208"/>
        <v>0</v>
      </c>
      <c r="AP1673" s="90">
        <f t="shared" si="208"/>
        <v>0</v>
      </c>
      <c r="AQ1673" s="90">
        <f t="shared" si="208"/>
        <v>0</v>
      </c>
      <c r="AR1673" s="90" t="e">
        <f>VLOOKUP(C1673&amp;E1673&amp;G1673&amp;I1673&amp;J1673,'Código Licitaciones'!$I$8:$I$4158,1,0)</f>
        <v>#N/A</v>
      </c>
    </row>
    <row r="1674" spans="24:44" ht="18.75" x14ac:dyDescent="0.3">
      <c r="X1674" s="83">
        <f t="shared" ref="X1674:X1737" si="210">SUMPRODUCT(--(ISERROR(Z1674:BN1674)))</f>
        <v>9</v>
      </c>
      <c r="Z1674" s="90" t="e">
        <f t="shared" ref="Z1674:Z1737" si="211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2">+D1674</f>
        <v>0</v>
      </c>
      <c r="AC1674" s="94" t="e">
        <f>+VLOOKUP(E1674,'Código Licitaciones'!$K$7:$K$50,1,0)</f>
        <v>#N/A</v>
      </c>
      <c r="AD1674" s="94">
        <f t="shared" ref="AD1674:AD1737" si="213">+F1674</f>
        <v>0</v>
      </c>
      <c r="AE1674" s="94" t="e">
        <f>+VLOOKUP(G1674,'Código Licitaciones'!$L$7:$L$50,1,0)</f>
        <v>#N/A</v>
      </c>
      <c r="AF1674" s="90" t="e">
        <f t="shared" ref="AF1674:AF1737" si="214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7"/>
        <v>0</v>
      </c>
      <c r="AJ1674" s="94">
        <f t="shared" si="207"/>
        <v>0</v>
      </c>
      <c r="AK1674" s="95" t="e">
        <f>+VLOOKUP(M1674,'Código Barras'!$C$3:$C$1694,1,0)</f>
        <v>#N/A</v>
      </c>
      <c r="AL1674" s="90">
        <f t="shared" si="209"/>
        <v>0</v>
      </c>
      <c r="AM1674" s="90">
        <f t="shared" si="209"/>
        <v>0</v>
      </c>
      <c r="AN1674" s="90">
        <f t="shared" si="209"/>
        <v>0</v>
      </c>
      <c r="AO1674" s="90">
        <f t="shared" si="208"/>
        <v>0</v>
      </c>
      <c r="AP1674" s="90">
        <f t="shared" si="208"/>
        <v>0</v>
      </c>
      <c r="AQ1674" s="90">
        <f t="shared" si="208"/>
        <v>0</v>
      </c>
      <c r="AR1674" s="90" t="e">
        <f>VLOOKUP(C1674&amp;E1674&amp;G1674&amp;I1674&amp;J1674,'Código Licitaciones'!$I$8:$I$4158,1,0)</f>
        <v>#N/A</v>
      </c>
    </row>
    <row r="1675" spans="24:44" ht="18.75" x14ac:dyDescent="0.3">
      <c r="X1675" s="83">
        <f t="shared" si="210"/>
        <v>9</v>
      </c>
      <c r="Z1675" s="90" t="e">
        <f t="shared" si="211"/>
        <v>#DIV/0!</v>
      </c>
      <c r="AA1675" s="94" t="e">
        <f>+VLOOKUP(C1675,'Código Licitaciones'!$J$7:$J$31,1,0)</f>
        <v>#N/A</v>
      </c>
      <c r="AB1675" s="94">
        <f t="shared" si="212"/>
        <v>0</v>
      </c>
      <c r="AC1675" s="94" t="e">
        <f>+VLOOKUP(E1675,'Código Licitaciones'!$K$7:$K$50,1,0)</f>
        <v>#N/A</v>
      </c>
      <c r="AD1675" s="94">
        <f t="shared" si="213"/>
        <v>0</v>
      </c>
      <c r="AE1675" s="94" t="e">
        <f>+VLOOKUP(G1675,'Código Licitaciones'!$L$7:$L$50,1,0)</f>
        <v>#N/A</v>
      </c>
      <c r="AF1675" s="90" t="e">
        <f t="shared" si="214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7"/>
        <v>0</v>
      </c>
      <c r="AJ1675" s="94">
        <f t="shared" si="207"/>
        <v>0</v>
      </c>
      <c r="AK1675" s="95" t="e">
        <f>+VLOOKUP(M1675,'Código Barras'!$C$3:$C$1694,1,0)</f>
        <v>#N/A</v>
      </c>
      <c r="AL1675" s="90">
        <f t="shared" si="209"/>
        <v>0</v>
      </c>
      <c r="AM1675" s="90">
        <f t="shared" si="209"/>
        <v>0</v>
      </c>
      <c r="AN1675" s="90">
        <f t="shared" si="209"/>
        <v>0</v>
      </c>
      <c r="AO1675" s="90">
        <f t="shared" si="208"/>
        <v>0</v>
      </c>
      <c r="AP1675" s="90">
        <f t="shared" si="208"/>
        <v>0</v>
      </c>
      <c r="AQ1675" s="90">
        <f t="shared" si="208"/>
        <v>0</v>
      </c>
      <c r="AR1675" s="90" t="e">
        <f>VLOOKUP(C1675&amp;E1675&amp;G1675&amp;I1675&amp;J1675,'Código Licitaciones'!$I$8:$I$4158,1,0)</f>
        <v>#N/A</v>
      </c>
    </row>
    <row r="1676" spans="24:44" ht="18.75" x14ac:dyDescent="0.3">
      <c r="X1676" s="83">
        <f t="shared" si="210"/>
        <v>9</v>
      </c>
      <c r="Z1676" s="90" t="e">
        <f t="shared" si="211"/>
        <v>#DIV/0!</v>
      </c>
      <c r="AA1676" s="94" t="e">
        <f>+VLOOKUP(C1676,'Código Licitaciones'!$J$7:$J$31,1,0)</f>
        <v>#N/A</v>
      </c>
      <c r="AB1676" s="94">
        <f t="shared" si="212"/>
        <v>0</v>
      </c>
      <c r="AC1676" s="94" t="e">
        <f>+VLOOKUP(E1676,'Código Licitaciones'!$K$7:$K$50,1,0)</f>
        <v>#N/A</v>
      </c>
      <c r="AD1676" s="94">
        <f t="shared" si="213"/>
        <v>0</v>
      </c>
      <c r="AE1676" s="94" t="e">
        <f>+VLOOKUP(G1676,'Código Licitaciones'!$L$7:$L$50,1,0)</f>
        <v>#N/A</v>
      </c>
      <c r="AF1676" s="90" t="e">
        <f t="shared" si="214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7"/>
        <v>0</v>
      </c>
      <c r="AJ1676" s="94">
        <f t="shared" si="207"/>
        <v>0</v>
      </c>
      <c r="AK1676" s="95" t="e">
        <f>+VLOOKUP(M1676,'Código Barras'!$C$3:$C$1694,1,0)</f>
        <v>#N/A</v>
      </c>
      <c r="AL1676" s="90">
        <f t="shared" si="209"/>
        <v>0</v>
      </c>
      <c r="AM1676" s="90">
        <f t="shared" si="209"/>
        <v>0</v>
      </c>
      <c r="AN1676" s="90">
        <f t="shared" si="209"/>
        <v>0</v>
      </c>
      <c r="AO1676" s="90">
        <f t="shared" si="208"/>
        <v>0</v>
      </c>
      <c r="AP1676" s="90">
        <f t="shared" si="208"/>
        <v>0</v>
      </c>
      <c r="AQ1676" s="90">
        <f t="shared" si="208"/>
        <v>0</v>
      </c>
      <c r="AR1676" s="90" t="e">
        <f>VLOOKUP(C1676&amp;E1676&amp;G1676&amp;I1676&amp;J1676,'Código Licitaciones'!$I$8:$I$4158,1,0)</f>
        <v>#N/A</v>
      </c>
    </row>
    <row r="1677" spans="24:44" ht="18.75" x14ac:dyDescent="0.3">
      <c r="X1677" s="83">
        <f t="shared" si="210"/>
        <v>9</v>
      </c>
      <c r="Z1677" s="90" t="e">
        <f t="shared" si="211"/>
        <v>#DIV/0!</v>
      </c>
      <c r="AA1677" s="94" t="e">
        <f>+VLOOKUP(C1677,'Código Licitaciones'!$J$7:$J$31,1,0)</f>
        <v>#N/A</v>
      </c>
      <c r="AB1677" s="94">
        <f t="shared" si="212"/>
        <v>0</v>
      </c>
      <c r="AC1677" s="94" t="e">
        <f>+VLOOKUP(E1677,'Código Licitaciones'!$K$7:$K$50,1,0)</f>
        <v>#N/A</v>
      </c>
      <c r="AD1677" s="94">
        <f t="shared" si="213"/>
        <v>0</v>
      </c>
      <c r="AE1677" s="94" t="e">
        <f>+VLOOKUP(G1677,'Código Licitaciones'!$L$7:$L$50,1,0)</f>
        <v>#N/A</v>
      </c>
      <c r="AF1677" s="90" t="e">
        <f t="shared" si="214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7"/>
        <v>0</v>
      </c>
      <c r="AJ1677" s="94">
        <f t="shared" si="207"/>
        <v>0</v>
      </c>
      <c r="AK1677" s="95" t="e">
        <f>+VLOOKUP(M1677,'Código Barras'!$C$3:$C$1694,1,0)</f>
        <v>#N/A</v>
      </c>
      <c r="AL1677" s="90">
        <f t="shared" si="209"/>
        <v>0</v>
      </c>
      <c r="AM1677" s="90">
        <f t="shared" si="209"/>
        <v>0</v>
      </c>
      <c r="AN1677" s="90">
        <f t="shared" si="209"/>
        <v>0</v>
      </c>
      <c r="AO1677" s="90">
        <f t="shared" si="208"/>
        <v>0</v>
      </c>
      <c r="AP1677" s="90">
        <f t="shared" si="208"/>
        <v>0</v>
      </c>
      <c r="AQ1677" s="90">
        <f t="shared" si="208"/>
        <v>0</v>
      </c>
      <c r="AR1677" s="90" t="e">
        <f>VLOOKUP(C1677&amp;E1677&amp;G1677&amp;I1677&amp;J1677,'Código Licitaciones'!$I$8:$I$4158,1,0)</f>
        <v>#N/A</v>
      </c>
    </row>
    <row r="1678" spans="24:44" ht="18.75" x14ac:dyDescent="0.3">
      <c r="X1678" s="83">
        <f t="shared" si="210"/>
        <v>9</v>
      </c>
      <c r="Z1678" s="90" t="e">
        <f t="shared" si="211"/>
        <v>#DIV/0!</v>
      </c>
      <c r="AA1678" s="94" t="e">
        <f>+VLOOKUP(C1678,'Código Licitaciones'!$J$7:$J$31,1,0)</f>
        <v>#N/A</v>
      </c>
      <c r="AB1678" s="94">
        <f t="shared" si="212"/>
        <v>0</v>
      </c>
      <c r="AC1678" s="94" t="e">
        <f>+VLOOKUP(E1678,'Código Licitaciones'!$K$7:$K$50,1,0)</f>
        <v>#N/A</v>
      </c>
      <c r="AD1678" s="94">
        <f t="shared" si="213"/>
        <v>0</v>
      </c>
      <c r="AE1678" s="94" t="e">
        <f>+VLOOKUP(G1678,'Código Licitaciones'!$L$7:$L$50,1,0)</f>
        <v>#N/A</v>
      </c>
      <c r="AF1678" s="90" t="e">
        <f t="shared" si="214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7"/>
        <v>0</v>
      </c>
      <c r="AJ1678" s="94">
        <f t="shared" si="207"/>
        <v>0</v>
      </c>
      <c r="AK1678" s="95" t="e">
        <f>+VLOOKUP(M1678,'Código Barras'!$C$3:$C$1694,1,0)</f>
        <v>#N/A</v>
      </c>
      <c r="AL1678" s="90">
        <f t="shared" si="209"/>
        <v>0</v>
      </c>
      <c r="AM1678" s="90">
        <f t="shared" si="209"/>
        <v>0</v>
      </c>
      <c r="AN1678" s="90">
        <f t="shared" si="209"/>
        <v>0</v>
      </c>
      <c r="AO1678" s="90">
        <f t="shared" si="208"/>
        <v>0</v>
      </c>
      <c r="AP1678" s="90">
        <f t="shared" si="208"/>
        <v>0</v>
      </c>
      <c r="AQ1678" s="90">
        <f t="shared" si="208"/>
        <v>0</v>
      </c>
      <c r="AR1678" s="90" t="e">
        <f>VLOOKUP(C1678&amp;E1678&amp;G1678&amp;I1678&amp;J1678,'Código Licitaciones'!$I$8:$I$4158,1,0)</f>
        <v>#N/A</v>
      </c>
    </row>
    <row r="1679" spans="24:44" ht="18.75" x14ac:dyDescent="0.3">
      <c r="X1679" s="83">
        <f t="shared" si="210"/>
        <v>9</v>
      </c>
      <c r="Z1679" s="90" t="e">
        <f t="shared" si="211"/>
        <v>#DIV/0!</v>
      </c>
      <c r="AA1679" s="94" t="e">
        <f>+VLOOKUP(C1679,'Código Licitaciones'!$J$7:$J$31,1,0)</f>
        <v>#N/A</v>
      </c>
      <c r="AB1679" s="94">
        <f t="shared" si="212"/>
        <v>0</v>
      </c>
      <c r="AC1679" s="94" t="e">
        <f>+VLOOKUP(E1679,'Código Licitaciones'!$K$7:$K$50,1,0)</f>
        <v>#N/A</v>
      </c>
      <c r="AD1679" s="94">
        <f t="shared" si="213"/>
        <v>0</v>
      </c>
      <c r="AE1679" s="94" t="e">
        <f>+VLOOKUP(G1679,'Código Licitaciones'!$L$7:$L$50,1,0)</f>
        <v>#N/A</v>
      </c>
      <c r="AF1679" s="90" t="e">
        <f t="shared" si="214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7"/>
        <v>0</v>
      </c>
      <c r="AJ1679" s="94">
        <f t="shared" si="207"/>
        <v>0</v>
      </c>
      <c r="AK1679" s="95" t="e">
        <f>+VLOOKUP(M1679,'Código Barras'!$C$3:$C$1694,1,0)</f>
        <v>#N/A</v>
      </c>
      <c r="AL1679" s="90">
        <f t="shared" si="209"/>
        <v>0</v>
      </c>
      <c r="AM1679" s="90">
        <f t="shared" si="209"/>
        <v>0</v>
      </c>
      <c r="AN1679" s="90">
        <f t="shared" si="209"/>
        <v>0</v>
      </c>
      <c r="AO1679" s="90">
        <f t="shared" si="208"/>
        <v>0</v>
      </c>
      <c r="AP1679" s="90">
        <f t="shared" si="208"/>
        <v>0</v>
      </c>
      <c r="AQ1679" s="90">
        <f t="shared" si="208"/>
        <v>0</v>
      </c>
      <c r="AR1679" s="90" t="e">
        <f>VLOOKUP(C1679&amp;E1679&amp;G1679&amp;I1679&amp;J1679,'Código Licitaciones'!$I$8:$I$4158,1,0)</f>
        <v>#N/A</v>
      </c>
    </row>
    <row r="1680" spans="24:44" ht="18.75" x14ac:dyDescent="0.3">
      <c r="X1680" s="83">
        <f t="shared" si="210"/>
        <v>9</v>
      </c>
      <c r="Z1680" s="90" t="e">
        <f t="shared" si="211"/>
        <v>#DIV/0!</v>
      </c>
      <c r="AA1680" s="94" t="e">
        <f>+VLOOKUP(C1680,'Código Licitaciones'!$J$7:$J$31,1,0)</f>
        <v>#N/A</v>
      </c>
      <c r="AB1680" s="94">
        <f t="shared" si="212"/>
        <v>0</v>
      </c>
      <c r="AC1680" s="94" t="e">
        <f>+VLOOKUP(E1680,'Código Licitaciones'!$K$7:$K$50,1,0)</f>
        <v>#N/A</v>
      </c>
      <c r="AD1680" s="94">
        <f t="shared" si="213"/>
        <v>0</v>
      </c>
      <c r="AE1680" s="94" t="e">
        <f>+VLOOKUP(G1680,'Código Licitaciones'!$L$7:$L$50,1,0)</f>
        <v>#N/A</v>
      </c>
      <c r="AF1680" s="90" t="e">
        <f t="shared" si="214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7"/>
        <v>0</v>
      </c>
      <c r="AJ1680" s="94">
        <f t="shared" si="207"/>
        <v>0</v>
      </c>
      <c r="AK1680" s="95" t="e">
        <f>+VLOOKUP(M1680,'Código Barras'!$C$3:$C$1694,1,0)</f>
        <v>#N/A</v>
      </c>
      <c r="AL1680" s="90">
        <f t="shared" si="209"/>
        <v>0</v>
      </c>
      <c r="AM1680" s="90">
        <f t="shared" si="209"/>
        <v>0</v>
      </c>
      <c r="AN1680" s="90">
        <f t="shared" si="209"/>
        <v>0</v>
      </c>
      <c r="AO1680" s="90">
        <f t="shared" si="208"/>
        <v>0</v>
      </c>
      <c r="AP1680" s="90">
        <f t="shared" si="208"/>
        <v>0</v>
      </c>
      <c r="AQ1680" s="90">
        <f t="shared" si="208"/>
        <v>0</v>
      </c>
      <c r="AR1680" s="90" t="e">
        <f>VLOOKUP(C1680&amp;E1680&amp;G1680&amp;I1680&amp;J1680,'Código Licitaciones'!$I$8:$I$4158,1,0)</f>
        <v>#N/A</v>
      </c>
    </row>
    <row r="1681" spans="24:44" ht="18.75" x14ac:dyDescent="0.3">
      <c r="X1681" s="83">
        <f t="shared" si="210"/>
        <v>9</v>
      </c>
      <c r="Z1681" s="90" t="e">
        <f t="shared" si="211"/>
        <v>#DIV/0!</v>
      </c>
      <c r="AA1681" s="94" t="e">
        <f>+VLOOKUP(C1681,'Código Licitaciones'!$J$7:$J$31,1,0)</f>
        <v>#N/A</v>
      </c>
      <c r="AB1681" s="94">
        <f t="shared" si="212"/>
        <v>0</v>
      </c>
      <c r="AC1681" s="94" t="e">
        <f>+VLOOKUP(E1681,'Código Licitaciones'!$K$7:$K$50,1,0)</f>
        <v>#N/A</v>
      </c>
      <c r="AD1681" s="94">
        <f t="shared" si="213"/>
        <v>0</v>
      </c>
      <c r="AE1681" s="94" t="e">
        <f>+VLOOKUP(G1681,'Código Licitaciones'!$L$7:$L$50,1,0)</f>
        <v>#N/A</v>
      </c>
      <c r="AF1681" s="90" t="e">
        <f t="shared" si="214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7"/>
        <v>0</v>
      </c>
      <c r="AJ1681" s="94">
        <f t="shared" si="207"/>
        <v>0</v>
      </c>
      <c r="AK1681" s="95" t="e">
        <f>+VLOOKUP(M1681,'Código Barras'!$C$3:$C$1694,1,0)</f>
        <v>#N/A</v>
      </c>
      <c r="AL1681" s="90">
        <f t="shared" si="209"/>
        <v>0</v>
      </c>
      <c r="AM1681" s="90">
        <f t="shared" si="209"/>
        <v>0</v>
      </c>
      <c r="AN1681" s="90">
        <f t="shared" si="209"/>
        <v>0</v>
      </c>
      <c r="AO1681" s="90">
        <f t="shared" si="208"/>
        <v>0</v>
      </c>
      <c r="AP1681" s="90">
        <f t="shared" si="208"/>
        <v>0</v>
      </c>
      <c r="AQ1681" s="90">
        <f t="shared" si="208"/>
        <v>0</v>
      </c>
      <c r="AR1681" s="90" t="e">
        <f>VLOOKUP(C1681&amp;E1681&amp;G1681&amp;I1681&amp;J1681,'Código Licitaciones'!$I$8:$I$4158,1,0)</f>
        <v>#N/A</v>
      </c>
    </row>
    <row r="1682" spans="24:44" ht="18.75" x14ac:dyDescent="0.3">
      <c r="X1682" s="83">
        <f t="shared" si="210"/>
        <v>9</v>
      </c>
      <c r="Z1682" s="90" t="e">
        <f t="shared" si="211"/>
        <v>#DIV/0!</v>
      </c>
      <c r="AA1682" s="94" t="e">
        <f>+VLOOKUP(C1682,'Código Licitaciones'!$J$7:$J$31,1,0)</f>
        <v>#N/A</v>
      </c>
      <c r="AB1682" s="94">
        <f t="shared" si="212"/>
        <v>0</v>
      </c>
      <c r="AC1682" s="94" t="e">
        <f>+VLOOKUP(E1682,'Código Licitaciones'!$K$7:$K$50,1,0)</f>
        <v>#N/A</v>
      </c>
      <c r="AD1682" s="94">
        <f t="shared" si="213"/>
        <v>0</v>
      </c>
      <c r="AE1682" s="94" t="e">
        <f>+VLOOKUP(G1682,'Código Licitaciones'!$L$7:$L$50,1,0)</f>
        <v>#N/A</v>
      </c>
      <c r="AF1682" s="90" t="e">
        <f t="shared" si="214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7"/>
        <v>0</v>
      </c>
      <c r="AJ1682" s="94">
        <f t="shared" si="207"/>
        <v>0</v>
      </c>
      <c r="AK1682" s="95" t="e">
        <f>+VLOOKUP(M1682,'Código Barras'!$C$3:$C$1694,1,0)</f>
        <v>#N/A</v>
      </c>
      <c r="AL1682" s="90">
        <f t="shared" si="209"/>
        <v>0</v>
      </c>
      <c r="AM1682" s="90">
        <f t="shared" si="209"/>
        <v>0</v>
      </c>
      <c r="AN1682" s="90">
        <f t="shared" si="209"/>
        <v>0</v>
      </c>
      <c r="AO1682" s="90">
        <f t="shared" si="208"/>
        <v>0</v>
      </c>
      <c r="AP1682" s="90">
        <f t="shared" si="208"/>
        <v>0</v>
      </c>
      <c r="AQ1682" s="90">
        <f t="shared" si="208"/>
        <v>0</v>
      </c>
      <c r="AR1682" s="90" t="e">
        <f>VLOOKUP(C1682&amp;E1682&amp;G1682&amp;I1682&amp;J1682,'Código Licitaciones'!$I$8:$I$4158,1,0)</f>
        <v>#N/A</v>
      </c>
    </row>
    <row r="1683" spans="24:44" ht="18.75" x14ac:dyDescent="0.3">
      <c r="X1683" s="83">
        <f t="shared" si="210"/>
        <v>9</v>
      </c>
      <c r="Z1683" s="90" t="e">
        <f t="shared" si="211"/>
        <v>#DIV/0!</v>
      </c>
      <c r="AA1683" s="94" t="e">
        <f>+VLOOKUP(C1683,'Código Licitaciones'!$J$7:$J$31,1,0)</f>
        <v>#N/A</v>
      </c>
      <c r="AB1683" s="94">
        <f t="shared" si="212"/>
        <v>0</v>
      </c>
      <c r="AC1683" s="94" t="e">
        <f>+VLOOKUP(E1683,'Código Licitaciones'!$K$7:$K$50,1,0)</f>
        <v>#N/A</v>
      </c>
      <c r="AD1683" s="94">
        <f t="shared" si="213"/>
        <v>0</v>
      </c>
      <c r="AE1683" s="94" t="e">
        <f>+VLOOKUP(G1683,'Código Licitaciones'!$L$7:$L$50,1,0)</f>
        <v>#N/A</v>
      </c>
      <c r="AF1683" s="90" t="e">
        <f t="shared" si="214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7"/>
        <v>0</v>
      </c>
      <c r="AJ1683" s="94">
        <f t="shared" si="207"/>
        <v>0</v>
      </c>
      <c r="AK1683" s="95" t="e">
        <f>+VLOOKUP(M1683,'Código Barras'!$C$3:$C$1694,1,0)</f>
        <v>#N/A</v>
      </c>
      <c r="AL1683" s="90">
        <f t="shared" si="209"/>
        <v>0</v>
      </c>
      <c r="AM1683" s="90">
        <f t="shared" si="209"/>
        <v>0</v>
      </c>
      <c r="AN1683" s="90">
        <f t="shared" si="209"/>
        <v>0</v>
      </c>
      <c r="AO1683" s="90">
        <f t="shared" si="208"/>
        <v>0</v>
      </c>
      <c r="AP1683" s="90">
        <f t="shared" si="208"/>
        <v>0</v>
      </c>
      <c r="AQ1683" s="90">
        <f t="shared" si="208"/>
        <v>0</v>
      </c>
      <c r="AR1683" s="90" t="e">
        <f>VLOOKUP(C1683&amp;E1683&amp;G1683&amp;I1683&amp;J1683,'Código Licitaciones'!$I$8:$I$4158,1,0)</f>
        <v>#N/A</v>
      </c>
    </row>
    <row r="1684" spans="24:44" ht="18.75" x14ac:dyDescent="0.3">
      <c r="X1684" s="83">
        <f t="shared" si="210"/>
        <v>9</v>
      </c>
      <c r="Z1684" s="90" t="e">
        <f t="shared" si="211"/>
        <v>#DIV/0!</v>
      </c>
      <c r="AA1684" s="94" t="e">
        <f>+VLOOKUP(C1684,'Código Licitaciones'!$J$7:$J$31,1,0)</f>
        <v>#N/A</v>
      </c>
      <c r="AB1684" s="94">
        <f t="shared" si="212"/>
        <v>0</v>
      </c>
      <c r="AC1684" s="94" t="e">
        <f>+VLOOKUP(E1684,'Código Licitaciones'!$K$7:$K$50,1,0)</f>
        <v>#N/A</v>
      </c>
      <c r="AD1684" s="94">
        <f t="shared" si="213"/>
        <v>0</v>
      </c>
      <c r="AE1684" s="94" t="e">
        <f>+VLOOKUP(G1684,'Código Licitaciones'!$L$7:$L$50,1,0)</f>
        <v>#N/A</v>
      </c>
      <c r="AF1684" s="90" t="e">
        <f t="shared" si="214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7"/>
        <v>0</v>
      </c>
      <c r="AJ1684" s="94">
        <f t="shared" si="207"/>
        <v>0</v>
      </c>
      <c r="AK1684" s="95" t="e">
        <f>+VLOOKUP(M1684,'Código Barras'!$C$3:$C$1694,1,0)</f>
        <v>#N/A</v>
      </c>
      <c r="AL1684" s="90">
        <f t="shared" si="209"/>
        <v>0</v>
      </c>
      <c r="AM1684" s="90">
        <f t="shared" si="209"/>
        <v>0</v>
      </c>
      <c r="AN1684" s="90">
        <f t="shared" si="209"/>
        <v>0</v>
      </c>
      <c r="AO1684" s="90">
        <f t="shared" si="208"/>
        <v>0</v>
      </c>
      <c r="AP1684" s="90">
        <f t="shared" si="208"/>
        <v>0</v>
      </c>
      <c r="AQ1684" s="90">
        <f t="shared" si="208"/>
        <v>0</v>
      </c>
      <c r="AR1684" s="90" t="e">
        <f>VLOOKUP(C1684&amp;E1684&amp;G1684&amp;I1684&amp;J1684,'Código Licitaciones'!$I$8:$I$4158,1,0)</f>
        <v>#N/A</v>
      </c>
    </row>
    <row r="1685" spans="24:44" ht="18.75" x14ac:dyDescent="0.3">
      <c r="X1685" s="83">
        <f t="shared" si="210"/>
        <v>9</v>
      </c>
      <c r="Z1685" s="90" t="e">
        <f t="shared" si="211"/>
        <v>#DIV/0!</v>
      </c>
      <c r="AA1685" s="94" t="e">
        <f>+VLOOKUP(C1685,'Código Licitaciones'!$J$7:$J$31,1,0)</f>
        <v>#N/A</v>
      </c>
      <c r="AB1685" s="94">
        <f t="shared" si="212"/>
        <v>0</v>
      </c>
      <c r="AC1685" s="94" t="e">
        <f>+VLOOKUP(E1685,'Código Licitaciones'!$K$7:$K$50,1,0)</f>
        <v>#N/A</v>
      </c>
      <c r="AD1685" s="94">
        <f t="shared" si="213"/>
        <v>0</v>
      </c>
      <c r="AE1685" s="94" t="e">
        <f>+VLOOKUP(G1685,'Código Licitaciones'!$L$7:$L$50,1,0)</f>
        <v>#N/A</v>
      </c>
      <c r="AF1685" s="90" t="e">
        <f t="shared" si="214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7"/>
        <v>0</v>
      </c>
      <c r="AJ1685" s="94">
        <f t="shared" si="207"/>
        <v>0</v>
      </c>
      <c r="AK1685" s="95" t="e">
        <f>+VLOOKUP(M1685,'Código Barras'!$C$3:$C$1694,1,0)</f>
        <v>#N/A</v>
      </c>
      <c r="AL1685" s="90">
        <f t="shared" si="209"/>
        <v>0</v>
      </c>
      <c r="AM1685" s="90">
        <f t="shared" si="209"/>
        <v>0</v>
      </c>
      <c r="AN1685" s="90">
        <f t="shared" si="209"/>
        <v>0</v>
      </c>
      <c r="AO1685" s="90">
        <f t="shared" si="208"/>
        <v>0</v>
      </c>
      <c r="AP1685" s="90">
        <f t="shared" si="208"/>
        <v>0</v>
      </c>
      <c r="AQ1685" s="90">
        <f t="shared" si="208"/>
        <v>0</v>
      </c>
      <c r="AR1685" s="90" t="e">
        <f>VLOOKUP(C1685&amp;E1685&amp;G1685&amp;I1685&amp;J1685,'Código Licitaciones'!$I$8:$I$4158,1,0)</f>
        <v>#N/A</v>
      </c>
    </row>
    <row r="1686" spans="24:44" ht="18.75" x14ac:dyDescent="0.3">
      <c r="X1686" s="83">
        <f t="shared" si="210"/>
        <v>9</v>
      </c>
      <c r="Z1686" s="90" t="e">
        <f t="shared" si="211"/>
        <v>#DIV/0!</v>
      </c>
      <c r="AA1686" s="94" t="e">
        <f>+VLOOKUP(C1686,'Código Licitaciones'!$J$7:$J$31,1,0)</f>
        <v>#N/A</v>
      </c>
      <c r="AB1686" s="94">
        <f t="shared" si="212"/>
        <v>0</v>
      </c>
      <c r="AC1686" s="94" t="e">
        <f>+VLOOKUP(E1686,'Código Licitaciones'!$K$7:$K$50,1,0)</f>
        <v>#N/A</v>
      </c>
      <c r="AD1686" s="94">
        <f t="shared" si="213"/>
        <v>0</v>
      </c>
      <c r="AE1686" s="94" t="e">
        <f>+VLOOKUP(G1686,'Código Licitaciones'!$L$7:$L$50,1,0)</f>
        <v>#N/A</v>
      </c>
      <c r="AF1686" s="90" t="e">
        <f t="shared" si="214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7"/>
        <v>0</v>
      </c>
      <c r="AJ1686" s="94">
        <f t="shared" si="207"/>
        <v>0</v>
      </c>
      <c r="AK1686" s="95" t="e">
        <f>+VLOOKUP(M1686,'Código Barras'!$C$3:$C$1694,1,0)</f>
        <v>#N/A</v>
      </c>
      <c r="AL1686" s="90">
        <f t="shared" si="209"/>
        <v>0</v>
      </c>
      <c r="AM1686" s="90">
        <f t="shared" si="209"/>
        <v>0</v>
      </c>
      <c r="AN1686" s="90">
        <f t="shared" si="209"/>
        <v>0</v>
      </c>
      <c r="AO1686" s="90">
        <f t="shared" si="208"/>
        <v>0</v>
      </c>
      <c r="AP1686" s="90">
        <f t="shared" si="208"/>
        <v>0</v>
      </c>
      <c r="AQ1686" s="90">
        <f t="shared" si="208"/>
        <v>0</v>
      </c>
      <c r="AR1686" s="90" t="e">
        <f>VLOOKUP(C1686&amp;E1686&amp;G1686&amp;I1686&amp;J1686,'Código Licitaciones'!$I$8:$I$4158,1,0)</f>
        <v>#N/A</v>
      </c>
    </row>
    <row r="1687" spans="24:44" ht="18.75" x14ac:dyDescent="0.3">
      <c r="X1687" s="83">
        <f t="shared" si="210"/>
        <v>9</v>
      </c>
      <c r="Z1687" s="90" t="e">
        <f t="shared" si="211"/>
        <v>#DIV/0!</v>
      </c>
      <c r="AA1687" s="94" t="e">
        <f>+VLOOKUP(C1687,'Código Licitaciones'!$J$7:$J$31,1,0)</f>
        <v>#N/A</v>
      </c>
      <c r="AB1687" s="94">
        <f t="shared" si="212"/>
        <v>0</v>
      </c>
      <c r="AC1687" s="94" t="e">
        <f>+VLOOKUP(E1687,'Código Licitaciones'!$K$7:$K$50,1,0)</f>
        <v>#N/A</v>
      </c>
      <c r="AD1687" s="94">
        <f t="shared" si="213"/>
        <v>0</v>
      </c>
      <c r="AE1687" s="94" t="e">
        <f>+VLOOKUP(G1687,'Código Licitaciones'!$L$7:$L$50,1,0)</f>
        <v>#N/A</v>
      </c>
      <c r="AF1687" s="90" t="e">
        <f t="shared" si="214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7"/>
        <v>0</v>
      </c>
      <c r="AJ1687" s="94">
        <f t="shared" si="207"/>
        <v>0</v>
      </c>
      <c r="AK1687" s="95" t="e">
        <f>+VLOOKUP(M1687,'Código Barras'!$C$3:$C$1694,1,0)</f>
        <v>#N/A</v>
      </c>
      <c r="AL1687" s="90">
        <f t="shared" si="209"/>
        <v>0</v>
      </c>
      <c r="AM1687" s="90">
        <f t="shared" si="209"/>
        <v>0</v>
      </c>
      <c r="AN1687" s="90">
        <f t="shared" si="209"/>
        <v>0</v>
      </c>
      <c r="AO1687" s="90">
        <f t="shared" si="208"/>
        <v>0</v>
      </c>
      <c r="AP1687" s="90">
        <f t="shared" si="208"/>
        <v>0</v>
      </c>
      <c r="AQ1687" s="90">
        <f t="shared" si="208"/>
        <v>0</v>
      </c>
      <c r="AR1687" s="90" t="e">
        <f>VLOOKUP(C1687&amp;E1687&amp;G1687&amp;I1687&amp;J1687,'Código Licitaciones'!$I$8:$I$4158,1,0)</f>
        <v>#N/A</v>
      </c>
    </row>
    <row r="1688" spans="24:44" ht="18.75" x14ac:dyDescent="0.3">
      <c r="X1688" s="83">
        <f t="shared" si="210"/>
        <v>9</v>
      </c>
      <c r="Z1688" s="90" t="e">
        <f t="shared" si="211"/>
        <v>#DIV/0!</v>
      </c>
      <c r="AA1688" s="94" t="e">
        <f>+VLOOKUP(C1688,'Código Licitaciones'!$J$7:$J$31,1,0)</f>
        <v>#N/A</v>
      </c>
      <c r="AB1688" s="94">
        <f t="shared" si="212"/>
        <v>0</v>
      </c>
      <c r="AC1688" s="94" t="e">
        <f>+VLOOKUP(E1688,'Código Licitaciones'!$K$7:$K$50,1,0)</f>
        <v>#N/A</v>
      </c>
      <c r="AD1688" s="94">
        <f t="shared" si="213"/>
        <v>0</v>
      </c>
      <c r="AE1688" s="94" t="e">
        <f>+VLOOKUP(G1688,'Código Licitaciones'!$L$7:$L$50,1,0)</f>
        <v>#N/A</v>
      </c>
      <c r="AF1688" s="90" t="e">
        <f t="shared" si="214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7"/>
        <v>0</v>
      </c>
      <c r="AJ1688" s="94">
        <f t="shared" si="207"/>
        <v>0</v>
      </c>
      <c r="AK1688" s="95" t="e">
        <f>+VLOOKUP(M1688,'Código Barras'!$C$3:$C$1694,1,0)</f>
        <v>#N/A</v>
      </c>
      <c r="AL1688" s="90">
        <f t="shared" si="209"/>
        <v>0</v>
      </c>
      <c r="AM1688" s="90">
        <f t="shared" si="209"/>
        <v>0</v>
      </c>
      <c r="AN1688" s="90">
        <f t="shared" si="209"/>
        <v>0</v>
      </c>
      <c r="AO1688" s="90">
        <f t="shared" si="208"/>
        <v>0</v>
      </c>
      <c r="AP1688" s="90">
        <f t="shared" si="208"/>
        <v>0</v>
      </c>
      <c r="AQ1688" s="90">
        <f t="shared" si="208"/>
        <v>0</v>
      </c>
      <c r="AR1688" s="90" t="e">
        <f>VLOOKUP(C1688&amp;E1688&amp;G1688&amp;I1688&amp;J1688,'Código Licitaciones'!$I$8:$I$4158,1,0)</f>
        <v>#N/A</v>
      </c>
    </row>
    <row r="1689" spans="24:44" ht="18.75" x14ac:dyDescent="0.3">
      <c r="X1689" s="83">
        <f t="shared" si="210"/>
        <v>9</v>
      </c>
      <c r="Z1689" s="90" t="e">
        <f t="shared" si="211"/>
        <v>#DIV/0!</v>
      </c>
      <c r="AA1689" s="94" t="e">
        <f>+VLOOKUP(C1689,'Código Licitaciones'!$J$7:$J$31,1,0)</f>
        <v>#N/A</v>
      </c>
      <c r="AB1689" s="94">
        <f t="shared" si="212"/>
        <v>0</v>
      </c>
      <c r="AC1689" s="94" t="e">
        <f>+VLOOKUP(E1689,'Código Licitaciones'!$K$7:$K$50,1,0)</f>
        <v>#N/A</v>
      </c>
      <c r="AD1689" s="94">
        <f t="shared" si="213"/>
        <v>0</v>
      </c>
      <c r="AE1689" s="94" t="e">
        <f>+VLOOKUP(G1689,'Código Licitaciones'!$L$7:$L$50,1,0)</f>
        <v>#N/A</v>
      </c>
      <c r="AF1689" s="90" t="e">
        <f t="shared" si="214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7"/>
        <v>0</v>
      </c>
      <c r="AJ1689" s="94">
        <f t="shared" si="207"/>
        <v>0</v>
      </c>
      <c r="AK1689" s="95" t="e">
        <f>+VLOOKUP(M1689,'Código Barras'!$C$3:$C$1694,1,0)</f>
        <v>#N/A</v>
      </c>
      <c r="AL1689" s="90">
        <f t="shared" si="209"/>
        <v>0</v>
      </c>
      <c r="AM1689" s="90">
        <f t="shared" si="209"/>
        <v>0</v>
      </c>
      <c r="AN1689" s="90">
        <f t="shared" si="209"/>
        <v>0</v>
      </c>
      <c r="AO1689" s="90">
        <f t="shared" si="208"/>
        <v>0</v>
      </c>
      <c r="AP1689" s="90">
        <f t="shared" si="208"/>
        <v>0</v>
      </c>
      <c r="AQ1689" s="90">
        <f t="shared" si="208"/>
        <v>0</v>
      </c>
      <c r="AR1689" s="90" t="e">
        <f>VLOOKUP(C1689&amp;E1689&amp;G1689&amp;I1689&amp;J1689,'Código Licitaciones'!$I$8:$I$4158,1,0)</f>
        <v>#N/A</v>
      </c>
    </row>
    <row r="1690" spans="24:44" ht="18.75" x14ac:dyDescent="0.3">
      <c r="X1690" s="83">
        <f t="shared" si="210"/>
        <v>9</v>
      </c>
      <c r="Z1690" s="90" t="e">
        <f t="shared" si="211"/>
        <v>#DIV/0!</v>
      </c>
      <c r="AA1690" s="94" t="e">
        <f>+VLOOKUP(C1690,'Código Licitaciones'!$J$7:$J$31,1,0)</f>
        <v>#N/A</v>
      </c>
      <c r="AB1690" s="94">
        <f t="shared" si="212"/>
        <v>0</v>
      </c>
      <c r="AC1690" s="94" t="e">
        <f>+VLOOKUP(E1690,'Código Licitaciones'!$K$7:$K$50,1,0)</f>
        <v>#N/A</v>
      </c>
      <c r="AD1690" s="94">
        <f t="shared" si="213"/>
        <v>0</v>
      </c>
      <c r="AE1690" s="94" t="e">
        <f>+VLOOKUP(G1690,'Código Licitaciones'!$L$7:$L$50,1,0)</f>
        <v>#N/A</v>
      </c>
      <c r="AF1690" s="90" t="e">
        <f t="shared" si="214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7"/>
        <v>0</v>
      </c>
      <c r="AJ1690" s="94">
        <f t="shared" si="207"/>
        <v>0</v>
      </c>
      <c r="AK1690" s="95" t="e">
        <f>+VLOOKUP(M1690,'Código Barras'!$C$3:$C$1694,1,0)</f>
        <v>#N/A</v>
      </c>
      <c r="AL1690" s="90">
        <f t="shared" si="209"/>
        <v>0</v>
      </c>
      <c r="AM1690" s="90">
        <f t="shared" si="209"/>
        <v>0</v>
      </c>
      <c r="AN1690" s="90">
        <f t="shared" si="209"/>
        <v>0</v>
      </c>
      <c r="AO1690" s="90">
        <f t="shared" si="208"/>
        <v>0</v>
      </c>
      <c r="AP1690" s="90">
        <f t="shared" si="208"/>
        <v>0</v>
      </c>
      <c r="AQ1690" s="90">
        <f t="shared" si="208"/>
        <v>0</v>
      </c>
      <c r="AR1690" s="90" t="e">
        <f>VLOOKUP(C1690&amp;E1690&amp;G1690&amp;I1690&amp;J1690,'Código Licitaciones'!$I$8:$I$4158,1,0)</f>
        <v>#N/A</v>
      </c>
    </row>
    <row r="1691" spans="24:44" ht="18.75" x14ac:dyDescent="0.3">
      <c r="X1691" s="83">
        <f t="shared" si="210"/>
        <v>9</v>
      </c>
      <c r="Z1691" s="90" t="e">
        <f t="shared" si="211"/>
        <v>#DIV/0!</v>
      </c>
      <c r="AA1691" s="94" t="e">
        <f>+VLOOKUP(C1691,'Código Licitaciones'!$J$7:$J$31,1,0)</f>
        <v>#N/A</v>
      </c>
      <c r="AB1691" s="94">
        <f t="shared" si="212"/>
        <v>0</v>
      </c>
      <c r="AC1691" s="94" t="e">
        <f>+VLOOKUP(E1691,'Código Licitaciones'!$K$7:$K$50,1,0)</f>
        <v>#N/A</v>
      </c>
      <c r="AD1691" s="94">
        <f t="shared" si="213"/>
        <v>0</v>
      </c>
      <c r="AE1691" s="94" t="e">
        <f>+VLOOKUP(G1691,'Código Licitaciones'!$L$7:$L$50,1,0)</f>
        <v>#N/A</v>
      </c>
      <c r="AF1691" s="90" t="e">
        <f t="shared" si="214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7"/>
        <v>0</v>
      </c>
      <c r="AJ1691" s="94">
        <f t="shared" si="207"/>
        <v>0</v>
      </c>
      <c r="AK1691" s="95" t="e">
        <f>+VLOOKUP(M1691,'Código Barras'!$C$3:$C$1694,1,0)</f>
        <v>#N/A</v>
      </c>
      <c r="AL1691" s="90">
        <f t="shared" si="209"/>
        <v>0</v>
      </c>
      <c r="AM1691" s="90">
        <f t="shared" si="209"/>
        <v>0</v>
      </c>
      <c r="AN1691" s="90">
        <f t="shared" si="209"/>
        <v>0</v>
      </c>
      <c r="AO1691" s="90">
        <f t="shared" si="208"/>
        <v>0</v>
      </c>
      <c r="AP1691" s="90">
        <f t="shared" si="208"/>
        <v>0</v>
      </c>
      <c r="AQ1691" s="90">
        <f t="shared" si="208"/>
        <v>0</v>
      </c>
      <c r="AR1691" s="90" t="e">
        <f>VLOOKUP(C1691&amp;E1691&amp;G1691&amp;I1691&amp;J1691,'Código Licitaciones'!$I$8:$I$4158,1,0)</f>
        <v>#N/A</v>
      </c>
    </row>
    <row r="1692" spans="24:44" ht="18.75" x14ac:dyDescent="0.3">
      <c r="X1692" s="83">
        <f t="shared" si="210"/>
        <v>9</v>
      </c>
      <c r="Z1692" s="90" t="e">
        <f t="shared" si="211"/>
        <v>#DIV/0!</v>
      </c>
      <c r="AA1692" s="94" t="e">
        <f>+VLOOKUP(C1692,'Código Licitaciones'!$J$7:$J$31,1,0)</f>
        <v>#N/A</v>
      </c>
      <c r="AB1692" s="94">
        <f t="shared" si="212"/>
        <v>0</v>
      </c>
      <c r="AC1692" s="94" t="e">
        <f>+VLOOKUP(E1692,'Código Licitaciones'!$K$7:$K$50,1,0)</f>
        <v>#N/A</v>
      </c>
      <c r="AD1692" s="94">
        <f t="shared" si="213"/>
        <v>0</v>
      </c>
      <c r="AE1692" s="94" t="e">
        <f>+VLOOKUP(G1692,'Código Licitaciones'!$L$7:$L$50,1,0)</f>
        <v>#N/A</v>
      </c>
      <c r="AF1692" s="90" t="e">
        <f t="shared" si="214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7"/>
        <v>0</v>
      </c>
      <c r="AJ1692" s="94">
        <f t="shared" si="207"/>
        <v>0</v>
      </c>
      <c r="AK1692" s="95" t="e">
        <f>+VLOOKUP(M1692,'Código Barras'!$C$3:$C$1694,1,0)</f>
        <v>#N/A</v>
      </c>
      <c r="AL1692" s="90">
        <f t="shared" si="209"/>
        <v>0</v>
      </c>
      <c r="AM1692" s="90">
        <f t="shared" si="209"/>
        <v>0</v>
      </c>
      <c r="AN1692" s="90">
        <f t="shared" si="209"/>
        <v>0</v>
      </c>
      <c r="AO1692" s="90">
        <f t="shared" si="208"/>
        <v>0</v>
      </c>
      <c r="AP1692" s="90">
        <f t="shared" si="208"/>
        <v>0</v>
      </c>
      <c r="AQ1692" s="90">
        <f t="shared" si="208"/>
        <v>0</v>
      </c>
      <c r="AR1692" s="90" t="e">
        <f>VLOOKUP(C1692&amp;E1692&amp;G1692&amp;I1692&amp;J1692,'Código Licitaciones'!$I$8:$I$4158,1,0)</f>
        <v>#N/A</v>
      </c>
    </row>
    <row r="1693" spans="24:44" ht="18.75" x14ac:dyDescent="0.3">
      <c r="X1693" s="83">
        <f t="shared" si="210"/>
        <v>9</v>
      </c>
      <c r="Z1693" s="90" t="e">
        <f t="shared" si="211"/>
        <v>#DIV/0!</v>
      </c>
      <c r="AA1693" s="94" t="e">
        <f>+VLOOKUP(C1693,'Código Licitaciones'!$J$7:$J$31,1,0)</f>
        <v>#N/A</v>
      </c>
      <c r="AB1693" s="94">
        <f t="shared" si="212"/>
        <v>0</v>
      </c>
      <c r="AC1693" s="94" t="e">
        <f>+VLOOKUP(E1693,'Código Licitaciones'!$K$7:$K$50,1,0)</f>
        <v>#N/A</v>
      </c>
      <c r="AD1693" s="94">
        <f t="shared" si="213"/>
        <v>0</v>
      </c>
      <c r="AE1693" s="94" t="e">
        <f>+VLOOKUP(G1693,'Código Licitaciones'!$L$7:$L$50,1,0)</f>
        <v>#N/A</v>
      </c>
      <c r="AF1693" s="90" t="e">
        <f t="shared" si="214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7"/>
        <v>0</v>
      </c>
      <c r="AJ1693" s="94">
        <f t="shared" si="207"/>
        <v>0</v>
      </c>
      <c r="AK1693" s="95" t="e">
        <f>+VLOOKUP(M1693,'Código Barras'!$C$3:$C$1694,1,0)</f>
        <v>#N/A</v>
      </c>
      <c r="AL1693" s="90">
        <f t="shared" si="209"/>
        <v>0</v>
      </c>
      <c r="AM1693" s="90">
        <f t="shared" si="209"/>
        <v>0</v>
      </c>
      <c r="AN1693" s="90">
        <f t="shared" si="209"/>
        <v>0</v>
      </c>
      <c r="AO1693" s="90">
        <f t="shared" si="208"/>
        <v>0</v>
      </c>
      <c r="AP1693" s="90">
        <f t="shared" si="208"/>
        <v>0</v>
      </c>
      <c r="AQ1693" s="90">
        <f t="shared" si="208"/>
        <v>0</v>
      </c>
      <c r="AR1693" s="90" t="e">
        <f>VLOOKUP(C1693&amp;E1693&amp;G1693&amp;I1693&amp;J1693,'Código Licitaciones'!$I$8:$I$4158,1,0)</f>
        <v>#N/A</v>
      </c>
    </row>
    <row r="1694" spans="24:44" ht="18.75" x14ac:dyDescent="0.3">
      <c r="X1694" s="83">
        <f t="shared" si="210"/>
        <v>9</v>
      </c>
      <c r="Z1694" s="90" t="e">
        <f t="shared" si="211"/>
        <v>#DIV/0!</v>
      </c>
      <c r="AA1694" s="94" t="e">
        <f>+VLOOKUP(C1694,'Código Licitaciones'!$J$7:$J$31,1,0)</f>
        <v>#N/A</v>
      </c>
      <c r="AB1694" s="94">
        <f t="shared" si="212"/>
        <v>0</v>
      </c>
      <c r="AC1694" s="94" t="e">
        <f>+VLOOKUP(E1694,'Código Licitaciones'!$K$7:$K$50,1,0)</f>
        <v>#N/A</v>
      </c>
      <c r="AD1694" s="94">
        <f t="shared" si="213"/>
        <v>0</v>
      </c>
      <c r="AE1694" s="94" t="e">
        <f>+VLOOKUP(G1694,'Código Licitaciones'!$L$7:$L$50,1,0)</f>
        <v>#N/A</v>
      </c>
      <c r="AF1694" s="90" t="e">
        <f t="shared" si="214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7"/>
        <v>0</v>
      </c>
      <c r="AJ1694" s="94">
        <f t="shared" si="207"/>
        <v>0</v>
      </c>
      <c r="AK1694" s="95" t="e">
        <f>+VLOOKUP(M1694,'Código Barras'!$C$3:$C$1694,1,0)</f>
        <v>#N/A</v>
      </c>
      <c r="AL1694" s="90">
        <f t="shared" si="209"/>
        <v>0</v>
      </c>
      <c r="AM1694" s="90">
        <f t="shared" si="209"/>
        <v>0</v>
      </c>
      <c r="AN1694" s="90">
        <f t="shared" si="209"/>
        <v>0</v>
      </c>
      <c r="AO1694" s="90">
        <f t="shared" si="208"/>
        <v>0</v>
      </c>
      <c r="AP1694" s="90">
        <f t="shared" si="208"/>
        <v>0</v>
      </c>
      <c r="AQ1694" s="90">
        <f t="shared" si="208"/>
        <v>0</v>
      </c>
      <c r="AR1694" s="90" t="e">
        <f>VLOOKUP(C1694&amp;E1694&amp;G1694&amp;I1694&amp;J1694,'Código Licitaciones'!$I$8:$I$4158,1,0)</f>
        <v>#N/A</v>
      </c>
    </row>
    <row r="1695" spans="24:44" ht="18.75" x14ac:dyDescent="0.3">
      <c r="X1695" s="83">
        <f t="shared" si="210"/>
        <v>9</v>
      </c>
      <c r="Z1695" s="90" t="e">
        <f t="shared" si="211"/>
        <v>#DIV/0!</v>
      </c>
      <c r="AA1695" s="94" t="e">
        <f>+VLOOKUP(C1695,'Código Licitaciones'!$J$7:$J$31,1,0)</f>
        <v>#N/A</v>
      </c>
      <c r="AB1695" s="94">
        <f t="shared" si="212"/>
        <v>0</v>
      </c>
      <c r="AC1695" s="94" t="e">
        <f>+VLOOKUP(E1695,'Código Licitaciones'!$K$7:$K$50,1,0)</f>
        <v>#N/A</v>
      </c>
      <c r="AD1695" s="94">
        <f t="shared" si="213"/>
        <v>0</v>
      </c>
      <c r="AE1695" s="94" t="e">
        <f>+VLOOKUP(G1695,'Código Licitaciones'!$L$7:$L$50,1,0)</f>
        <v>#N/A</v>
      </c>
      <c r="AF1695" s="90" t="e">
        <f t="shared" si="214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7"/>
        <v>0</v>
      </c>
      <c r="AJ1695" s="94">
        <f t="shared" si="207"/>
        <v>0</v>
      </c>
      <c r="AK1695" s="95" t="e">
        <f>+VLOOKUP(M1695,'Código Barras'!$C$3:$C$1694,1,0)</f>
        <v>#N/A</v>
      </c>
      <c r="AL1695" s="90">
        <f t="shared" si="209"/>
        <v>0</v>
      </c>
      <c r="AM1695" s="90">
        <f t="shared" si="209"/>
        <v>0</v>
      </c>
      <c r="AN1695" s="90">
        <f t="shared" si="209"/>
        <v>0</v>
      </c>
      <c r="AO1695" s="90">
        <f t="shared" si="208"/>
        <v>0</v>
      </c>
      <c r="AP1695" s="90">
        <f t="shared" si="208"/>
        <v>0</v>
      </c>
      <c r="AQ1695" s="90">
        <f t="shared" si="208"/>
        <v>0</v>
      </c>
      <c r="AR1695" s="90" t="e">
        <f>VLOOKUP(C1695&amp;E1695&amp;G1695&amp;I1695&amp;J1695,'Código Licitaciones'!$I$8:$I$4158,1,0)</f>
        <v>#N/A</v>
      </c>
    </row>
    <row r="1696" spans="24:44" ht="18.75" x14ac:dyDescent="0.3">
      <c r="X1696" s="83">
        <f t="shared" si="210"/>
        <v>9</v>
      </c>
      <c r="Z1696" s="90" t="e">
        <f t="shared" si="211"/>
        <v>#DIV/0!</v>
      </c>
      <c r="AA1696" s="94" t="e">
        <f>+VLOOKUP(C1696,'Código Licitaciones'!$J$7:$J$31,1,0)</f>
        <v>#N/A</v>
      </c>
      <c r="AB1696" s="94">
        <f t="shared" si="212"/>
        <v>0</v>
      </c>
      <c r="AC1696" s="94" t="e">
        <f>+VLOOKUP(E1696,'Código Licitaciones'!$K$7:$K$50,1,0)</f>
        <v>#N/A</v>
      </c>
      <c r="AD1696" s="94">
        <f t="shared" si="213"/>
        <v>0</v>
      </c>
      <c r="AE1696" s="94" t="e">
        <f>+VLOOKUP(G1696,'Código Licitaciones'!$L$7:$L$50,1,0)</f>
        <v>#N/A</v>
      </c>
      <c r="AF1696" s="90" t="e">
        <f t="shared" si="214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7"/>
        <v>0</v>
      </c>
      <c r="AJ1696" s="94">
        <f t="shared" si="207"/>
        <v>0</v>
      </c>
      <c r="AK1696" s="95" t="e">
        <f>+VLOOKUP(M1696,'Código Barras'!$C$3:$C$1694,1,0)</f>
        <v>#N/A</v>
      </c>
      <c r="AL1696" s="90">
        <f t="shared" si="209"/>
        <v>0</v>
      </c>
      <c r="AM1696" s="90">
        <f t="shared" si="209"/>
        <v>0</v>
      </c>
      <c r="AN1696" s="90">
        <f t="shared" si="209"/>
        <v>0</v>
      </c>
      <c r="AO1696" s="90">
        <f t="shared" si="208"/>
        <v>0</v>
      </c>
      <c r="AP1696" s="90">
        <f t="shared" si="208"/>
        <v>0</v>
      </c>
      <c r="AQ1696" s="90">
        <f t="shared" si="208"/>
        <v>0</v>
      </c>
      <c r="AR1696" s="90" t="e">
        <f>VLOOKUP(C1696&amp;E1696&amp;G1696&amp;I1696&amp;J1696,'Código Licitaciones'!$I$8:$I$4158,1,0)</f>
        <v>#N/A</v>
      </c>
    </row>
    <row r="1697" spans="24:44" ht="18.75" x14ac:dyDescent="0.3">
      <c r="X1697" s="83">
        <f t="shared" si="210"/>
        <v>9</v>
      </c>
      <c r="Z1697" s="90" t="e">
        <f t="shared" si="211"/>
        <v>#DIV/0!</v>
      </c>
      <c r="AA1697" s="94" t="e">
        <f>+VLOOKUP(C1697,'Código Licitaciones'!$J$7:$J$31,1,0)</f>
        <v>#N/A</v>
      </c>
      <c r="AB1697" s="94">
        <f t="shared" si="212"/>
        <v>0</v>
      </c>
      <c r="AC1697" s="94" t="e">
        <f>+VLOOKUP(E1697,'Código Licitaciones'!$K$7:$K$50,1,0)</f>
        <v>#N/A</v>
      </c>
      <c r="AD1697" s="94">
        <f t="shared" si="213"/>
        <v>0</v>
      </c>
      <c r="AE1697" s="94" t="e">
        <f>+VLOOKUP(G1697,'Código Licitaciones'!$L$7:$L$50,1,0)</f>
        <v>#N/A</v>
      </c>
      <c r="AF1697" s="90" t="e">
        <f t="shared" si="214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7"/>
        <v>0</v>
      </c>
      <c r="AJ1697" s="94">
        <f t="shared" si="207"/>
        <v>0</v>
      </c>
      <c r="AK1697" s="95" t="e">
        <f>+VLOOKUP(M1697,'Código Barras'!$C$3:$C$1694,1,0)</f>
        <v>#N/A</v>
      </c>
      <c r="AL1697" s="90">
        <f t="shared" si="209"/>
        <v>0</v>
      </c>
      <c r="AM1697" s="90">
        <f t="shared" si="209"/>
        <v>0</v>
      </c>
      <c r="AN1697" s="90">
        <f t="shared" si="209"/>
        <v>0</v>
      </c>
      <c r="AO1697" s="90">
        <f t="shared" si="208"/>
        <v>0</v>
      </c>
      <c r="AP1697" s="90">
        <f t="shared" si="208"/>
        <v>0</v>
      </c>
      <c r="AQ1697" s="90">
        <f t="shared" si="208"/>
        <v>0</v>
      </c>
      <c r="AR1697" s="90" t="e">
        <f>VLOOKUP(C1697&amp;E1697&amp;G1697&amp;I1697&amp;J1697,'Código Licitaciones'!$I$8:$I$4158,1,0)</f>
        <v>#N/A</v>
      </c>
    </row>
    <row r="1698" spans="24:44" ht="18.75" x14ac:dyDescent="0.3">
      <c r="X1698" s="83">
        <f t="shared" si="210"/>
        <v>9</v>
      </c>
      <c r="Z1698" s="90" t="e">
        <f t="shared" si="211"/>
        <v>#DIV/0!</v>
      </c>
      <c r="AA1698" s="94" t="e">
        <f>+VLOOKUP(C1698,'Código Licitaciones'!$J$7:$J$31,1,0)</f>
        <v>#N/A</v>
      </c>
      <c r="AB1698" s="94">
        <f t="shared" si="212"/>
        <v>0</v>
      </c>
      <c r="AC1698" s="94" t="e">
        <f>+VLOOKUP(E1698,'Código Licitaciones'!$K$7:$K$50,1,0)</f>
        <v>#N/A</v>
      </c>
      <c r="AD1698" s="94">
        <f t="shared" si="213"/>
        <v>0</v>
      </c>
      <c r="AE1698" s="94" t="e">
        <f>+VLOOKUP(G1698,'Código Licitaciones'!$L$7:$L$50,1,0)</f>
        <v>#N/A</v>
      </c>
      <c r="AF1698" s="90" t="e">
        <f t="shared" si="214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7"/>
        <v>0</v>
      </c>
      <c r="AJ1698" s="94">
        <f t="shared" si="207"/>
        <v>0</v>
      </c>
      <c r="AK1698" s="95" t="e">
        <f>+VLOOKUP(M1698,'Código Barras'!$C$3:$C$1694,1,0)</f>
        <v>#N/A</v>
      </c>
      <c r="AL1698" s="90">
        <f t="shared" si="209"/>
        <v>0</v>
      </c>
      <c r="AM1698" s="90">
        <f t="shared" si="209"/>
        <v>0</v>
      </c>
      <c r="AN1698" s="90">
        <f t="shared" si="209"/>
        <v>0</v>
      </c>
      <c r="AO1698" s="90">
        <f t="shared" si="208"/>
        <v>0</v>
      </c>
      <c r="AP1698" s="90">
        <f t="shared" si="208"/>
        <v>0</v>
      </c>
      <c r="AQ1698" s="90">
        <f t="shared" si="208"/>
        <v>0</v>
      </c>
      <c r="AR1698" s="90" t="e">
        <f>VLOOKUP(C1698&amp;E1698&amp;G1698&amp;I1698&amp;J1698,'Código Licitaciones'!$I$8:$I$4158,1,0)</f>
        <v>#N/A</v>
      </c>
    </row>
    <row r="1699" spans="24:44" ht="18.75" x14ac:dyDescent="0.3">
      <c r="X1699" s="83">
        <f t="shared" si="210"/>
        <v>9</v>
      </c>
      <c r="Z1699" s="90" t="e">
        <f t="shared" si="211"/>
        <v>#DIV/0!</v>
      </c>
      <c r="AA1699" s="94" t="e">
        <f>+VLOOKUP(C1699,'Código Licitaciones'!$J$7:$J$31,1,0)</f>
        <v>#N/A</v>
      </c>
      <c r="AB1699" s="94">
        <f t="shared" si="212"/>
        <v>0</v>
      </c>
      <c r="AC1699" s="94" t="e">
        <f>+VLOOKUP(E1699,'Código Licitaciones'!$K$7:$K$50,1,0)</f>
        <v>#N/A</v>
      </c>
      <c r="AD1699" s="94">
        <f t="shared" si="213"/>
        <v>0</v>
      </c>
      <c r="AE1699" s="94" t="e">
        <f>+VLOOKUP(G1699,'Código Licitaciones'!$L$7:$L$50,1,0)</f>
        <v>#N/A</v>
      </c>
      <c r="AF1699" s="90" t="e">
        <f t="shared" si="214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7"/>
        <v>0</v>
      </c>
      <c r="AJ1699" s="94">
        <f t="shared" si="207"/>
        <v>0</v>
      </c>
      <c r="AK1699" s="95" t="e">
        <f>+VLOOKUP(M1699,'Código Barras'!$C$3:$C$1694,1,0)</f>
        <v>#N/A</v>
      </c>
      <c r="AL1699" s="90">
        <f t="shared" si="209"/>
        <v>0</v>
      </c>
      <c r="AM1699" s="90">
        <f t="shared" si="209"/>
        <v>0</v>
      </c>
      <c r="AN1699" s="90">
        <f t="shared" si="209"/>
        <v>0</v>
      </c>
      <c r="AO1699" s="90">
        <f t="shared" si="208"/>
        <v>0</v>
      </c>
      <c r="AP1699" s="90">
        <f t="shared" si="208"/>
        <v>0</v>
      </c>
      <c r="AQ1699" s="90">
        <f t="shared" si="208"/>
        <v>0</v>
      </c>
      <c r="AR1699" s="90" t="e">
        <f>VLOOKUP(C1699&amp;E1699&amp;G1699&amp;I1699&amp;J1699,'Código Licitaciones'!$I$8:$I$4158,1,0)</f>
        <v>#N/A</v>
      </c>
    </row>
    <row r="1700" spans="24:44" ht="18.75" x14ac:dyDescent="0.3">
      <c r="X1700" s="83">
        <f t="shared" si="210"/>
        <v>9</v>
      </c>
      <c r="Z1700" s="90" t="e">
        <f t="shared" si="211"/>
        <v>#DIV/0!</v>
      </c>
      <c r="AA1700" s="94" t="e">
        <f>+VLOOKUP(C1700,'Código Licitaciones'!$J$7:$J$31,1,0)</f>
        <v>#N/A</v>
      </c>
      <c r="AB1700" s="94">
        <f t="shared" si="212"/>
        <v>0</v>
      </c>
      <c r="AC1700" s="94" t="e">
        <f>+VLOOKUP(E1700,'Código Licitaciones'!$K$7:$K$50,1,0)</f>
        <v>#N/A</v>
      </c>
      <c r="AD1700" s="94">
        <f t="shared" si="213"/>
        <v>0</v>
      </c>
      <c r="AE1700" s="94" t="e">
        <f>+VLOOKUP(G1700,'Código Licitaciones'!$L$7:$L$50,1,0)</f>
        <v>#N/A</v>
      </c>
      <c r="AF1700" s="90" t="e">
        <f t="shared" si="214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7"/>
        <v>0</v>
      </c>
      <c r="AJ1700" s="94">
        <f t="shared" si="207"/>
        <v>0</v>
      </c>
      <c r="AK1700" s="95" t="e">
        <f>+VLOOKUP(M1700,'Código Barras'!$C$3:$C$1694,1,0)</f>
        <v>#N/A</v>
      </c>
      <c r="AL1700" s="90">
        <f t="shared" si="209"/>
        <v>0</v>
      </c>
      <c r="AM1700" s="90">
        <f t="shared" si="209"/>
        <v>0</v>
      </c>
      <c r="AN1700" s="90">
        <f t="shared" si="209"/>
        <v>0</v>
      </c>
      <c r="AO1700" s="90">
        <f t="shared" si="208"/>
        <v>0</v>
      </c>
      <c r="AP1700" s="90">
        <f t="shared" si="208"/>
        <v>0</v>
      </c>
      <c r="AQ1700" s="90">
        <f t="shared" si="208"/>
        <v>0</v>
      </c>
      <c r="AR1700" s="90" t="e">
        <f>VLOOKUP(C1700&amp;E1700&amp;G1700&amp;I1700&amp;J1700,'Código Licitaciones'!$I$8:$I$4158,1,0)</f>
        <v>#N/A</v>
      </c>
    </row>
    <row r="1701" spans="24:44" ht="18.75" x14ac:dyDescent="0.3">
      <c r="X1701" s="83">
        <f t="shared" si="210"/>
        <v>9</v>
      </c>
      <c r="Z1701" s="90" t="e">
        <f t="shared" si="211"/>
        <v>#DIV/0!</v>
      </c>
      <c r="AA1701" s="94" t="e">
        <f>+VLOOKUP(C1701,'Código Licitaciones'!$J$7:$J$31,1,0)</f>
        <v>#N/A</v>
      </c>
      <c r="AB1701" s="94">
        <f t="shared" si="212"/>
        <v>0</v>
      </c>
      <c r="AC1701" s="94" t="e">
        <f>+VLOOKUP(E1701,'Código Licitaciones'!$K$7:$K$50,1,0)</f>
        <v>#N/A</v>
      </c>
      <c r="AD1701" s="94">
        <f t="shared" si="213"/>
        <v>0</v>
      </c>
      <c r="AE1701" s="94" t="e">
        <f>+VLOOKUP(G1701,'Código Licitaciones'!$L$7:$L$50,1,0)</f>
        <v>#N/A</v>
      </c>
      <c r="AF1701" s="90" t="e">
        <f t="shared" si="214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7"/>
        <v>0</v>
      </c>
      <c r="AJ1701" s="94">
        <f t="shared" si="207"/>
        <v>0</v>
      </c>
      <c r="AK1701" s="95" t="e">
        <f>+VLOOKUP(M1701,'Código Barras'!$C$3:$C$1694,1,0)</f>
        <v>#N/A</v>
      </c>
      <c r="AL1701" s="90">
        <f t="shared" si="209"/>
        <v>0</v>
      </c>
      <c r="AM1701" s="90">
        <f t="shared" si="209"/>
        <v>0</v>
      </c>
      <c r="AN1701" s="90">
        <f t="shared" si="209"/>
        <v>0</v>
      </c>
      <c r="AO1701" s="90">
        <f t="shared" si="208"/>
        <v>0</v>
      </c>
      <c r="AP1701" s="90">
        <f t="shared" si="208"/>
        <v>0</v>
      </c>
      <c r="AQ1701" s="90">
        <f t="shared" si="208"/>
        <v>0</v>
      </c>
      <c r="AR1701" s="90" t="e">
        <f>VLOOKUP(C1701&amp;E1701&amp;G1701&amp;I1701&amp;J1701,'Código Licitaciones'!$I$8:$I$4158,1,0)</f>
        <v>#N/A</v>
      </c>
    </row>
    <row r="1702" spans="24:44" ht="18.75" x14ac:dyDescent="0.3">
      <c r="X1702" s="83">
        <f t="shared" si="210"/>
        <v>9</v>
      </c>
      <c r="Z1702" s="90" t="e">
        <f t="shared" si="211"/>
        <v>#DIV/0!</v>
      </c>
      <c r="AA1702" s="94" t="e">
        <f>+VLOOKUP(C1702,'Código Licitaciones'!$J$7:$J$31,1,0)</f>
        <v>#N/A</v>
      </c>
      <c r="AB1702" s="94">
        <f t="shared" si="212"/>
        <v>0</v>
      </c>
      <c r="AC1702" s="94" t="e">
        <f>+VLOOKUP(E1702,'Código Licitaciones'!$K$7:$K$50,1,0)</f>
        <v>#N/A</v>
      </c>
      <c r="AD1702" s="94">
        <f t="shared" si="213"/>
        <v>0</v>
      </c>
      <c r="AE1702" s="94" t="e">
        <f>+VLOOKUP(G1702,'Código Licitaciones'!$L$7:$L$50,1,0)</f>
        <v>#N/A</v>
      </c>
      <c r="AF1702" s="90" t="e">
        <f t="shared" si="214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7"/>
        <v>0</v>
      </c>
      <c r="AJ1702" s="94">
        <f t="shared" si="207"/>
        <v>0</v>
      </c>
      <c r="AK1702" s="95" t="e">
        <f>+VLOOKUP(M1702,'Código Barras'!$C$3:$C$1694,1,0)</f>
        <v>#N/A</v>
      </c>
      <c r="AL1702" s="90">
        <f t="shared" si="209"/>
        <v>0</v>
      </c>
      <c r="AM1702" s="90">
        <f t="shared" si="209"/>
        <v>0</v>
      </c>
      <c r="AN1702" s="90">
        <f t="shared" si="209"/>
        <v>0</v>
      </c>
      <c r="AO1702" s="90">
        <f t="shared" si="208"/>
        <v>0</v>
      </c>
      <c r="AP1702" s="90">
        <f t="shared" si="208"/>
        <v>0</v>
      </c>
      <c r="AQ1702" s="90">
        <f t="shared" si="208"/>
        <v>0</v>
      </c>
      <c r="AR1702" s="90" t="e">
        <f>VLOOKUP(C1702&amp;E1702&amp;G1702&amp;I1702&amp;J1702,'Código Licitaciones'!$I$8:$I$4158,1,0)</f>
        <v>#N/A</v>
      </c>
    </row>
    <row r="1703" spans="24:44" ht="18.75" x14ac:dyDescent="0.3">
      <c r="X1703" s="83">
        <f t="shared" si="210"/>
        <v>9</v>
      </c>
      <c r="Z1703" s="90" t="e">
        <f t="shared" si="211"/>
        <v>#DIV/0!</v>
      </c>
      <c r="AA1703" s="94" t="e">
        <f>+VLOOKUP(C1703,'Código Licitaciones'!$J$7:$J$31,1,0)</f>
        <v>#N/A</v>
      </c>
      <c r="AB1703" s="94">
        <f t="shared" si="212"/>
        <v>0</v>
      </c>
      <c r="AC1703" s="94" t="e">
        <f>+VLOOKUP(E1703,'Código Licitaciones'!$K$7:$K$50,1,0)</f>
        <v>#N/A</v>
      </c>
      <c r="AD1703" s="94">
        <f t="shared" si="213"/>
        <v>0</v>
      </c>
      <c r="AE1703" s="94" t="e">
        <f>+VLOOKUP(G1703,'Código Licitaciones'!$L$7:$L$50,1,0)</f>
        <v>#N/A</v>
      </c>
      <c r="AF1703" s="90" t="e">
        <f t="shared" si="214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7"/>
        <v>0</v>
      </c>
      <c r="AJ1703" s="94">
        <f t="shared" si="207"/>
        <v>0</v>
      </c>
      <c r="AK1703" s="95" t="e">
        <f>+VLOOKUP(M1703,'Código Barras'!$C$3:$C$1694,1,0)</f>
        <v>#N/A</v>
      </c>
      <c r="AL1703" s="90">
        <f t="shared" si="209"/>
        <v>0</v>
      </c>
      <c r="AM1703" s="90">
        <f t="shared" si="209"/>
        <v>0</v>
      </c>
      <c r="AN1703" s="90">
        <f t="shared" si="209"/>
        <v>0</v>
      </c>
      <c r="AO1703" s="90">
        <f t="shared" si="208"/>
        <v>0</v>
      </c>
      <c r="AP1703" s="90">
        <f t="shared" si="208"/>
        <v>0</v>
      </c>
      <c r="AQ1703" s="90">
        <f t="shared" si="208"/>
        <v>0</v>
      </c>
      <c r="AR1703" s="90" t="e">
        <f>VLOOKUP(C1703&amp;E1703&amp;G1703&amp;I1703&amp;J1703,'Código Licitaciones'!$I$8:$I$4158,1,0)</f>
        <v>#N/A</v>
      </c>
    </row>
    <row r="1704" spans="24:44" ht="18.75" x14ac:dyDescent="0.3">
      <c r="X1704" s="83">
        <f t="shared" si="210"/>
        <v>9</v>
      </c>
      <c r="Z1704" s="90" t="e">
        <f t="shared" si="211"/>
        <v>#DIV/0!</v>
      </c>
      <c r="AA1704" s="94" t="e">
        <f>+VLOOKUP(C1704,'Código Licitaciones'!$J$7:$J$31,1,0)</f>
        <v>#N/A</v>
      </c>
      <c r="AB1704" s="94">
        <f t="shared" si="212"/>
        <v>0</v>
      </c>
      <c r="AC1704" s="94" t="e">
        <f>+VLOOKUP(E1704,'Código Licitaciones'!$K$7:$K$50,1,0)</f>
        <v>#N/A</v>
      </c>
      <c r="AD1704" s="94">
        <f t="shared" si="213"/>
        <v>0</v>
      </c>
      <c r="AE1704" s="94" t="e">
        <f>+VLOOKUP(G1704,'Código Licitaciones'!$L$7:$L$50,1,0)</f>
        <v>#N/A</v>
      </c>
      <c r="AF1704" s="90" t="e">
        <f t="shared" si="214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7"/>
        <v>0</v>
      </c>
      <c r="AJ1704" s="94">
        <f t="shared" si="207"/>
        <v>0</v>
      </c>
      <c r="AK1704" s="95" t="e">
        <f>+VLOOKUP(M1704,'Código Barras'!$C$3:$C$1694,1,0)</f>
        <v>#N/A</v>
      </c>
      <c r="AL1704" s="90">
        <f t="shared" si="209"/>
        <v>0</v>
      </c>
      <c r="AM1704" s="90">
        <f t="shared" si="209"/>
        <v>0</v>
      </c>
      <c r="AN1704" s="90">
        <f t="shared" si="209"/>
        <v>0</v>
      </c>
      <c r="AO1704" s="90">
        <f t="shared" si="208"/>
        <v>0</v>
      </c>
      <c r="AP1704" s="90">
        <f t="shared" si="208"/>
        <v>0</v>
      </c>
      <c r="AQ1704" s="90">
        <f t="shared" si="208"/>
        <v>0</v>
      </c>
      <c r="AR1704" s="90" t="e">
        <f>VLOOKUP(C1704&amp;E1704&amp;G1704&amp;I1704&amp;J1704,'Código Licitaciones'!$I$8:$I$4158,1,0)</f>
        <v>#N/A</v>
      </c>
    </row>
    <row r="1705" spans="24:44" ht="18.75" x14ac:dyDescent="0.3">
      <c r="X1705" s="83">
        <f t="shared" si="210"/>
        <v>9</v>
      </c>
      <c r="Z1705" s="90" t="e">
        <f t="shared" si="211"/>
        <v>#DIV/0!</v>
      </c>
      <c r="AA1705" s="94" t="e">
        <f>+VLOOKUP(C1705,'Código Licitaciones'!$J$7:$J$31,1,0)</f>
        <v>#N/A</v>
      </c>
      <c r="AB1705" s="94">
        <f t="shared" si="212"/>
        <v>0</v>
      </c>
      <c r="AC1705" s="94" t="e">
        <f>+VLOOKUP(E1705,'Código Licitaciones'!$K$7:$K$50,1,0)</f>
        <v>#N/A</v>
      </c>
      <c r="AD1705" s="94">
        <f t="shared" si="213"/>
        <v>0</v>
      </c>
      <c r="AE1705" s="94" t="e">
        <f>+VLOOKUP(G1705,'Código Licitaciones'!$L$7:$L$50,1,0)</f>
        <v>#N/A</v>
      </c>
      <c r="AF1705" s="90" t="e">
        <f t="shared" si="214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7"/>
        <v>0</v>
      </c>
      <c r="AJ1705" s="94">
        <f t="shared" si="207"/>
        <v>0</v>
      </c>
      <c r="AK1705" s="95" t="e">
        <f>+VLOOKUP(M1705,'Código Barras'!$C$3:$C$1694,1,0)</f>
        <v>#N/A</v>
      </c>
      <c r="AL1705" s="90">
        <f t="shared" si="209"/>
        <v>0</v>
      </c>
      <c r="AM1705" s="90">
        <f t="shared" si="209"/>
        <v>0</v>
      </c>
      <c r="AN1705" s="90">
        <f t="shared" si="209"/>
        <v>0</v>
      </c>
      <c r="AO1705" s="90">
        <f t="shared" si="208"/>
        <v>0</v>
      </c>
      <c r="AP1705" s="90">
        <f t="shared" si="208"/>
        <v>0</v>
      </c>
      <c r="AQ1705" s="90">
        <f t="shared" si="208"/>
        <v>0</v>
      </c>
      <c r="AR1705" s="90" t="e">
        <f>VLOOKUP(C1705&amp;E1705&amp;G1705&amp;I1705&amp;J1705,'Código Licitaciones'!$I$8:$I$4158,1,0)</f>
        <v>#N/A</v>
      </c>
    </row>
    <row r="1706" spans="24:44" ht="18.75" x14ac:dyDescent="0.3">
      <c r="X1706" s="83">
        <f t="shared" si="210"/>
        <v>9</v>
      </c>
      <c r="Z1706" s="90" t="e">
        <f t="shared" si="211"/>
        <v>#DIV/0!</v>
      </c>
      <c r="AA1706" s="94" t="e">
        <f>+VLOOKUP(C1706,'Código Licitaciones'!$J$7:$J$31,1,0)</f>
        <v>#N/A</v>
      </c>
      <c r="AB1706" s="94">
        <f t="shared" si="212"/>
        <v>0</v>
      </c>
      <c r="AC1706" s="94" t="e">
        <f>+VLOOKUP(E1706,'Código Licitaciones'!$K$7:$K$50,1,0)</f>
        <v>#N/A</v>
      </c>
      <c r="AD1706" s="94">
        <f t="shared" si="213"/>
        <v>0</v>
      </c>
      <c r="AE1706" s="94" t="e">
        <f>+VLOOKUP(G1706,'Código Licitaciones'!$L$7:$L$50,1,0)</f>
        <v>#N/A</v>
      </c>
      <c r="AF1706" s="90" t="e">
        <f t="shared" si="214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7"/>
        <v>0</v>
      </c>
      <c r="AJ1706" s="94">
        <f t="shared" si="207"/>
        <v>0</v>
      </c>
      <c r="AK1706" s="95" t="e">
        <f>+VLOOKUP(M1706,'Código Barras'!$C$3:$C$1694,1,0)</f>
        <v>#N/A</v>
      </c>
      <c r="AL1706" s="90">
        <f t="shared" si="209"/>
        <v>0</v>
      </c>
      <c r="AM1706" s="90">
        <f t="shared" si="209"/>
        <v>0</v>
      </c>
      <c r="AN1706" s="90">
        <f t="shared" si="209"/>
        <v>0</v>
      </c>
      <c r="AO1706" s="90">
        <f t="shared" si="208"/>
        <v>0</v>
      </c>
      <c r="AP1706" s="90">
        <f t="shared" si="208"/>
        <v>0</v>
      </c>
      <c r="AQ1706" s="90">
        <f t="shared" si="208"/>
        <v>0</v>
      </c>
      <c r="AR1706" s="90" t="e">
        <f>VLOOKUP(C1706&amp;E1706&amp;G1706&amp;I1706&amp;J1706,'Código Licitaciones'!$I$8:$I$4158,1,0)</f>
        <v>#N/A</v>
      </c>
    </row>
    <row r="1707" spans="24:44" ht="18.75" x14ac:dyDescent="0.3">
      <c r="X1707" s="83">
        <f t="shared" si="210"/>
        <v>9</v>
      </c>
      <c r="Z1707" s="90" t="e">
        <f t="shared" si="211"/>
        <v>#DIV/0!</v>
      </c>
      <c r="AA1707" s="94" t="e">
        <f>+VLOOKUP(C1707,'Código Licitaciones'!$J$7:$J$31,1,0)</f>
        <v>#N/A</v>
      </c>
      <c r="AB1707" s="94">
        <f t="shared" si="212"/>
        <v>0</v>
      </c>
      <c r="AC1707" s="94" t="e">
        <f>+VLOOKUP(E1707,'Código Licitaciones'!$K$7:$K$50,1,0)</f>
        <v>#N/A</v>
      </c>
      <c r="AD1707" s="94">
        <f t="shared" si="213"/>
        <v>0</v>
      </c>
      <c r="AE1707" s="94" t="e">
        <f>+VLOOKUP(G1707,'Código Licitaciones'!$L$7:$L$50,1,0)</f>
        <v>#N/A</v>
      </c>
      <c r="AF1707" s="90" t="e">
        <f t="shared" si="214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7"/>
        <v>0</v>
      </c>
      <c r="AJ1707" s="94">
        <f t="shared" si="207"/>
        <v>0</v>
      </c>
      <c r="AK1707" s="95" t="e">
        <f>+VLOOKUP(M1707,'Código Barras'!$C$3:$C$1694,1,0)</f>
        <v>#N/A</v>
      </c>
      <c r="AL1707" s="90">
        <f t="shared" si="209"/>
        <v>0</v>
      </c>
      <c r="AM1707" s="90">
        <f t="shared" si="209"/>
        <v>0</v>
      </c>
      <c r="AN1707" s="90">
        <f t="shared" si="209"/>
        <v>0</v>
      </c>
      <c r="AO1707" s="90">
        <f t="shared" si="208"/>
        <v>0</v>
      </c>
      <c r="AP1707" s="90">
        <f t="shared" si="208"/>
        <v>0</v>
      </c>
      <c r="AQ1707" s="90">
        <f t="shared" si="208"/>
        <v>0</v>
      </c>
      <c r="AR1707" s="90" t="e">
        <f>VLOOKUP(C1707&amp;E1707&amp;G1707&amp;I1707&amp;J1707,'Código Licitaciones'!$I$8:$I$4158,1,0)</f>
        <v>#N/A</v>
      </c>
    </row>
    <row r="1708" spans="24:44" ht="18.75" x14ac:dyDescent="0.3">
      <c r="X1708" s="83">
        <f t="shared" si="210"/>
        <v>9</v>
      </c>
      <c r="Z1708" s="90" t="e">
        <f t="shared" si="211"/>
        <v>#DIV/0!</v>
      </c>
      <c r="AA1708" s="94" t="e">
        <f>+VLOOKUP(C1708,'Código Licitaciones'!$J$7:$J$31,1,0)</f>
        <v>#N/A</v>
      </c>
      <c r="AB1708" s="94">
        <f t="shared" si="212"/>
        <v>0</v>
      </c>
      <c r="AC1708" s="94" t="e">
        <f>+VLOOKUP(E1708,'Código Licitaciones'!$K$7:$K$50,1,0)</f>
        <v>#N/A</v>
      </c>
      <c r="AD1708" s="94">
        <f t="shared" si="213"/>
        <v>0</v>
      </c>
      <c r="AE1708" s="94" t="e">
        <f>+VLOOKUP(G1708,'Código Licitaciones'!$L$7:$L$50,1,0)</f>
        <v>#N/A</v>
      </c>
      <c r="AF1708" s="90" t="e">
        <f t="shared" si="214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7"/>
        <v>0</v>
      </c>
      <c r="AJ1708" s="94">
        <f t="shared" si="207"/>
        <v>0</v>
      </c>
      <c r="AK1708" s="95" t="e">
        <f>+VLOOKUP(M1708,'Código Barras'!$C$3:$C$1694,1,0)</f>
        <v>#N/A</v>
      </c>
      <c r="AL1708" s="90">
        <f t="shared" si="209"/>
        <v>0</v>
      </c>
      <c r="AM1708" s="90">
        <f t="shared" si="209"/>
        <v>0</v>
      </c>
      <c r="AN1708" s="90">
        <f t="shared" si="209"/>
        <v>0</v>
      </c>
      <c r="AO1708" s="90">
        <f t="shared" si="208"/>
        <v>0</v>
      </c>
      <c r="AP1708" s="90">
        <f t="shared" si="208"/>
        <v>0</v>
      </c>
      <c r="AQ1708" s="90">
        <f t="shared" si="208"/>
        <v>0</v>
      </c>
      <c r="AR1708" s="90" t="e">
        <f>VLOOKUP(C1708&amp;E1708&amp;G1708&amp;I1708&amp;J1708,'Código Licitaciones'!$I$8:$I$4158,1,0)</f>
        <v>#N/A</v>
      </c>
    </row>
    <row r="1709" spans="24:44" ht="18.75" x14ac:dyDescent="0.3">
      <c r="X1709" s="83">
        <f t="shared" si="210"/>
        <v>9</v>
      </c>
      <c r="Z1709" s="90" t="e">
        <f t="shared" si="211"/>
        <v>#DIV/0!</v>
      </c>
      <c r="AA1709" s="94" t="e">
        <f>+VLOOKUP(C1709,'Código Licitaciones'!$J$7:$J$31,1,0)</f>
        <v>#N/A</v>
      </c>
      <c r="AB1709" s="94">
        <f t="shared" si="212"/>
        <v>0</v>
      </c>
      <c r="AC1709" s="94" t="e">
        <f>+VLOOKUP(E1709,'Código Licitaciones'!$K$7:$K$50,1,0)</f>
        <v>#N/A</v>
      </c>
      <c r="AD1709" s="94">
        <f t="shared" si="213"/>
        <v>0</v>
      </c>
      <c r="AE1709" s="94" t="e">
        <f>+VLOOKUP(G1709,'Código Licitaciones'!$L$7:$L$50,1,0)</f>
        <v>#N/A</v>
      </c>
      <c r="AF1709" s="90" t="e">
        <f t="shared" si="214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7"/>
        <v>0</v>
      </c>
      <c r="AJ1709" s="94">
        <f t="shared" si="207"/>
        <v>0</v>
      </c>
      <c r="AK1709" s="95" t="e">
        <f>+VLOOKUP(M1709,'Código Barras'!$C$3:$C$1694,1,0)</f>
        <v>#N/A</v>
      </c>
      <c r="AL1709" s="90">
        <f t="shared" si="209"/>
        <v>0</v>
      </c>
      <c r="AM1709" s="90">
        <f t="shared" si="209"/>
        <v>0</v>
      </c>
      <c r="AN1709" s="90">
        <f t="shared" si="209"/>
        <v>0</v>
      </c>
      <c r="AO1709" s="90">
        <f t="shared" si="208"/>
        <v>0</v>
      </c>
      <c r="AP1709" s="90">
        <f t="shared" si="208"/>
        <v>0</v>
      </c>
      <c r="AQ1709" s="90">
        <f t="shared" si="208"/>
        <v>0</v>
      </c>
      <c r="AR1709" s="90" t="e">
        <f>VLOOKUP(C1709&amp;E1709&amp;G1709&amp;I1709&amp;J1709,'Código Licitaciones'!$I$8:$I$4158,1,0)</f>
        <v>#N/A</v>
      </c>
    </row>
    <row r="1710" spans="24:44" ht="18.75" x14ac:dyDescent="0.3">
      <c r="X1710" s="83">
        <f t="shared" si="210"/>
        <v>9</v>
      </c>
      <c r="Z1710" s="90" t="e">
        <f t="shared" si="211"/>
        <v>#DIV/0!</v>
      </c>
      <c r="AA1710" s="94" t="e">
        <f>+VLOOKUP(C1710,'Código Licitaciones'!$J$7:$J$31,1,0)</f>
        <v>#N/A</v>
      </c>
      <c r="AB1710" s="94">
        <f t="shared" si="212"/>
        <v>0</v>
      </c>
      <c r="AC1710" s="94" t="e">
        <f>+VLOOKUP(E1710,'Código Licitaciones'!$K$7:$K$50,1,0)</f>
        <v>#N/A</v>
      </c>
      <c r="AD1710" s="94">
        <f t="shared" si="213"/>
        <v>0</v>
      </c>
      <c r="AE1710" s="94" t="e">
        <f>+VLOOKUP(G1710,'Código Licitaciones'!$L$7:$L$50,1,0)</f>
        <v>#N/A</v>
      </c>
      <c r="AF1710" s="90" t="e">
        <f t="shared" si="214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7"/>
        <v>0</v>
      </c>
      <c r="AJ1710" s="94">
        <f t="shared" si="207"/>
        <v>0</v>
      </c>
      <c r="AK1710" s="95" t="e">
        <f>+VLOOKUP(M1710,'Código Barras'!$C$3:$C$1694,1,0)</f>
        <v>#N/A</v>
      </c>
      <c r="AL1710" s="90">
        <f t="shared" si="209"/>
        <v>0</v>
      </c>
      <c r="AM1710" s="90">
        <f t="shared" si="209"/>
        <v>0</v>
      </c>
      <c r="AN1710" s="90">
        <f t="shared" si="209"/>
        <v>0</v>
      </c>
      <c r="AO1710" s="90">
        <f t="shared" si="208"/>
        <v>0</v>
      </c>
      <c r="AP1710" s="90">
        <f t="shared" si="208"/>
        <v>0</v>
      </c>
      <c r="AQ1710" s="90">
        <f t="shared" si="208"/>
        <v>0</v>
      </c>
      <c r="AR1710" s="90" t="e">
        <f>VLOOKUP(C1710&amp;E1710&amp;G1710&amp;I1710&amp;J1710,'Código Licitaciones'!$I$8:$I$4158,1,0)</f>
        <v>#N/A</v>
      </c>
    </row>
    <row r="1711" spans="24:44" ht="18.75" x14ac:dyDescent="0.3">
      <c r="X1711" s="83">
        <f t="shared" si="210"/>
        <v>9</v>
      </c>
      <c r="Z1711" s="90" t="e">
        <f t="shared" si="211"/>
        <v>#DIV/0!</v>
      </c>
      <c r="AA1711" s="94" t="e">
        <f>+VLOOKUP(C1711,'Código Licitaciones'!$J$7:$J$31,1,0)</f>
        <v>#N/A</v>
      </c>
      <c r="AB1711" s="94">
        <f t="shared" si="212"/>
        <v>0</v>
      </c>
      <c r="AC1711" s="94" t="e">
        <f>+VLOOKUP(E1711,'Código Licitaciones'!$K$7:$K$50,1,0)</f>
        <v>#N/A</v>
      </c>
      <c r="AD1711" s="94">
        <f t="shared" si="213"/>
        <v>0</v>
      </c>
      <c r="AE1711" s="94" t="e">
        <f>+VLOOKUP(G1711,'Código Licitaciones'!$L$7:$L$50,1,0)</f>
        <v>#N/A</v>
      </c>
      <c r="AF1711" s="90" t="e">
        <f t="shared" si="214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7"/>
        <v>0</v>
      </c>
      <c r="AJ1711" s="94">
        <f t="shared" si="207"/>
        <v>0</v>
      </c>
      <c r="AK1711" s="95" t="e">
        <f>+VLOOKUP(M1711,'Código Barras'!$C$3:$C$1694,1,0)</f>
        <v>#N/A</v>
      </c>
      <c r="AL1711" s="90">
        <f t="shared" si="209"/>
        <v>0</v>
      </c>
      <c r="AM1711" s="90">
        <f t="shared" si="209"/>
        <v>0</v>
      </c>
      <c r="AN1711" s="90">
        <f t="shared" si="209"/>
        <v>0</v>
      </c>
      <c r="AO1711" s="90">
        <f t="shared" si="208"/>
        <v>0</v>
      </c>
      <c r="AP1711" s="90">
        <f t="shared" si="208"/>
        <v>0</v>
      </c>
      <c r="AQ1711" s="90">
        <f t="shared" si="208"/>
        <v>0</v>
      </c>
      <c r="AR1711" s="90" t="e">
        <f>VLOOKUP(C1711&amp;E1711&amp;G1711&amp;I1711&amp;J1711,'Código Licitaciones'!$I$8:$I$4158,1,0)</f>
        <v>#N/A</v>
      </c>
    </row>
    <row r="1712" spans="24:44" ht="18.75" x14ac:dyDescent="0.3">
      <c r="X1712" s="83">
        <f t="shared" si="210"/>
        <v>9</v>
      </c>
      <c r="Z1712" s="90" t="e">
        <f t="shared" si="211"/>
        <v>#DIV/0!</v>
      </c>
      <c r="AA1712" s="94" t="e">
        <f>+VLOOKUP(C1712,'Código Licitaciones'!$J$7:$J$31,1,0)</f>
        <v>#N/A</v>
      </c>
      <c r="AB1712" s="94">
        <f t="shared" si="212"/>
        <v>0</v>
      </c>
      <c r="AC1712" s="94" t="e">
        <f>+VLOOKUP(E1712,'Código Licitaciones'!$K$7:$K$50,1,0)</f>
        <v>#N/A</v>
      </c>
      <c r="AD1712" s="94">
        <f t="shared" si="213"/>
        <v>0</v>
      </c>
      <c r="AE1712" s="94" t="e">
        <f>+VLOOKUP(G1712,'Código Licitaciones'!$L$7:$L$50,1,0)</f>
        <v>#N/A</v>
      </c>
      <c r="AF1712" s="90" t="e">
        <f t="shared" si="214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7"/>
        <v>0</v>
      </c>
      <c r="AJ1712" s="94">
        <f t="shared" si="207"/>
        <v>0</v>
      </c>
      <c r="AK1712" s="95" t="e">
        <f>+VLOOKUP(M1712,'Código Barras'!$C$3:$C$1694,1,0)</f>
        <v>#N/A</v>
      </c>
      <c r="AL1712" s="90">
        <f t="shared" si="209"/>
        <v>0</v>
      </c>
      <c r="AM1712" s="90">
        <f t="shared" si="209"/>
        <v>0</v>
      </c>
      <c r="AN1712" s="90">
        <f t="shared" si="209"/>
        <v>0</v>
      </c>
      <c r="AO1712" s="90">
        <f t="shared" si="208"/>
        <v>0</v>
      </c>
      <c r="AP1712" s="90">
        <f t="shared" si="208"/>
        <v>0</v>
      </c>
      <c r="AQ1712" s="90">
        <f t="shared" si="208"/>
        <v>0</v>
      </c>
      <c r="AR1712" s="90" t="e">
        <f>VLOOKUP(C1712&amp;E1712&amp;G1712&amp;I1712&amp;J1712,'Código Licitaciones'!$I$8:$I$4158,1,0)</f>
        <v>#N/A</v>
      </c>
    </row>
    <row r="1713" spans="24:44" ht="18.75" x14ac:dyDescent="0.3">
      <c r="X1713" s="83">
        <f t="shared" si="210"/>
        <v>9</v>
      </c>
      <c r="Z1713" s="90" t="e">
        <f t="shared" si="211"/>
        <v>#DIV/0!</v>
      </c>
      <c r="AA1713" s="94" t="e">
        <f>+VLOOKUP(C1713,'Código Licitaciones'!$J$7:$J$31,1,0)</f>
        <v>#N/A</v>
      </c>
      <c r="AB1713" s="94">
        <f t="shared" si="212"/>
        <v>0</v>
      </c>
      <c r="AC1713" s="94" t="e">
        <f>+VLOOKUP(E1713,'Código Licitaciones'!$K$7:$K$50,1,0)</f>
        <v>#N/A</v>
      </c>
      <c r="AD1713" s="94">
        <f t="shared" si="213"/>
        <v>0</v>
      </c>
      <c r="AE1713" s="94" t="e">
        <f>+VLOOKUP(G1713,'Código Licitaciones'!$L$7:$L$50,1,0)</f>
        <v>#N/A</v>
      </c>
      <c r="AF1713" s="90" t="e">
        <f t="shared" si="214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7"/>
        <v>0</v>
      </c>
      <c r="AJ1713" s="94">
        <f t="shared" si="207"/>
        <v>0</v>
      </c>
      <c r="AK1713" s="95" t="e">
        <f>+VLOOKUP(M1713,'Código Barras'!$C$3:$C$1694,1,0)</f>
        <v>#N/A</v>
      </c>
      <c r="AL1713" s="90">
        <f t="shared" si="209"/>
        <v>0</v>
      </c>
      <c r="AM1713" s="90">
        <f t="shared" si="209"/>
        <v>0</v>
      </c>
      <c r="AN1713" s="90">
        <f t="shared" si="209"/>
        <v>0</v>
      </c>
      <c r="AO1713" s="90">
        <f t="shared" si="208"/>
        <v>0</v>
      </c>
      <c r="AP1713" s="90">
        <f t="shared" si="208"/>
        <v>0</v>
      </c>
      <c r="AQ1713" s="90">
        <f t="shared" si="208"/>
        <v>0</v>
      </c>
      <c r="AR1713" s="90" t="e">
        <f>VLOOKUP(C1713&amp;E1713&amp;G1713&amp;I1713&amp;J1713,'Código Licitaciones'!$I$8:$I$4158,1,0)</f>
        <v>#N/A</v>
      </c>
    </row>
    <row r="1714" spans="24:44" ht="18.75" x14ac:dyDescent="0.3">
      <c r="X1714" s="83">
        <f t="shared" si="210"/>
        <v>9</v>
      </c>
      <c r="Z1714" s="90" t="e">
        <f t="shared" si="211"/>
        <v>#DIV/0!</v>
      </c>
      <c r="AA1714" s="94" t="e">
        <f>+VLOOKUP(C1714,'Código Licitaciones'!$J$7:$J$31,1,0)</f>
        <v>#N/A</v>
      </c>
      <c r="AB1714" s="94">
        <f t="shared" si="212"/>
        <v>0</v>
      </c>
      <c r="AC1714" s="94" t="e">
        <f>+VLOOKUP(E1714,'Código Licitaciones'!$K$7:$K$50,1,0)</f>
        <v>#N/A</v>
      </c>
      <c r="AD1714" s="94">
        <f t="shared" si="213"/>
        <v>0</v>
      </c>
      <c r="AE1714" s="94" t="e">
        <f>+VLOOKUP(G1714,'Código Licitaciones'!$L$7:$L$50,1,0)</f>
        <v>#N/A</v>
      </c>
      <c r="AF1714" s="90" t="e">
        <f t="shared" si="214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7"/>
        <v>0</v>
      </c>
      <c r="AJ1714" s="94">
        <f t="shared" si="207"/>
        <v>0</v>
      </c>
      <c r="AK1714" s="95" t="e">
        <f>+VLOOKUP(M1714,'Código Barras'!$C$3:$C$1694,1,0)</f>
        <v>#N/A</v>
      </c>
      <c r="AL1714" s="90">
        <f t="shared" si="209"/>
        <v>0</v>
      </c>
      <c r="AM1714" s="90">
        <f t="shared" si="209"/>
        <v>0</v>
      </c>
      <c r="AN1714" s="90">
        <f t="shared" si="209"/>
        <v>0</v>
      </c>
      <c r="AO1714" s="90">
        <f t="shared" si="208"/>
        <v>0</v>
      </c>
      <c r="AP1714" s="90">
        <f t="shared" si="208"/>
        <v>0</v>
      </c>
      <c r="AQ1714" s="90">
        <f t="shared" si="208"/>
        <v>0</v>
      </c>
      <c r="AR1714" s="90" t="e">
        <f>VLOOKUP(C1714&amp;E1714&amp;G1714&amp;I1714&amp;J1714,'Código Licitaciones'!$I$8:$I$4158,1,0)</f>
        <v>#N/A</v>
      </c>
    </row>
    <row r="1715" spans="24:44" ht="18.75" x14ac:dyDescent="0.3">
      <c r="X1715" s="83">
        <f t="shared" si="210"/>
        <v>9</v>
      </c>
      <c r="Z1715" s="90" t="e">
        <f t="shared" si="211"/>
        <v>#DIV/0!</v>
      </c>
      <c r="AA1715" s="94" t="e">
        <f>+VLOOKUP(C1715,'Código Licitaciones'!$J$7:$J$31,1,0)</f>
        <v>#N/A</v>
      </c>
      <c r="AB1715" s="94">
        <f t="shared" si="212"/>
        <v>0</v>
      </c>
      <c r="AC1715" s="94" t="e">
        <f>+VLOOKUP(E1715,'Código Licitaciones'!$K$7:$K$50,1,0)</f>
        <v>#N/A</v>
      </c>
      <c r="AD1715" s="94">
        <f t="shared" si="213"/>
        <v>0</v>
      </c>
      <c r="AE1715" s="94" t="e">
        <f>+VLOOKUP(G1715,'Código Licitaciones'!$L$7:$L$50,1,0)</f>
        <v>#N/A</v>
      </c>
      <c r="AF1715" s="90" t="e">
        <f t="shared" si="214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5">+K1715</f>
        <v>0</v>
      </c>
      <c r="AJ1715" s="94">
        <f t="shared" si="215"/>
        <v>0</v>
      </c>
      <c r="AK1715" s="95" t="e">
        <f>+VLOOKUP(M1715,'Código Barras'!$C$3:$C$1694,1,0)</f>
        <v>#N/A</v>
      </c>
      <c r="AL1715" s="90">
        <f t="shared" si="209"/>
        <v>0</v>
      </c>
      <c r="AM1715" s="90">
        <f t="shared" si="209"/>
        <v>0</v>
      </c>
      <c r="AN1715" s="90">
        <f t="shared" si="209"/>
        <v>0</v>
      </c>
      <c r="AO1715" s="90">
        <f t="shared" si="208"/>
        <v>0</v>
      </c>
      <c r="AP1715" s="90">
        <f t="shared" si="208"/>
        <v>0</v>
      </c>
      <c r="AQ1715" s="90">
        <f t="shared" si="208"/>
        <v>0</v>
      </c>
      <c r="AR1715" s="90" t="e">
        <f>VLOOKUP(C1715&amp;E1715&amp;G1715&amp;I1715&amp;J1715,'Código Licitaciones'!$I$8:$I$4158,1,0)</f>
        <v>#N/A</v>
      </c>
    </row>
    <row r="1716" spans="24:44" ht="18.75" x14ac:dyDescent="0.3">
      <c r="X1716" s="83">
        <f t="shared" si="210"/>
        <v>9</v>
      </c>
      <c r="Z1716" s="90" t="e">
        <f t="shared" si="211"/>
        <v>#DIV/0!</v>
      </c>
      <c r="AA1716" s="94" t="e">
        <f>+VLOOKUP(C1716,'Código Licitaciones'!$J$7:$J$31,1,0)</f>
        <v>#N/A</v>
      </c>
      <c r="AB1716" s="94">
        <f t="shared" si="212"/>
        <v>0</v>
      </c>
      <c r="AC1716" s="94" t="e">
        <f>+VLOOKUP(E1716,'Código Licitaciones'!$K$7:$K$50,1,0)</f>
        <v>#N/A</v>
      </c>
      <c r="AD1716" s="94">
        <f t="shared" si="213"/>
        <v>0</v>
      </c>
      <c r="AE1716" s="94" t="e">
        <f>+VLOOKUP(G1716,'Código Licitaciones'!$L$7:$L$50,1,0)</f>
        <v>#N/A</v>
      </c>
      <c r="AF1716" s="90" t="e">
        <f t="shared" si="214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5"/>
        <v>0</v>
      </c>
      <c r="AJ1716" s="94">
        <f t="shared" si="215"/>
        <v>0</v>
      </c>
      <c r="AK1716" s="95" t="e">
        <f>+VLOOKUP(M1716,'Código Barras'!$C$3:$C$1694,1,0)</f>
        <v>#N/A</v>
      </c>
      <c r="AL1716" s="90">
        <f t="shared" si="209"/>
        <v>0</v>
      </c>
      <c r="AM1716" s="90">
        <f t="shared" si="209"/>
        <v>0</v>
      </c>
      <c r="AN1716" s="90">
        <f t="shared" si="209"/>
        <v>0</v>
      </c>
      <c r="AO1716" s="90">
        <f t="shared" si="208"/>
        <v>0</v>
      </c>
      <c r="AP1716" s="90">
        <f t="shared" si="208"/>
        <v>0</v>
      </c>
      <c r="AQ1716" s="90">
        <f t="shared" si="208"/>
        <v>0</v>
      </c>
      <c r="AR1716" s="90" t="e">
        <f>VLOOKUP(C1716&amp;E1716&amp;G1716&amp;I1716&amp;J1716,'Código Licitaciones'!$I$8:$I$4158,1,0)</f>
        <v>#N/A</v>
      </c>
    </row>
    <row r="1717" spans="24:44" ht="18.75" x14ac:dyDescent="0.3">
      <c r="X1717" s="83">
        <f t="shared" si="210"/>
        <v>9</v>
      </c>
      <c r="Z1717" s="90" t="e">
        <f t="shared" si="211"/>
        <v>#DIV/0!</v>
      </c>
      <c r="AA1717" s="94" t="e">
        <f>+VLOOKUP(C1717,'Código Licitaciones'!$J$7:$J$31,1,0)</f>
        <v>#N/A</v>
      </c>
      <c r="AB1717" s="94">
        <f t="shared" si="212"/>
        <v>0</v>
      </c>
      <c r="AC1717" s="94" t="e">
        <f>+VLOOKUP(E1717,'Código Licitaciones'!$K$7:$K$50,1,0)</f>
        <v>#N/A</v>
      </c>
      <c r="AD1717" s="94">
        <f t="shared" si="213"/>
        <v>0</v>
      </c>
      <c r="AE1717" s="94" t="e">
        <f>+VLOOKUP(G1717,'Código Licitaciones'!$L$7:$L$50,1,0)</f>
        <v>#N/A</v>
      </c>
      <c r="AF1717" s="90" t="e">
        <f t="shared" si="214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5"/>
        <v>0</v>
      </c>
      <c r="AJ1717" s="94">
        <f t="shared" si="215"/>
        <v>0</v>
      </c>
      <c r="AK1717" s="95" t="e">
        <f>+VLOOKUP(M1717,'Código Barras'!$C$3:$C$1694,1,0)</f>
        <v>#N/A</v>
      </c>
      <c r="AL1717" s="90">
        <f t="shared" si="209"/>
        <v>0</v>
      </c>
      <c r="AM1717" s="90">
        <f t="shared" si="209"/>
        <v>0</v>
      </c>
      <c r="AN1717" s="90">
        <f t="shared" si="209"/>
        <v>0</v>
      </c>
      <c r="AO1717" s="90">
        <f t="shared" si="208"/>
        <v>0</v>
      </c>
      <c r="AP1717" s="90">
        <f t="shared" si="208"/>
        <v>0</v>
      </c>
      <c r="AQ1717" s="90">
        <f t="shared" si="208"/>
        <v>0</v>
      </c>
      <c r="AR1717" s="90" t="e">
        <f>VLOOKUP(C1717&amp;E1717&amp;G1717&amp;I1717&amp;J1717,'Código Licitaciones'!$I$8:$I$4158,1,0)</f>
        <v>#N/A</v>
      </c>
    </row>
    <row r="1718" spans="24:44" ht="18.75" x14ac:dyDescent="0.3">
      <c r="X1718" s="83">
        <f t="shared" si="210"/>
        <v>9</v>
      </c>
      <c r="Z1718" s="90" t="e">
        <f t="shared" si="211"/>
        <v>#DIV/0!</v>
      </c>
      <c r="AA1718" s="94" t="e">
        <f>+VLOOKUP(C1718,'Código Licitaciones'!$J$7:$J$31,1,0)</f>
        <v>#N/A</v>
      </c>
      <c r="AB1718" s="94">
        <f t="shared" si="212"/>
        <v>0</v>
      </c>
      <c r="AC1718" s="94" t="e">
        <f>+VLOOKUP(E1718,'Código Licitaciones'!$K$7:$K$50,1,0)</f>
        <v>#N/A</v>
      </c>
      <c r="AD1718" s="94">
        <f t="shared" si="213"/>
        <v>0</v>
      </c>
      <c r="AE1718" s="94" t="e">
        <f>+VLOOKUP(G1718,'Código Licitaciones'!$L$7:$L$50,1,0)</f>
        <v>#N/A</v>
      </c>
      <c r="AF1718" s="90" t="e">
        <f t="shared" si="214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5"/>
        <v>0</v>
      </c>
      <c r="AJ1718" s="94">
        <f t="shared" si="215"/>
        <v>0</v>
      </c>
      <c r="AK1718" s="95" t="e">
        <f>+VLOOKUP(M1718,'Código Barras'!$C$3:$C$1694,1,0)</f>
        <v>#N/A</v>
      </c>
      <c r="AL1718" s="90">
        <f t="shared" si="209"/>
        <v>0</v>
      </c>
      <c r="AM1718" s="90">
        <f t="shared" si="209"/>
        <v>0</v>
      </c>
      <c r="AN1718" s="90">
        <f t="shared" si="209"/>
        <v>0</v>
      </c>
      <c r="AO1718" s="90">
        <f t="shared" si="208"/>
        <v>0</v>
      </c>
      <c r="AP1718" s="90">
        <f t="shared" si="208"/>
        <v>0</v>
      </c>
      <c r="AQ1718" s="90">
        <f t="shared" si="208"/>
        <v>0</v>
      </c>
      <c r="AR1718" s="90" t="e">
        <f>VLOOKUP(C1718&amp;E1718&amp;G1718&amp;I1718&amp;J1718,'Código Licitaciones'!$I$8:$I$4158,1,0)</f>
        <v>#N/A</v>
      </c>
    </row>
    <row r="1719" spans="24:44" ht="18.75" x14ac:dyDescent="0.3">
      <c r="X1719" s="83">
        <f t="shared" si="210"/>
        <v>9</v>
      </c>
      <c r="Z1719" s="90" t="e">
        <f t="shared" si="211"/>
        <v>#DIV/0!</v>
      </c>
      <c r="AA1719" s="94" t="e">
        <f>+VLOOKUP(C1719,'Código Licitaciones'!$J$7:$J$31,1,0)</f>
        <v>#N/A</v>
      </c>
      <c r="AB1719" s="94">
        <f t="shared" si="212"/>
        <v>0</v>
      </c>
      <c r="AC1719" s="94" t="e">
        <f>+VLOOKUP(E1719,'Código Licitaciones'!$K$7:$K$50,1,0)</f>
        <v>#N/A</v>
      </c>
      <c r="AD1719" s="94">
        <f t="shared" si="213"/>
        <v>0</v>
      </c>
      <c r="AE1719" s="94" t="e">
        <f>+VLOOKUP(G1719,'Código Licitaciones'!$L$7:$L$50,1,0)</f>
        <v>#N/A</v>
      </c>
      <c r="AF1719" s="90" t="e">
        <f t="shared" si="214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5"/>
        <v>0</v>
      </c>
      <c r="AJ1719" s="94">
        <f t="shared" si="215"/>
        <v>0</v>
      </c>
      <c r="AK1719" s="95" t="e">
        <f>+VLOOKUP(M1719,'Código Barras'!$C$3:$C$1694,1,0)</f>
        <v>#N/A</v>
      </c>
      <c r="AL1719" s="90">
        <f t="shared" si="209"/>
        <v>0</v>
      </c>
      <c r="AM1719" s="90">
        <f t="shared" si="209"/>
        <v>0</v>
      </c>
      <c r="AN1719" s="90">
        <f t="shared" si="209"/>
        <v>0</v>
      </c>
      <c r="AO1719" s="90">
        <f t="shared" si="208"/>
        <v>0</v>
      </c>
      <c r="AP1719" s="90">
        <f t="shared" si="208"/>
        <v>0</v>
      </c>
      <c r="AQ1719" s="90">
        <f t="shared" si="208"/>
        <v>0</v>
      </c>
      <c r="AR1719" s="90" t="e">
        <f>VLOOKUP(C1719&amp;E1719&amp;G1719&amp;I1719&amp;J1719,'Código Licitaciones'!$I$8:$I$4158,1,0)</f>
        <v>#N/A</v>
      </c>
    </row>
    <row r="1720" spans="24:44" ht="18.75" x14ac:dyDescent="0.3">
      <c r="X1720" s="83">
        <f t="shared" si="210"/>
        <v>9</v>
      </c>
      <c r="Z1720" s="90" t="e">
        <f t="shared" si="211"/>
        <v>#DIV/0!</v>
      </c>
      <c r="AA1720" s="94" t="e">
        <f>+VLOOKUP(C1720,'Código Licitaciones'!$J$7:$J$31,1,0)</f>
        <v>#N/A</v>
      </c>
      <c r="AB1720" s="94">
        <f t="shared" si="212"/>
        <v>0</v>
      </c>
      <c r="AC1720" s="94" t="e">
        <f>+VLOOKUP(E1720,'Código Licitaciones'!$K$7:$K$50,1,0)</f>
        <v>#N/A</v>
      </c>
      <c r="AD1720" s="94">
        <f t="shared" si="213"/>
        <v>0</v>
      </c>
      <c r="AE1720" s="94" t="e">
        <f>+VLOOKUP(G1720,'Código Licitaciones'!$L$7:$L$50,1,0)</f>
        <v>#N/A</v>
      </c>
      <c r="AF1720" s="90" t="e">
        <f t="shared" si="214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5"/>
        <v>0</v>
      </c>
      <c r="AJ1720" s="94">
        <f t="shared" si="215"/>
        <v>0</v>
      </c>
      <c r="AK1720" s="95" t="e">
        <f>+VLOOKUP(M1720,'Código Barras'!$C$3:$C$1694,1,0)</f>
        <v>#N/A</v>
      </c>
      <c r="AL1720" s="90">
        <f t="shared" si="209"/>
        <v>0</v>
      </c>
      <c r="AM1720" s="90">
        <f t="shared" si="209"/>
        <v>0</v>
      </c>
      <c r="AN1720" s="90">
        <f t="shared" si="209"/>
        <v>0</v>
      </c>
      <c r="AO1720" s="90">
        <f t="shared" si="208"/>
        <v>0</v>
      </c>
      <c r="AP1720" s="90">
        <f t="shared" si="208"/>
        <v>0</v>
      </c>
      <c r="AQ1720" s="90">
        <f t="shared" si="208"/>
        <v>0</v>
      </c>
      <c r="AR1720" s="90" t="e">
        <f>VLOOKUP(C1720&amp;E1720&amp;G1720&amp;I1720&amp;J1720,'Código Licitaciones'!$I$8:$I$4158,1,0)</f>
        <v>#N/A</v>
      </c>
    </row>
    <row r="1721" spans="24:44" ht="18.75" x14ac:dyDescent="0.3">
      <c r="X1721" s="83">
        <f t="shared" si="210"/>
        <v>9</v>
      </c>
      <c r="Z1721" s="90" t="e">
        <f t="shared" si="211"/>
        <v>#DIV/0!</v>
      </c>
      <c r="AA1721" s="94" t="e">
        <f>+VLOOKUP(C1721,'Código Licitaciones'!$J$7:$J$31,1,0)</f>
        <v>#N/A</v>
      </c>
      <c r="AB1721" s="94">
        <f t="shared" si="212"/>
        <v>0</v>
      </c>
      <c r="AC1721" s="94" t="e">
        <f>+VLOOKUP(E1721,'Código Licitaciones'!$K$7:$K$50,1,0)</f>
        <v>#N/A</v>
      </c>
      <c r="AD1721" s="94">
        <f t="shared" si="213"/>
        <v>0</v>
      </c>
      <c r="AE1721" s="94" t="e">
        <f>+VLOOKUP(G1721,'Código Licitaciones'!$L$7:$L$50,1,0)</f>
        <v>#N/A</v>
      </c>
      <c r="AF1721" s="90" t="e">
        <f t="shared" si="214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5"/>
        <v>0</v>
      </c>
      <c r="AJ1721" s="94">
        <f t="shared" si="215"/>
        <v>0</v>
      </c>
      <c r="AK1721" s="95" t="e">
        <f>+VLOOKUP(M1721,'Código Barras'!$C$3:$C$1694,1,0)</f>
        <v>#N/A</v>
      </c>
      <c r="AL1721" s="90">
        <f t="shared" si="209"/>
        <v>0</v>
      </c>
      <c r="AM1721" s="90">
        <f t="shared" si="209"/>
        <v>0</v>
      </c>
      <c r="AN1721" s="90">
        <f t="shared" si="209"/>
        <v>0</v>
      </c>
      <c r="AO1721" s="90">
        <f t="shared" si="208"/>
        <v>0</v>
      </c>
      <c r="AP1721" s="90">
        <f t="shared" si="208"/>
        <v>0</v>
      </c>
      <c r="AQ1721" s="90">
        <f t="shared" si="208"/>
        <v>0</v>
      </c>
      <c r="AR1721" s="90" t="e">
        <f>VLOOKUP(C1721&amp;E1721&amp;G1721&amp;I1721&amp;J1721,'Código Licitaciones'!$I$8:$I$4158,1,0)</f>
        <v>#N/A</v>
      </c>
    </row>
    <row r="1722" spans="24:44" ht="18.75" x14ac:dyDescent="0.3">
      <c r="X1722" s="83">
        <f t="shared" si="210"/>
        <v>9</v>
      </c>
      <c r="Z1722" s="90" t="e">
        <f t="shared" si="211"/>
        <v>#DIV/0!</v>
      </c>
      <c r="AA1722" s="94" t="e">
        <f>+VLOOKUP(C1722,'Código Licitaciones'!$J$7:$J$31,1,0)</f>
        <v>#N/A</v>
      </c>
      <c r="AB1722" s="94">
        <f t="shared" si="212"/>
        <v>0</v>
      </c>
      <c r="AC1722" s="94" t="e">
        <f>+VLOOKUP(E1722,'Código Licitaciones'!$K$7:$K$50,1,0)</f>
        <v>#N/A</v>
      </c>
      <c r="AD1722" s="94">
        <f t="shared" si="213"/>
        <v>0</v>
      </c>
      <c r="AE1722" s="94" t="e">
        <f>+VLOOKUP(G1722,'Código Licitaciones'!$L$7:$L$50,1,0)</f>
        <v>#N/A</v>
      </c>
      <c r="AF1722" s="90" t="e">
        <f t="shared" si="214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5"/>
        <v>0</v>
      </c>
      <c r="AJ1722" s="94">
        <f t="shared" si="215"/>
        <v>0</v>
      </c>
      <c r="AK1722" s="95" t="e">
        <f>+VLOOKUP(M1722,'Código Barras'!$C$3:$C$1694,1,0)</f>
        <v>#N/A</v>
      </c>
      <c r="AL1722" s="90">
        <f t="shared" si="209"/>
        <v>0</v>
      </c>
      <c r="AM1722" s="90">
        <f t="shared" si="209"/>
        <v>0</v>
      </c>
      <c r="AN1722" s="90">
        <f t="shared" si="209"/>
        <v>0</v>
      </c>
      <c r="AO1722" s="90">
        <f t="shared" si="208"/>
        <v>0</v>
      </c>
      <c r="AP1722" s="90">
        <f t="shared" si="208"/>
        <v>0</v>
      </c>
      <c r="AQ1722" s="90">
        <f t="shared" si="208"/>
        <v>0</v>
      </c>
      <c r="AR1722" s="90" t="e">
        <f>VLOOKUP(C1722&amp;E1722&amp;G1722&amp;I1722&amp;J1722,'Código Licitaciones'!$I$8:$I$4158,1,0)</f>
        <v>#N/A</v>
      </c>
    </row>
    <row r="1723" spans="24:44" ht="18.75" x14ac:dyDescent="0.3">
      <c r="X1723" s="83">
        <f t="shared" si="210"/>
        <v>9</v>
      </c>
      <c r="Z1723" s="90" t="e">
        <f t="shared" si="211"/>
        <v>#DIV/0!</v>
      </c>
      <c r="AA1723" s="94" t="e">
        <f>+VLOOKUP(C1723,'Código Licitaciones'!$J$7:$J$31,1,0)</f>
        <v>#N/A</v>
      </c>
      <c r="AB1723" s="94">
        <f t="shared" si="212"/>
        <v>0</v>
      </c>
      <c r="AC1723" s="94" t="e">
        <f>+VLOOKUP(E1723,'Código Licitaciones'!$K$7:$K$50,1,0)</f>
        <v>#N/A</v>
      </c>
      <c r="AD1723" s="94">
        <f t="shared" si="213"/>
        <v>0</v>
      </c>
      <c r="AE1723" s="94" t="e">
        <f>+VLOOKUP(G1723,'Código Licitaciones'!$L$7:$L$50,1,0)</f>
        <v>#N/A</v>
      </c>
      <c r="AF1723" s="90" t="e">
        <f t="shared" si="214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5"/>
        <v>0</v>
      </c>
      <c r="AJ1723" s="94">
        <f t="shared" si="215"/>
        <v>0</v>
      </c>
      <c r="AK1723" s="95" t="e">
        <f>+VLOOKUP(M1723,'Código Barras'!$C$3:$C$1694,1,0)</f>
        <v>#N/A</v>
      </c>
      <c r="AL1723" s="90">
        <f t="shared" si="209"/>
        <v>0</v>
      </c>
      <c r="AM1723" s="90">
        <f t="shared" si="209"/>
        <v>0</v>
      </c>
      <c r="AN1723" s="90">
        <f t="shared" si="209"/>
        <v>0</v>
      </c>
      <c r="AO1723" s="90">
        <f t="shared" si="208"/>
        <v>0</v>
      </c>
      <c r="AP1723" s="90">
        <f t="shared" si="208"/>
        <v>0</v>
      </c>
      <c r="AQ1723" s="90">
        <f t="shared" si="208"/>
        <v>0</v>
      </c>
      <c r="AR1723" s="90" t="e">
        <f>VLOOKUP(C1723&amp;E1723&amp;G1723&amp;I1723&amp;J1723,'Código Licitaciones'!$I$8:$I$4158,1,0)</f>
        <v>#N/A</v>
      </c>
    </row>
    <row r="1724" spans="24:44" ht="18.75" x14ac:dyDescent="0.3">
      <c r="X1724" s="83">
        <f t="shared" si="210"/>
        <v>9</v>
      </c>
      <c r="Z1724" s="90" t="e">
        <f t="shared" si="211"/>
        <v>#DIV/0!</v>
      </c>
      <c r="AA1724" s="94" t="e">
        <f>+VLOOKUP(C1724,'Código Licitaciones'!$J$7:$J$31,1,0)</f>
        <v>#N/A</v>
      </c>
      <c r="AB1724" s="94">
        <f t="shared" si="212"/>
        <v>0</v>
      </c>
      <c r="AC1724" s="94" t="e">
        <f>+VLOOKUP(E1724,'Código Licitaciones'!$K$7:$K$50,1,0)</f>
        <v>#N/A</v>
      </c>
      <c r="AD1724" s="94">
        <f t="shared" si="213"/>
        <v>0</v>
      </c>
      <c r="AE1724" s="94" t="e">
        <f>+VLOOKUP(G1724,'Código Licitaciones'!$L$7:$L$50,1,0)</f>
        <v>#N/A</v>
      </c>
      <c r="AF1724" s="90" t="e">
        <f t="shared" si="214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5"/>
        <v>0</v>
      </c>
      <c r="AJ1724" s="94">
        <f t="shared" si="215"/>
        <v>0</v>
      </c>
      <c r="AK1724" s="95" t="e">
        <f>+VLOOKUP(M1724,'Código Barras'!$C$3:$C$1694,1,0)</f>
        <v>#N/A</v>
      </c>
      <c r="AL1724" s="90">
        <f t="shared" si="209"/>
        <v>0</v>
      </c>
      <c r="AM1724" s="90">
        <f t="shared" si="209"/>
        <v>0</v>
      </c>
      <c r="AN1724" s="90">
        <f t="shared" si="209"/>
        <v>0</v>
      </c>
      <c r="AO1724" s="90">
        <f t="shared" si="208"/>
        <v>0</v>
      </c>
      <c r="AP1724" s="90">
        <f t="shared" si="208"/>
        <v>0</v>
      </c>
      <c r="AQ1724" s="90">
        <f t="shared" si="208"/>
        <v>0</v>
      </c>
      <c r="AR1724" s="90" t="e">
        <f>VLOOKUP(C1724&amp;E1724&amp;G1724&amp;I1724&amp;J1724,'Código Licitaciones'!$I$8:$I$4158,1,0)</f>
        <v>#N/A</v>
      </c>
    </row>
    <row r="1725" spans="24:44" ht="18.75" x14ac:dyDescent="0.3">
      <c r="X1725" s="83">
        <f t="shared" si="210"/>
        <v>9</v>
      </c>
      <c r="Z1725" s="90" t="e">
        <f t="shared" si="211"/>
        <v>#DIV/0!</v>
      </c>
      <c r="AA1725" s="94" t="e">
        <f>+VLOOKUP(C1725,'Código Licitaciones'!$J$7:$J$31,1,0)</f>
        <v>#N/A</v>
      </c>
      <c r="AB1725" s="94">
        <f t="shared" si="212"/>
        <v>0</v>
      </c>
      <c r="AC1725" s="94" t="e">
        <f>+VLOOKUP(E1725,'Código Licitaciones'!$K$7:$K$50,1,0)</f>
        <v>#N/A</v>
      </c>
      <c r="AD1725" s="94">
        <f t="shared" si="213"/>
        <v>0</v>
      </c>
      <c r="AE1725" s="94" t="e">
        <f>+VLOOKUP(G1725,'Código Licitaciones'!$L$7:$L$50,1,0)</f>
        <v>#N/A</v>
      </c>
      <c r="AF1725" s="90" t="e">
        <f t="shared" si="214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5"/>
        <v>0</v>
      </c>
      <c r="AJ1725" s="94">
        <f t="shared" si="215"/>
        <v>0</v>
      </c>
      <c r="AK1725" s="95" t="e">
        <f>+VLOOKUP(M1725,'Código Barras'!$C$3:$C$1694,1,0)</f>
        <v>#N/A</v>
      </c>
      <c r="AL1725" s="90">
        <f t="shared" si="209"/>
        <v>0</v>
      </c>
      <c r="AM1725" s="90">
        <f t="shared" si="209"/>
        <v>0</v>
      </c>
      <c r="AN1725" s="90">
        <f t="shared" si="209"/>
        <v>0</v>
      </c>
      <c r="AO1725" s="90">
        <f t="shared" si="208"/>
        <v>0</v>
      </c>
      <c r="AP1725" s="90">
        <f t="shared" si="208"/>
        <v>0</v>
      </c>
      <c r="AQ1725" s="90">
        <f t="shared" si="208"/>
        <v>0</v>
      </c>
      <c r="AR1725" s="90" t="e">
        <f>VLOOKUP(C1725&amp;E1725&amp;G1725&amp;I1725&amp;J1725,'Código Licitaciones'!$I$8:$I$4158,1,0)</f>
        <v>#N/A</v>
      </c>
    </row>
    <row r="1726" spans="24:44" ht="18.75" x14ac:dyDescent="0.3">
      <c r="X1726" s="83">
        <f t="shared" si="210"/>
        <v>9</v>
      </c>
      <c r="Z1726" s="90" t="e">
        <f t="shared" si="211"/>
        <v>#DIV/0!</v>
      </c>
      <c r="AA1726" s="94" t="e">
        <f>+VLOOKUP(C1726,'Código Licitaciones'!$J$7:$J$31,1,0)</f>
        <v>#N/A</v>
      </c>
      <c r="AB1726" s="94">
        <f t="shared" si="212"/>
        <v>0</v>
      </c>
      <c r="AC1726" s="94" t="e">
        <f>+VLOOKUP(E1726,'Código Licitaciones'!$K$7:$K$50,1,0)</f>
        <v>#N/A</v>
      </c>
      <c r="AD1726" s="94">
        <f t="shared" si="213"/>
        <v>0</v>
      </c>
      <c r="AE1726" s="94" t="e">
        <f>+VLOOKUP(G1726,'Código Licitaciones'!$L$7:$L$50,1,0)</f>
        <v>#N/A</v>
      </c>
      <c r="AF1726" s="90" t="e">
        <f t="shared" si="214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5"/>
        <v>0</v>
      </c>
      <c r="AJ1726" s="94">
        <f t="shared" si="215"/>
        <v>0</v>
      </c>
      <c r="AK1726" s="95" t="e">
        <f>+VLOOKUP(M1726,'Código Barras'!$C$3:$C$1694,1,0)</f>
        <v>#N/A</v>
      </c>
      <c r="AL1726" s="90">
        <f t="shared" si="209"/>
        <v>0</v>
      </c>
      <c r="AM1726" s="90">
        <f t="shared" si="209"/>
        <v>0</v>
      </c>
      <c r="AN1726" s="90">
        <f t="shared" si="209"/>
        <v>0</v>
      </c>
      <c r="AO1726" s="90">
        <f t="shared" si="208"/>
        <v>0</v>
      </c>
      <c r="AP1726" s="90">
        <f t="shared" si="208"/>
        <v>0</v>
      </c>
      <c r="AQ1726" s="90">
        <f t="shared" si="208"/>
        <v>0</v>
      </c>
      <c r="AR1726" s="90" t="e">
        <f>VLOOKUP(C1726&amp;E1726&amp;G1726&amp;I1726&amp;J1726,'Código Licitaciones'!$I$8:$I$4158,1,0)</f>
        <v>#N/A</v>
      </c>
    </row>
    <row r="1727" spans="24:44" ht="18.75" x14ac:dyDescent="0.3">
      <c r="X1727" s="83">
        <f t="shared" si="210"/>
        <v>9</v>
      </c>
      <c r="Z1727" s="90" t="e">
        <f t="shared" si="211"/>
        <v>#DIV/0!</v>
      </c>
      <c r="AA1727" s="94" t="e">
        <f>+VLOOKUP(C1727,'Código Licitaciones'!$J$7:$J$31,1,0)</f>
        <v>#N/A</v>
      </c>
      <c r="AB1727" s="94">
        <f t="shared" si="212"/>
        <v>0</v>
      </c>
      <c r="AC1727" s="94" t="e">
        <f>+VLOOKUP(E1727,'Código Licitaciones'!$K$7:$K$50,1,0)</f>
        <v>#N/A</v>
      </c>
      <c r="AD1727" s="94">
        <f t="shared" si="213"/>
        <v>0</v>
      </c>
      <c r="AE1727" s="94" t="e">
        <f>+VLOOKUP(G1727,'Código Licitaciones'!$L$7:$L$50,1,0)</f>
        <v>#N/A</v>
      </c>
      <c r="AF1727" s="90" t="e">
        <f t="shared" si="214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5"/>
        <v>0</v>
      </c>
      <c r="AJ1727" s="94">
        <f t="shared" si="215"/>
        <v>0</v>
      </c>
      <c r="AK1727" s="95" t="e">
        <f>+VLOOKUP(M1727,'Código Barras'!$C$3:$C$1694,1,0)</f>
        <v>#N/A</v>
      </c>
      <c r="AL1727" s="90">
        <f t="shared" si="209"/>
        <v>0</v>
      </c>
      <c r="AM1727" s="90">
        <f t="shared" si="209"/>
        <v>0</v>
      </c>
      <c r="AN1727" s="90">
        <f t="shared" si="209"/>
        <v>0</v>
      </c>
      <c r="AO1727" s="90">
        <f t="shared" si="208"/>
        <v>0</v>
      </c>
      <c r="AP1727" s="90">
        <f t="shared" si="208"/>
        <v>0</v>
      </c>
      <c r="AQ1727" s="90">
        <f t="shared" si="208"/>
        <v>0</v>
      </c>
      <c r="AR1727" s="90" t="e">
        <f>VLOOKUP(C1727&amp;E1727&amp;G1727&amp;I1727&amp;J1727,'Código Licitaciones'!$I$8:$I$4158,1,0)</f>
        <v>#N/A</v>
      </c>
    </row>
    <row r="1728" spans="24:44" ht="18.75" x14ac:dyDescent="0.3">
      <c r="X1728" s="83">
        <f t="shared" si="210"/>
        <v>9</v>
      </c>
      <c r="Z1728" s="90" t="e">
        <f t="shared" si="211"/>
        <v>#DIV/0!</v>
      </c>
      <c r="AA1728" s="94" t="e">
        <f>+VLOOKUP(C1728,'Código Licitaciones'!$J$7:$J$31,1,0)</f>
        <v>#N/A</v>
      </c>
      <c r="AB1728" s="94">
        <f t="shared" si="212"/>
        <v>0</v>
      </c>
      <c r="AC1728" s="94" t="e">
        <f>+VLOOKUP(E1728,'Código Licitaciones'!$K$7:$K$50,1,0)</f>
        <v>#N/A</v>
      </c>
      <c r="AD1728" s="94">
        <f t="shared" si="213"/>
        <v>0</v>
      </c>
      <c r="AE1728" s="94" t="e">
        <f>+VLOOKUP(G1728,'Código Licitaciones'!$L$7:$L$50,1,0)</f>
        <v>#N/A</v>
      </c>
      <c r="AF1728" s="90" t="e">
        <f t="shared" si="214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5"/>
        <v>0</v>
      </c>
      <c r="AJ1728" s="94">
        <f t="shared" si="215"/>
        <v>0</v>
      </c>
      <c r="AK1728" s="95" t="e">
        <f>+VLOOKUP(M1728,'Código Barras'!$C$3:$C$1694,1,0)</f>
        <v>#N/A</v>
      </c>
      <c r="AL1728" s="90">
        <f t="shared" si="209"/>
        <v>0</v>
      </c>
      <c r="AM1728" s="90">
        <f t="shared" si="209"/>
        <v>0</v>
      </c>
      <c r="AN1728" s="90">
        <f t="shared" si="209"/>
        <v>0</v>
      </c>
      <c r="AO1728" s="90">
        <f t="shared" si="209"/>
        <v>0</v>
      </c>
      <c r="AP1728" s="90">
        <f t="shared" si="209"/>
        <v>0</v>
      </c>
      <c r="AQ1728" s="90">
        <f t="shared" si="209"/>
        <v>0</v>
      </c>
      <c r="AR1728" s="90" t="e">
        <f>VLOOKUP(C1728&amp;E1728&amp;G1728&amp;I1728&amp;J1728,'Código Licitaciones'!$I$8:$I$4158,1,0)</f>
        <v>#N/A</v>
      </c>
    </row>
    <row r="1729" spans="24:44" ht="18.75" x14ac:dyDescent="0.3">
      <c r="X1729" s="83">
        <f t="shared" si="210"/>
        <v>9</v>
      </c>
      <c r="Z1729" s="90" t="e">
        <f t="shared" si="211"/>
        <v>#DIV/0!</v>
      </c>
      <c r="AA1729" s="94" t="e">
        <f>+VLOOKUP(C1729,'Código Licitaciones'!$J$7:$J$31,1,0)</f>
        <v>#N/A</v>
      </c>
      <c r="AB1729" s="94">
        <f t="shared" si="212"/>
        <v>0</v>
      </c>
      <c r="AC1729" s="94" t="e">
        <f>+VLOOKUP(E1729,'Código Licitaciones'!$K$7:$K$50,1,0)</f>
        <v>#N/A</v>
      </c>
      <c r="AD1729" s="94">
        <f t="shared" si="213"/>
        <v>0</v>
      </c>
      <c r="AE1729" s="94" t="e">
        <f>+VLOOKUP(G1729,'Código Licitaciones'!$L$7:$L$50,1,0)</f>
        <v>#N/A</v>
      </c>
      <c r="AF1729" s="90" t="e">
        <f t="shared" si="214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5"/>
        <v>0</v>
      </c>
      <c r="AJ1729" s="94">
        <f t="shared" si="215"/>
        <v>0</v>
      </c>
      <c r="AK1729" s="95" t="e">
        <f>+VLOOKUP(M1729,'Código Barras'!$C$3:$C$1694,1,0)</f>
        <v>#N/A</v>
      </c>
      <c r="AL1729" s="90">
        <f t="shared" ref="AL1729:AQ1771" si="216">IF(OR(ISNUMBER(N1729),N1729=0),N1729,1/0)</f>
        <v>0</v>
      </c>
      <c r="AM1729" s="90">
        <f t="shared" si="216"/>
        <v>0</v>
      </c>
      <c r="AN1729" s="90">
        <f t="shared" si="216"/>
        <v>0</v>
      </c>
      <c r="AO1729" s="90">
        <f t="shared" si="216"/>
        <v>0</v>
      </c>
      <c r="AP1729" s="90">
        <f t="shared" si="216"/>
        <v>0</v>
      </c>
      <c r="AQ1729" s="90">
        <f t="shared" si="216"/>
        <v>0</v>
      </c>
      <c r="AR1729" s="90" t="e">
        <f>VLOOKUP(C1729&amp;E1729&amp;G1729&amp;I1729&amp;J1729,'Código Licitaciones'!$I$8:$I$4158,1,0)</f>
        <v>#N/A</v>
      </c>
    </row>
    <row r="1730" spans="24:44" ht="18.75" x14ac:dyDescent="0.3">
      <c r="X1730" s="83">
        <f t="shared" si="210"/>
        <v>9</v>
      </c>
      <c r="Z1730" s="90" t="e">
        <f t="shared" si="211"/>
        <v>#DIV/0!</v>
      </c>
      <c r="AA1730" s="94" t="e">
        <f>+VLOOKUP(C1730,'Código Licitaciones'!$J$7:$J$31,1,0)</f>
        <v>#N/A</v>
      </c>
      <c r="AB1730" s="94">
        <f t="shared" si="212"/>
        <v>0</v>
      </c>
      <c r="AC1730" s="94" t="e">
        <f>+VLOOKUP(E1730,'Código Licitaciones'!$K$7:$K$50,1,0)</f>
        <v>#N/A</v>
      </c>
      <c r="AD1730" s="94">
        <f t="shared" si="213"/>
        <v>0</v>
      </c>
      <c r="AE1730" s="94" t="e">
        <f>+VLOOKUP(G1730,'Código Licitaciones'!$L$7:$L$50,1,0)</f>
        <v>#N/A</v>
      </c>
      <c r="AF1730" s="90" t="e">
        <f t="shared" si="214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5"/>
        <v>0</v>
      </c>
      <c r="AJ1730" s="94">
        <f t="shared" si="215"/>
        <v>0</v>
      </c>
      <c r="AK1730" s="95" t="e">
        <f>+VLOOKUP(M1730,'Código Barras'!$C$3:$C$1694,1,0)</f>
        <v>#N/A</v>
      </c>
      <c r="AL1730" s="90">
        <f t="shared" si="216"/>
        <v>0</v>
      </c>
      <c r="AM1730" s="90">
        <f t="shared" si="216"/>
        <v>0</v>
      </c>
      <c r="AN1730" s="90">
        <f t="shared" si="216"/>
        <v>0</v>
      </c>
      <c r="AO1730" s="90">
        <f t="shared" si="216"/>
        <v>0</v>
      </c>
      <c r="AP1730" s="90">
        <f t="shared" si="216"/>
        <v>0</v>
      </c>
      <c r="AQ1730" s="90">
        <f t="shared" si="216"/>
        <v>0</v>
      </c>
      <c r="AR1730" s="90" t="e">
        <f>VLOOKUP(C1730&amp;E1730&amp;G1730&amp;I1730&amp;J1730,'Código Licitaciones'!$I$8:$I$4158,1,0)</f>
        <v>#N/A</v>
      </c>
    </row>
    <row r="1731" spans="24:44" ht="18.75" x14ac:dyDescent="0.3">
      <c r="X1731" s="83">
        <f t="shared" si="210"/>
        <v>9</v>
      </c>
      <c r="Z1731" s="90" t="e">
        <f t="shared" si="211"/>
        <v>#DIV/0!</v>
      </c>
      <c r="AA1731" s="94" t="e">
        <f>+VLOOKUP(C1731,'Código Licitaciones'!$J$7:$J$31,1,0)</f>
        <v>#N/A</v>
      </c>
      <c r="AB1731" s="94">
        <f t="shared" si="212"/>
        <v>0</v>
      </c>
      <c r="AC1731" s="94" t="e">
        <f>+VLOOKUP(E1731,'Código Licitaciones'!$K$7:$K$50,1,0)</f>
        <v>#N/A</v>
      </c>
      <c r="AD1731" s="94">
        <f t="shared" si="213"/>
        <v>0</v>
      </c>
      <c r="AE1731" s="94" t="e">
        <f>+VLOOKUP(G1731,'Código Licitaciones'!$L$7:$L$50,1,0)</f>
        <v>#N/A</v>
      </c>
      <c r="AF1731" s="90" t="e">
        <f t="shared" si="214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5"/>
        <v>0</v>
      </c>
      <c r="AJ1731" s="94">
        <f t="shared" si="215"/>
        <v>0</v>
      </c>
      <c r="AK1731" s="95" t="e">
        <f>+VLOOKUP(M1731,'Código Barras'!$C$3:$C$1694,1,0)</f>
        <v>#N/A</v>
      </c>
      <c r="AL1731" s="90">
        <f t="shared" si="216"/>
        <v>0</v>
      </c>
      <c r="AM1731" s="90">
        <f t="shared" si="216"/>
        <v>0</v>
      </c>
      <c r="AN1731" s="90">
        <f t="shared" si="216"/>
        <v>0</v>
      </c>
      <c r="AO1731" s="90">
        <f t="shared" si="216"/>
        <v>0</v>
      </c>
      <c r="AP1731" s="90">
        <f t="shared" si="216"/>
        <v>0</v>
      </c>
      <c r="AQ1731" s="90">
        <f t="shared" si="216"/>
        <v>0</v>
      </c>
      <c r="AR1731" s="90" t="e">
        <f>VLOOKUP(C1731&amp;E1731&amp;G1731&amp;I1731&amp;J1731,'Código Licitaciones'!$I$8:$I$4158,1,0)</f>
        <v>#N/A</v>
      </c>
    </row>
    <row r="1732" spans="24:44" ht="18.75" x14ac:dyDescent="0.3">
      <c r="X1732" s="83">
        <f t="shared" si="210"/>
        <v>9</v>
      </c>
      <c r="Z1732" s="90" t="e">
        <f t="shared" si="211"/>
        <v>#DIV/0!</v>
      </c>
      <c r="AA1732" s="94" t="e">
        <f>+VLOOKUP(C1732,'Código Licitaciones'!$J$7:$J$31,1,0)</f>
        <v>#N/A</v>
      </c>
      <c r="AB1732" s="94">
        <f t="shared" si="212"/>
        <v>0</v>
      </c>
      <c r="AC1732" s="94" t="e">
        <f>+VLOOKUP(E1732,'Código Licitaciones'!$K$7:$K$50,1,0)</f>
        <v>#N/A</v>
      </c>
      <c r="AD1732" s="94">
        <f t="shared" si="213"/>
        <v>0</v>
      </c>
      <c r="AE1732" s="94" t="e">
        <f>+VLOOKUP(G1732,'Código Licitaciones'!$L$7:$L$50,1,0)</f>
        <v>#N/A</v>
      </c>
      <c r="AF1732" s="90" t="e">
        <f t="shared" si="214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5"/>
        <v>0</v>
      </c>
      <c r="AJ1732" s="94">
        <f t="shared" si="215"/>
        <v>0</v>
      </c>
      <c r="AK1732" s="95" t="e">
        <f>+VLOOKUP(M1732,'Código Barras'!$C$3:$C$1694,1,0)</f>
        <v>#N/A</v>
      </c>
      <c r="AL1732" s="90">
        <f t="shared" si="216"/>
        <v>0</v>
      </c>
      <c r="AM1732" s="90">
        <f t="shared" si="216"/>
        <v>0</v>
      </c>
      <c r="AN1732" s="90">
        <f t="shared" si="216"/>
        <v>0</v>
      </c>
      <c r="AO1732" s="90">
        <f t="shared" si="216"/>
        <v>0</v>
      </c>
      <c r="AP1732" s="90">
        <f t="shared" si="216"/>
        <v>0</v>
      </c>
      <c r="AQ1732" s="90">
        <f t="shared" si="216"/>
        <v>0</v>
      </c>
      <c r="AR1732" s="90" t="e">
        <f>VLOOKUP(C1732&amp;E1732&amp;G1732&amp;I1732&amp;J1732,'Código Licitaciones'!$I$8:$I$4158,1,0)</f>
        <v>#N/A</v>
      </c>
    </row>
    <row r="1733" spans="24:44" ht="18.75" x14ac:dyDescent="0.3">
      <c r="X1733" s="83">
        <f t="shared" si="210"/>
        <v>9</v>
      </c>
      <c r="Z1733" s="90" t="e">
        <f t="shared" si="211"/>
        <v>#DIV/0!</v>
      </c>
      <c r="AA1733" s="94" t="e">
        <f>+VLOOKUP(C1733,'Código Licitaciones'!$J$7:$J$31,1,0)</f>
        <v>#N/A</v>
      </c>
      <c r="AB1733" s="94">
        <f t="shared" si="212"/>
        <v>0</v>
      </c>
      <c r="AC1733" s="94" t="e">
        <f>+VLOOKUP(E1733,'Código Licitaciones'!$K$7:$K$50,1,0)</f>
        <v>#N/A</v>
      </c>
      <c r="AD1733" s="94">
        <f t="shared" si="213"/>
        <v>0</v>
      </c>
      <c r="AE1733" s="94" t="e">
        <f>+VLOOKUP(G1733,'Código Licitaciones'!$L$7:$L$50,1,0)</f>
        <v>#N/A</v>
      </c>
      <c r="AF1733" s="90" t="e">
        <f t="shared" si="214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5"/>
        <v>0</v>
      </c>
      <c r="AJ1733" s="94">
        <f t="shared" si="215"/>
        <v>0</v>
      </c>
      <c r="AK1733" s="95" t="e">
        <f>+VLOOKUP(M1733,'Código Barras'!$C$3:$C$1694,1,0)</f>
        <v>#N/A</v>
      </c>
      <c r="AL1733" s="90">
        <f t="shared" si="216"/>
        <v>0</v>
      </c>
      <c r="AM1733" s="90">
        <f t="shared" si="216"/>
        <v>0</v>
      </c>
      <c r="AN1733" s="90">
        <f t="shared" si="216"/>
        <v>0</v>
      </c>
      <c r="AO1733" s="90">
        <f t="shared" si="216"/>
        <v>0</v>
      </c>
      <c r="AP1733" s="90">
        <f t="shared" si="216"/>
        <v>0</v>
      </c>
      <c r="AQ1733" s="90">
        <f t="shared" si="216"/>
        <v>0</v>
      </c>
      <c r="AR1733" s="90" t="e">
        <f>VLOOKUP(C1733&amp;E1733&amp;G1733&amp;I1733&amp;J1733,'Código Licitaciones'!$I$8:$I$4158,1,0)</f>
        <v>#N/A</v>
      </c>
    </row>
    <row r="1734" spans="24:44" ht="18.75" x14ac:dyDescent="0.3">
      <c r="X1734" s="83">
        <f t="shared" si="210"/>
        <v>9</v>
      </c>
      <c r="Z1734" s="90" t="e">
        <f t="shared" si="211"/>
        <v>#DIV/0!</v>
      </c>
      <c r="AA1734" s="94" t="e">
        <f>+VLOOKUP(C1734,'Código Licitaciones'!$J$7:$J$31,1,0)</f>
        <v>#N/A</v>
      </c>
      <c r="AB1734" s="94">
        <f t="shared" si="212"/>
        <v>0</v>
      </c>
      <c r="AC1734" s="94" t="e">
        <f>+VLOOKUP(E1734,'Código Licitaciones'!$K$7:$K$50,1,0)</f>
        <v>#N/A</v>
      </c>
      <c r="AD1734" s="94">
        <f t="shared" si="213"/>
        <v>0</v>
      </c>
      <c r="AE1734" s="94" t="e">
        <f>+VLOOKUP(G1734,'Código Licitaciones'!$L$7:$L$50,1,0)</f>
        <v>#N/A</v>
      </c>
      <c r="AF1734" s="90" t="e">
        <f t="shared" si="214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5"/>
        <v>0</v>
      </c>
      <c r="AJ1734" s="94">
        <f t="shared" si="215"/>
        <v>0</v>
      </c>
      <c r="AK1734" s="95" t="e">
        <f>+VLOOKUP(M1734,'Código Barras'!$C$3:$C$1694,1,0)</f>
        <v>#N/A</v>
      </c>
      <c r="AL1734" s="90">
        <f t="shared" si="216"/>
        <v>0</v>
      </c>
      <c r="AM1734" s="90">
        <f t="shared" si="216"/>
        <v>0</v>
      </c>
      <c r="AN1734" s="90">
        <f t="shared" si="216"/>
        <v>0</v>
      </c>
      <c r="AO1734" s="90">
        <f t="shared" si="216"/>
        <v>0</v>
      </c>
      <c r="AP1734" s="90">
        <f t="shared" si="216"/>
        <v>0</v>
      </c>
      <c r="AQ1734" s="90">
        <f t="shared" si="216"/>
        <v>0</v>
      </c>
      <c r="AR1734" s="90" t="e">
        <f>VLOOKUP(C1734&amp;E1734&amp;G1734&amp;I1734&amp;J1734,'Código Licitaciones'!$I$8:$I$4158,1,0)</f>
        <v>#N/A</v>
      </c>
    </row>
    <row r="1735" spans="24:44" ht="18.75" x14ac:dyDescent="0.3">
      <c r="X1735" s="83">
        <f t="shared" si="210"/>
        <v>9</v>
      </c>
      <c r="Z1735" s="90" t="e">
        <f t="shared" si="211"/>
        <v>#DIV/0!</v>
      </c>
      <c r="AA1735" s="94" t="e">
        <f>+VLOOKUP(C1735,'Código Licitaciones'!$J$7:$J$31,1,0)</f>
        <v>#N/A</v>
      </c>
      <c r="AB1735" s="94">
        <f t="shared" si="212"/>
        <v>0</v>
      </c>
      <c r="AC1735" s="94" t="e">
        <f>+VLOOKUP(E1735,'Código Licitaciones'!$K$7:$K$50,1,0)</f>
        <v>#N/A</v>
      </c>
      <c r="AD1735" s="94">
        <f t="shared" si="213"/>
        <v>0</v>
      </c>
      <c r="AE1735" s="94" t="e">
        <f>+VLOOKUP(G1735,'Código Licitaciones'!$L$7:$L$50,1,0)</f>
        <v>#N/A</v>
      </c>
      <c r="AF1735" s="90" t="e">
        <f t="shared" si="214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5"/>
        <v>0</v>
      </c>
      <c r="AJ1735" s="94">
        <f t="shared" si="215"/>
        <v>0</v>
      </c>
      <c r="AK1735" s="95" t="e">
        <f>+VLOOKUP(M1735,'Código Barras'!$C$3:$C$1694,1,0)</f>
        <v>#N/A</v>
      </c>
      <c r="AL1735" s="90">
        <f t="shared" si="216"/>
        <v>0</v>
      </c>
      <c r="AM1735" s="90">
        <f t="shared" si="216"/>
        <v>0</v>
      </c>
      <c r="AN1735" s="90">
        <f t="shared" si="216"/>
        <v>0</v>
      </c>
      <c r="AO1735" s="90">
        <f t="shared" si="216"/>
        <v>0</v>
      </c>
      <c r="AP1735" s="90">
        <f t="shared" si="216"/>
        <v>0</v>
      </c>
      <c r="AQ1735" s="90">
        <f t="shared" si="216"/>
        <v>0</v>
      </c>
      <c r="AR1735" s="90" t="e">
        <f>VLOOKUP(C1735&amp;E1735&amp;G1735&amp;I1735&amp;J1735,'Código Licitaciones'!$I$8:$I$4158,1,0)</f>
        <v>#N/A</v>
      </c>
    </row>
    <row r="1736" spans="24:44" ht="18.75" x14ac:dyDescent="0.3">
      <c r="X1736" s="83">
        <f t="shared" si="210"/>
        <v>9</v>
      </c>
      <c r="Z1736" s="90" t="e">
        <f t="shared" si="211"/>
        <v>#DIV/0!</v>
      </c>
      <c r="AA1736" s="94" t="e">
        <f>+VLOOKUP(C1736,'Código Licitaciones'!$J$7:$J$31,1,0)</f>
        <v>#N/A</v>
      </c>
      <c r="AB1736" s="94">
        <f t="shared" si="212"/>
        <v>0</v>
      </c>
      <c r="AC1736" s="94" t="e">
        <f>+VLOOKUP(E1736,'Código Licitaciones'!$K$7:$K$50,1,0)</f>
        <v>#N/A</v>
      </c>
      <c r="AD1736" s="94">
        <f t="shared" si="213"/>
        <v>0</v>
      </c>
      <c r="AE1736" s="94" t="e">
        <f>+VLOOKUP(G1736,'Código Licitaciones'!$L$7:$L$50,1,0)</f>
        <v>#N/A</v>
      </c>
      <c r="AF1736" s="90" t="e">
        <f t="shared" si="214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5"/>
        <v>0</v>
      </c>
      <c r="AJ1736" s="94">
        <f t="shared" si="215"/>
        <v>0</v>
      </c>
      <c r="AK1736" s="95" t="e">
        <f>+VLOOKUP(M1736,'Código Barras'!$C$3:$C$1694,1,0)</f>
        <v>#N/A</v>
      </c>
      <c r="AL1736" s="90">
        <f t="shared" si="216"/>
        <v>0</v>
      </c>
      <c r="AM1736" s="90">
        <f t="shared" si="216"/>
        <v>0</v>
      </c>
      <c r="AN1736" s="90">
        <f t="shared" si="216"/>
        <v>0</v>
      </c>
      <c r="AO1736" s="90">
        <f t="shared" si="216"/>
        <v>0</v>
      </c>
      <c r="AP1736" s="90">
        <f t="shared" si="216"/>
        <v>0</v>
      </c>
      <c r="AQ1736" s="90">
        <f t="shared" si="216"/>
        <v>0</v>
      </c>
      <c r="AR1736" s="90" t="e">
        <f>VLOOKUP(C1736&amp;E1736&amp;G1736&amp;I1736&amp;J1736,'Código Licitaciones'!$I$8:$I$4158,1,0)</f>
        <v>#N/A</v>
      </c>
    </row>
    <row r="1737" spans="24:44" ht="18.75" x14ac:dyDescent="0.3">
      <c r="X1737" s="83">
        <f t="shared" si="210"/>
        <v>9</v>
      </c>
      <c r="Z1737" s="90" t="e">
        <f t="shared" si="211"/>
        <v>#DIV/0!</v>
      </c>
      <c r="AA1737" s="94" t="e">
        <f>+VLOOKUP(C1737,'Código Licitaciones'!$J$7:$J$31,1,0)</f>
        <v>#N/A</v>
      </c>
      <c r="AB1737" s="94">
        <f t="shared" si="212"/>
        <v>0</v>
      </c>
      <c r="AC1737" s="94" t="e">
        <f>+VLOOKUP(E1737,'Código Licitaciones'!$K$7:$K$50,1,0)</f>
        <v>#N/A</v>
      </c>
      <c r="AD1737" s="94">
        <f t="shared" si="213"/>
        <v>0</v>
      </c>
      <c r="AE1737" s="94" t="e">
        <f>+VLOOKUP(G1737,'Código Licitaciones'!$L$7:$L$50,1,0)</f>
        <v>#N/A</v>
      </c>
      <c r="AF1737" s="90" t="e">
        <f t="shared" si="214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5"/>
        <v>0</v>
      </c>
      <c r="AJ1737" s="94">
        <f t="shared" si="215"/>
        <v>0</v>
      </c>
      <c r="AK1737" s="95" t="e">
        <f>+VLOOKUP(M1737,'Código Barras'!$C$3:$C$1694,1,0)</f>
        <v>#N/A</v>
      </c>
      <c r="AL1737" s="90">
        <f t="shared" si="216"/>
        <v>0</v>
      </c>
      <c r="AM1737" s="90">
        <f t="shared" si="216"/>
        <v>0</v>
      </c>
      <c r="AN1737" s="90">
        <f t="shared" si="216"/>
        <v>0</v>
      </c>
      <c r="AO1737" s="90">
        <f t="shared" si="216"/>
        <v>0</v>
      </c>
      <c r="AP1737" s="90">
        <f t="shared" si="216"/>
        <v>0</v>
      </c>
      <c r="AQ1737" s="90">
        <f t="shared" si="216"/>
        <v>0</v>
      </c>
      <c r="AR1737" s="90" t="e">
        <f>VLOOKUP(C1737&amp;E1737&amp;G1737&amp;I1737&amp;J1737,'Código Licitaciones'!$I$8:$I$4158,1,0)</f>
        <v>#N/A</v>
      </c>
    </row>
    <row r="1738" spans="24:44" ht="18.75" x14ac:dyDescent="0.3">
      <c r="X1738" s="83">
        <f t="shared" ref="X1738:X1801" si="217">SUMPRODUCT(--(ISERROR(Z1738:BN1738)))</f>
        <v>9</v>
      </c>
      <c r="Z1738" s="90" t="e">
        <f t="shared" ref="Z1738:Z1801" si="218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9">+D1738</f>
        <v>0</v>
      </c>
      <c r="AC1738" s="94" t="e">
        <f>+VLOOKUP(E1738,'Código Licitaciones'!$K$7:$K$50,1,0)</f>
        <v>#N/A</v>
      </c>
      <c r="AD1738" s="94">
        <f t="shared" ref="AD1738:AD1801" si="220">+F1738</f>
        <v>0</v>
      </c>
      <c r="AE1738" s="94" t="e">
        <f>+VLOOKUP(G1738,'Código Licitaciones'!$L$7:$L$50,1,0)</f>
        <v>#N/A</v>
      </c>
      <c r="AF1738" s="90" t="e">
        <f t="shared" ref="AF1738:AF1801" si="221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5"/>
        <v>0</v>
      </c>
      <c r="AJ1738" s="94">
        <f t="shared" si="215"/>
        <v>0</v>
      </c>
      <c r="AK1738" s="95" t="e">
        <f>+VLOOKUP(M1738,'Código Barras'!$C$3:$C$1694,1,0)</f>
        <v>#N/A</v>
      </c>
      <c r="AL1738" s="90">
        <f t="shared" si="216"/>
        <v>0</v>
      </c>
      <c r="AM1738" s="90">
        <f t="shared" si="216"/>
        <v>0</v>
      </c>
      <c r="AN1738" s="90">
        <f t="shared" si="216"/>
        <v>0</v>
      </c>
      <c r="AO1738" s="90">
        <f t="shared" si="216"/>
        <v>0</v>
      </c>
      <c r="AP1738" s="90">
        <f t="shared" si="216"/>
        <v>0</v>
      </c>
      <c r="AQ1738" s="90">
        <f t="shared" si="216"/>
        <v>0</v>
      </c>
      <c r="AR1738" s="90" t="e">
        <f>VLOOKUP(C1738&amp;E1738&amp;G1738&amp;I1738&amp;J1738,'Código Licitaciones'!$I$8:$I$4158,1,0)</f>
        <v>#N/A</v>
      </c>
    </row>
    <row r="1739" spans="24:44" ht="18.75" x14ac:dyDescent="0.3">
      <c r="X1739" s="83">
        <f t="shared" si="217"/>
        <v>9</v>
      </c>
      <c r="Z1739" s="90" t="e">
        <f t="shared" si="218"/>
        <v>#DIV/0!</v>
      </c>
      <c r="AA1739" s="94" t="e">
        <f>+VLOOKUP(C1739,'Código Licitaciones'!$J$7:$J$31,1,0)</f>
        <v>#N/A</v>
      </c>
      <c r="AB1739" s="94">
        <f t="shared" si="219"/>
        <v>0</v>
      </c>
      <c r="AC1739" s="94" t="e">
        <f>+VLOOKUP(E1739,'Código Licitaciones'!$K$7:$K$50,1,0)</f>
        <v>#N/A</v>
      </c>
      <c r="AD1739" s="94">
        <f t="shared" si="220"/>
        <v>0</v>
      </c>
      <c r="AE1739" s="94" t="e">
        <f>+VLOOKUP(G1739,'Código Licitaciones'!$L$7:$L$50,1,0)</f>
        <v>#N/A</v>
      </c>
      <c r="AF1739" s="90" t="e">
        <f t="shared" si="221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5"/>
        <v>0</v>
      </c>
      <c r="AJ1739" s="94">
        <f t="shared" si="215"/>
        <v>0</v>
      </c>
      <c r="AK1739" s="95" t="e">
        <f>+VLOOKUP(M1739,'Código Barras'!$C$3:$C$1694,1,0)</f>
        <v>#N/A</v>
      </c>
      <c r="AL1739" s="90">
        <f t="shared" si="216"/>
        <v>0</v>
      </c>
      <c r="AM1739" s="90">
        <f t="shared" si="216"/>
        <v>0</v>
      </c>
      <c r="AN1739" s="90">
        <f t="shared" si="216"/>
        <v>0</v>
      </c>
      <c r="AO1739" s="90">
        <f t="shared" si="216"/>
        <v>0</v>
      </c>
      <c r="AP1739" s="90">
        <f t="shared" si="216"/>
        <v>0</v>
      </c>
      <c r="AQ1739" s="90">
        <f t="shared" si="216"/>
        <v>0</v>
      </c>
      <c r="AR1739" s="90" t="e">
        <f>VLOOKUP(C1739&amp;E1739&amp;G1739&amp;I1739&amp;J1739,'Código Licitaciones'!$I$8:$I$4158,1,0)</f>
        <v>#N/A</v>
      </c>
    </row>
    <row r="1740" spans="24:44" ht="18.75" x14ac:dyDescent="0.3">
      <c r="X1740" s="83">
        <f t="shared" si="217"/>
        <v>9</v>
      </c>
      <c r="Z1740" s="90" t="e">
        <f t="shared" si="218"/>
        <v>#DIV/0!</v>
      </c>
      <c r="AA1740" s="94" t="e">
        <f>+VLOOKUP(C1740,'Código Licitaciones'!$J$7:$J$31,1,0)</f>
        <v>#N/A</v>
      </c>
      <c r="AB1740" s="94">
        <f t="shared" si="219"/>
        <v>0</v>
      </c>
      <c r="AC1740" s="94" t="e">
        <f>+VLOOKUP(E1740,'Código Licitaciones'!$K$7:$K$50,1,0)</f>
        <v>#N/A</v>
      </c>
      <c r="AD1740" s="94">
        <f t="shared" si="220"/>
        <v>0</v>
      </c>
      <c r="AE1740" s="94" t="e">
        <f>+VLOOKUP(G1740,'Código Licitaciones'!$L$7:$L$50,1,0)</f>
        <v>#N/A</v>
      </c>
      <c r="AF1740" s="90" t="e">
        <f t="shared" si="221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5"/>
        <v>0</v>
      </c>
      <c r="AJ1740" s="94">
        <f t="shared" si="215"/>
        <v>0</v>
      </c>
      <c r="AK1740" s="95" t="e">
        <f>+VLOOKUP(M1740,'Código Barras'!$C$3:$C$1694,1,0)</f>
        <v>#N/A</v>
      </c>
      <c r="AL1740" s="90">
        <f t="shared" si="216"/>
        <v>0</v>
      </c>
      <c r="AM1740" s="90">
        <f t="shared" si="216"/>
        <v>0</v>
      </c>
      <c r="AN1740" s="90">
        <f t="shared" si="216"/>
        <v>0</v>
      </c>
      <c r="AO1740" s="90">
        <f t="shared" si="216"/>
        <v>0</v>
      </c>
      <c r="AP1740" s="90">
        <f t="shared" si="216"/>
        <v>0</v>
      </c>
      <c r="AQ1740" s="90">
        <f t="shared" si="216"/>
        <v>0</v>
      </c>
      <c r="AR1740" s="90" t="e">
        <f>VLOOKUP(C1740&amp;E1740&amp;G1740&amp;I1740&amp;J1740,'Código Licitaciones'!$I$8:$I$4158,1,0)</f>
        <v>#N/A</v>
      </c>
    </row>
    <row r="1741" spans="24:44" ht="18.75" x14ac:dyDescent="0.3">
      <c r="X1741" s="83">
        <f t="shared" si="217"/>
        <v>9</v>
      </c>
      <c r="Z1741" s="90" t="e">
        <f t="shared" si="218"/>
        <v>#DIV/0!</v>
      </c>
      <c r="AA1741" s="94" t="e">
        <f>+VLOOKUP(C1741,'Código Licitaciones'!$J$7:$J$31,1,0)</f>
        <v>#N/A</v>
      </c>
      <c r="AB1741" s="94">
        <f t="shared" si="219"/>
        <v>0</v>
      </c>
      <c r="AC1741" s="94" t="e">
        <f>+VLOOKUP(E1741,'Código Licitaciones'!$K$7:$K$50,1,0)</f>
        <v>#N/A</v>
      </c>
      <c r="AD1741" s="94">
        <f t="shared" si="220"/>
        <v>0</v>
      </c>
      <c r="AE1741" s="94" t="e">
        <f>+VLOOKUP(G1741,'Código Licitaciones'!$L$7:$L$50,1,0)</f>
        <v>#N/A</v>
      </c>
      <c r="AF1741" s="90" t="e">
        <f t="shared" si="221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5"/>
        <v>0</v>
      </c>
      <c r="AJ1741" s="94">
        <f t="shared" si="215"/>
        <v>0</v>
      </c>
      <c r="AK1741" s="95" t="e">
        <f>+VLOOKUP(M1741,'Código Barras'!$C$3:$C$1694,1,0)</f>
        <v>#N/A</v>
      </c>
      <c r="AL1741" s="90">
        <f t="shared" si="216"/>
        <v>0</v>
      </c>
      <c r="AM1741" s="90">
        <f t="shared" si="216"/>
        <v>0</v>
      </c>
      <c r="AN1741" s="90">
        <f t="shared" si="216"/>
        <v>0</v>
      </c>
      <c r="AO1741" s="90">
        <f t="shared" si="216"/>
        <v>0</v>
      </c>
      <c r="AP1741" s="90">
        <f t="shared" si="216"/>
        <v>0</v>
      </c>
      <c r="AQ1741" s="90">
        <f t="shared" si="216"/>
        <v>0</v>
      </c>
      <c r="AR1741" s="90" t="e">
        <f>VLOOKUP(C1741&amp;E1741&amp;G1741&amp;I1741&amp;J1741,'Código Licitaciones'!$I$8:$I$4158,1,0)</f>
        <v>#N/A</v>
      </c>
    </row>
    <row r="1742" spans="24:44" ht="18.75" x14ac:dyDescent="0.3">
      <c r="X1742" s="83">
        <f t="shared" si="217"/>
        <v>9</v>
      </c>
      <c r="Z1742" s="90" t="e">
        <f t="shared" si="218"/>
        <v>#DIV/0!</v>
      </c>
      <c r="AA1742" s="94" t="e">
        <f>+VLOOKUP(C1742,'Código Licitaciones'!$J$7:$J$31,1,0)</f>
        <v>#N/A</v>
      </c>
      <c r="AB1742" s="94">
        <f t="shared" si="219"/>
        <v>0</v>
      </c>
      <c r="AC1742" s="94" t="e">
        <f>+VLOOKUP(E1742,'Código Licitaciones'!$K$7:$K$50,1,0)</f>
        <v>#N/A</v>
      </c>
      <c r="AD1742" s="94">
        <f t="shared" si="220"/>
        <v>0</v>
      </c>
      <c r="AE1742" s="94" t="e">
        <f>+VLOOKUP(G1742,'Código Licitaciones'!$L$7:$L$50,1,0)</f>
        <v>#N/A</v>
      </c>
      <c r="AF1742" s="90" t="e">
        <f t="shared" si="221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5"/>
        <v>0</v>
      </c>
      <c r="AJ1742" s="94">
        <f t="shared" si="215"/>
        <v>0</v>
      </c>
      <c r="AK1742" s="95" t="e">
        <f>+VLOOKUP(M1742,'Código Barras'!$C$3:$C$1694,1,0)</f>
        <v>#N/A</v>
      </c>
      <c r="AL1742" s="90">
        <f t="shared" si="216"/>
        <v>0</v>
      </c>
      <c r="AM1742" s="90">
        <f t="shared" si="216"/>
        <v>0</v>
      </c>
      <c r="AN1742" s="90">
        <f t="shared" si="216"/>
        <v>0</v>
      </c>
      <c r="AO1742" s="90">
        <f t="shared" si="216"/>
        <v>0</v>
      </c>
      <c r="AP1742" s="90">
        <f t="shared" si="216"/>
        <v>0</v>
      </c>
      <c r="AQ1742" s="90">
        <f t="shared" si="216"/>
        <v>0</v>
      </c>
      <c r="AR1742" s="90" t="e">
        <f>VLOOKUP(C1742&amp;E1742&amp;G1742&amp;I1742&amp;J1742,'Código Licitaciones'!$I$8:$I$4158,1,0)</f>
        <v>#N/A</v>
      </c>
    </row>
    <row r="1743" spans="24:44" ht="18.75" x14ac:dyDescent="0.3">
      <c r="X1743" s="83">
        <f t="shared" si="217"/>
        <v>9</v>
      </c>
      <c r="Z1743" s="90" t="e">
        <f t="shared" si="218"/>
        <v>#DIV/0!</v>
      </c>
      <c r="AA1743" s="94" t="e">
        <f>+VLOOKUP(C1743,'Código Licitaciones'!$J$7:$J$31,1,0)</f>
        <v>#N/A</v>
      </c>
      <c r="AB1743" s="94">
        <f t="shared" si="219"/>
        <v>0</v>
      </c>
      <c r="AC1743" s="94" t="e">
        <f>+VLOOKUP(E1743,'Código Licitaciones'!$K$7:$K$50,1,0)</f>
        <v>#N/A</v>
      </c>
      <c r="AD1743" s="94">
        <f t="shared" si="220"/>
        <v>0</v>
      </c>
      <c r="AE1743" s="94" t="e">
        <f>+VLOOKUP(G1743,'Código Licitaciones'!$L$7:$L$50,1,0)</f>
        <v>#N/A</v>
      </c>
      <c r="AF1743" s="90" t="e">
        <f t="shared" si="221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5"/>
        <v>0</v>
      </c>
      <c r="AJ1743" s="94">
        <f t="shared" si="215"/>
        <v>0</v>
      </c>
      <c r="AK1743" s="95" t="e">
        <f>+VLOOKUP(M1743,'Código Barras'!$C$3:$C$1694,1,0)</f>
        <v>#N/A</v>
      </c>
      <c r="AL1743" s="90">
        <f t="shared" si="216"/>
        <v>0</v>
      </c>
      <c r="AM1743" s="90">
        <f t="shared" si="216"/>
        <v>0</v>
      </c>
      <c r="AN1743" s="90">
        <f t="shared" si="216"/>
        <v>0</v>
      </c>
      <c r="AO1743" s="90">
        <f t="shared" si="216"/>
        <v>0</v>
      </c>
      <c r="AP1743" s="90">
        <f t="shared" si="216"/>
        <v>0</v>
      </c>
      <c r="AQ1743" s="90">
        <f t="shared" si="216"/>
        <v>0</v>
      </c>
      <c r="AR1743" s="90" t="e">
        <f>VLOOKUP(C1743&amp;E1743&amp;G1743&amp;I1743&amp;J1743,'Código Licitaciones'!$I$8:$I$4158,1,0)</f>
        <v>#N/A</v>
      </c>
    </row>
    <row r="1744" spans="24:44" ht="18.75" x14ac:dyDescent="0.3">
      <c r="X1744" s="83">
        <f t="shared" si="217"/>
        <v>9</v>
      </c>
      <c r="Z1744" s="90" t="e">
        <f t="shared" si="218"/>
        <v>#DIV/0!</v>
      </c>
      <c r="AA1744" s="94" t="e">
        <f>+VLOOKUP(C1744,'Código Licitaciones'!$J$7:$J$31,1,0)</f>
        <v>#N/A</v>
      </c>
      <c r="AB1744" s="94">
        <f t="shared" si="219"/>
        <v>0</v>
      </c>
      <c r="AC1744" s="94" t="e">
        <f>+VLOOKUP(E1744,'Código Licitaciones'!$K$7:$K$50,1,0)</f>
        <v>#N/A</v>
      </c>
      <c r="AD1744" s="94">
        <f t="shared" si="220"/>
        <v>0</v>
      </c>
      <c r="AE1744" s="94" t="e">
        <f>+VLOOKUP(G1744,'Código Licitaciones'!$L$7:$L$50,1,0)</f>
        <v>#N/A</v>
      </c>
      <c r="AF1744" s="90" t="e">
        <f t="shared" si="221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5"/>
        <v>0</v>
      </c>
      <c r="AJ1744" s="94">
        <f t="shared" si="215"/>
        <v>0</v>
      </c>
      <c r="AK1744" s="95" t="e">
        <f>+VLOOKUP(M1744,'Código Barras'!$C$3:$C$1694,1,0)</f>
        <v>#N/A</v>
      </c>
      <c r="AL1744" s="90">
        <f t="shared" si="216"/>
        <v>0</v>
      </c>
      <c r="AM1744" s="90">
        <f t="shared" si="216"/>
        <v>0</v>
      </c>
      <c r="AN1744" s="90">
        <f t="shared" si="216"/>
        <v>0</v>
      </c>
      <c r="AO1744" s="90">
        <f t="shared" si="216"/>
        <v>0</v>
      </c>
      <c r="AP1744" s="90">
        <f t="shared" si="216"/>
        <v>0</v>
      </c>
      <c r="AQ1744" s="90">
        <f t="shared" si="216"/>
        <v>0</v>
      </c>
      <c r="AR1744" s="90" t="e">
        <f>VLOOKUP(C1744&amp;E1744&amp;G1744&amp;I1744&amp;J1744,'Código Licitaciones'!$I$8:$I$4158,1,0)</f>
        <v>#N/A</v>
      </c>
    </row>
    <row r="1745" spans="24:44" ht="18.75" x14ac:dyDescent="0.3">
      <c r="X1745" s="83">
        <f t="shared" si="217"/>
        <v>9</v>
      </c>
      <c r="Z1745" s="90" t="e">
        <f t="shared" si="218"/>
        <v>#DIV/0!</v>
      </c>
      <c r="AA1745" s="94" t="e">
        <f>+VLOOKUP(C1745,'Código Licitaciones'!$J$7:$J$31,1,0)</f>
        <v>#N/A</v>
      </c>
      <c r="AB1745" s="94">
        <f t="shared" si="219"/>
        <v>0</v>
      </c>
      <c r="AC1745" s="94" t="e">
        <f>+VLOOKUP(E1745,'Código Licitaciones'!$K$7:$K$50,1,0)</f>
        <v>#N/A</v>
      </c>
      <c r="AD1745" s="94">
        <f t="shared" si="220"/>
        <v>0</v>
      </c>
      <c r="AE1745" s="94" t="e">
        <f>+VLOOKUP(G1745,'Código Licitaciones'!$L$7:$L$50,1,0)</f>
        <v>#N/A</v>
      </c>
      <c r="AF1745" s="90" t="e">
        <f t="shared" si="221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5"/>
        <v>0</v>
      </c>
      <c r="AJ1745" s="94">
        <f t="shared" si="215"/>
        <v>0</v>
      </c>
      <c r="AK1745" s="95" t="e">
        <f>+VLOOKUP(M1745,'Código Barras'!$C$3:$C$1694,1,0)</f>
        <v>#N/A</v>
      </c>
      <c r="AL1745" s="90">
        <f t="shared" si="216"/>
        <v>0</v>
      </c>
      <c r="AM1745" s="90">
        <f t="shared" si="216"/>
        <v>0</v>
      </c>
      <c r="AN1745" s="90">
        <f t="shared" si="216"/>
        <v>0</v>
      </c>
      <c r="AO1745" s="90">
        <f t="shared" si="216"/>
        <v>0</v>
      </c>
      <c r="AP1745" s="90">
        <f t="shared" si="216"/>
        <v>0</v>
      </c>
      <c r="AQ1745" s="90">
        <f t="shared" si="216"/>
        <v>0</v>
      </c>
      <c r="AR1745" s="90" t="e">
        <f>VLOOKUP(C1745&amp;E1745&amp;G1745&amp;I1745&amp;J1745,'Código Licitaciones'!$I$8:$I$4158,1,0)</f>
        <v>#N/A</v>
      </c>
    </row>
    <row r="1746" spans="24:44" ht="18.75" x14ac:dyDescent="0.3">
      <c r="X1746" s="83">
        <f t="shared" si="217"/>
        <v>9</v>
      </c>
      <c r="Z1746" s="90" t="e">
        <f t="shared" si="218"/>
        <v>#DIV/0!</v>
      </c>
      <c r="AA1746" s="94" t="e">
        <f>+VLOOKUP(C1746,'Código Licitaciones'!$J$7:$J$31,1,0)</f>
        <v>#N/A</v>
      </c>
      <c r="AB1746" s="94">
        <f t="shared" si="219"/>
        <v>0</v>
      </c>
      <c r="AC1746" s="94" t="e">
        <f>+VLOOKUP(E1746,'Código Licitaciones'!$K$7:$K$50,1,0)</f>
        <v>#N/A</v>
      </c>
      <c r="AD1746" s="94">
        <f t="shared" si="220"/>
        <v>0</v>
      </c>
      <c r="AE1746" s="94" t="e">
        <f>+VLOOKUP(G1746,'Código Licitaciones'!$L$7:$L$50,1,0)</f>
        <v>#N/A</v>
      </c>
      <c r="AF1746" s="90" t="e">
        <f t="shared" si="221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5"/>
        <v>0</v>
      </c>
      <c r="AJ1746" s="94">
        <f t="shared" si="215"/>
        <v>0</v>
      </c>
      <c r="AK1746" s="95" t="e">
        <f>+VLOOKUP(M1746,'Código Barras'!$C$3:$C$1694,1,0)</f>
        <v>#N/A</v>
      </c>
      <c r="AL1746" s="90">
        <f t="shared" si="216"/>
        <v>0</v>
      </c>
      <c r="AM1746" s="90">
        <f t="shared" si="216"/>
        <v>0</v>
      </c>
      <c r="AN1746" s="90">
        <f t="shared" si="216"/>
        <v>0</v>
      </c>
      <c r="AO1746" s="90">
        <f t="shared" si="216"/>
        <v>0</v>
      </c>
      <c r="AP1746" s="90">
        <f t="shared" si="216"/>
        <v>0</v>
      </c>
      <c r="AQ1746" s="90">
        <f t="shared" si="216"/>
        <v>0</v>
      </c>
      <c r="AR1746" s="90" t="e">
        <f>VLOOKUP(C1746&amp;E1746&amp;G1746&amp;I1746&amp;J1746,'Código Licitaciones'!$I$8:$I$4158,1,0)</f>
        <v>#N/A</v>
      </c>
    </row>
    <row r="1747" spans="24:44" ht="18.75" x14ac:dyDescent="0.3">
      <c r="X1747" s="83">
        <f t="shared" si="217"/>
        <v>9</v>
      </c>
      <c r="Z1747" s="90" t="e">
        <f t="shared" si="218"/>
        <v>#DIV/0!</v>
      </c>
      <c r="AA1747" s="94" t="e">
        <f>+VLOOKUP(C1747,'Código Licitaciones'!$J$7:$J$31,1,0)</f>
        <v>#N/A</v>
      </c>
      <c r="AB1747" s="94">
        <f t="shared" si="219"/>
        <v>0</v>
      </c>
      <c r="AC1747" s="94" t="e">
        <f>+VLOOKUP(E1747,'Código Licitaciones'!$K$7:$K$50,1,0)</f>
        <v>#N/A</v>
      </c>
      <c r="AD1747" s="94">
        <f t="shared" si="220"/>
        <v>0</v>
      </c>
      <c r="AE1747" s="94" t="e">
        <f>+VLOOKUP(G1747,'Código Licitaciones'!$L$7:$L$50,1,0)</f>
        <v>#N/A</v>
      </c>
      <c r="AF1747" s="90" t="e">
        <f t="shared" si="221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5"/>
        <v>0</v>
      </c>
      <c r="AJ1747" s="94">
        <f t="shared" si="215"/>
        <v>0</v>
      </c>
      <c r="AK1747" s="95" t="e">
        <f>+VLOOKUP(M1747,'Código Barras'!$C$3:$C$1694,1,0)</f>
        <v>#N/A</v>
      </c>
      <c r="AL1747" s="90">
        <f t="shared" si="216"/>
        <v>0</v>
      </c>
      <c r="AM1747" s="90">
        <f t="shared" si="216"/>
        <v>0</v>
      </c>
      <c r="AN1747" s="90">
        <f t="shared" si="216"/>
        <v>0</v>
      </c>
      <c r="AO1747" s="90">
        <f t="shared" si="216"/>
        <v>0</v>
      </c>
      <c r="AP1747" s="90">
        <f t="shared" si="216"/>
        <v>0</v>
      </c>
      <c r="AQ1747" s="90">
        <f t="shared" si="216"/>
        <v>0</v>
      </c>
      <c r="AR1747" s="90" t="e">
        <f>VLOOKUP(C1747&amp;E1747&amp;G1747&amp;I1747&amp;J1747,'Código Licitaciones'!$I$8:$I$4158,1,0)</f>
        <v>#N/A</v>
      </c>
    </row>
    <row r="1748" spans="24:44" ht="18.75" x14ac:dyDescent="0.3">
      <c r="X1748" s="83">
        <f t="shared" si="217"/>
        <v>9</v>
      </c>
      <c r="Z1748" s="90" t="e">
        <f t="shared" si="218"/>
        <v>#DIV/0!</v>
      </c>
      <c r="AA1748" s="94" t="e">
        <f>+VLOOKUP(C1748,'Código Licitaciones'!$J$7:$J$31,1,0)</f>
        <v>#N/A</v>
      </c>
      <c r="AB1748" s="94">
        <f t="shared" si="219"/>
        <v>0</v>
      </c>
      <c r="AC1748" s="94" t="e">
        <f>+VLOOKUP(E1748,'Código Licitaciones'!$K$7:$K$50,1,0)</f>
        <v>#N/A</v>
      </c>
      <c r="AD1748" s="94">
        <f t="shared" si="220"/>
        <v>0</v>
      </c>
      <c r="AE1748" s="94" t="e">
        <f>+VLOOKUP(G1748,'Código Licitaciones'!$L$7:$L$50,1,0)</f>
        <v>#N/A</v>
      </c>
      <c r="AF1748" s="90" t="e">
        <f t="shared" si="221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5"/>
        <v>0</v>
      </c>
      <c r="AJ1748" s="94">
        <f t="shared" si="215"/>
        <v>0</v>
      </c>
      <c r="AK1748" s="95" t="e">
        <f>+VLOOKUP(M1748,'Código Barras'!$C$3:$C$1694,1,0)</f>
        <v>#N/A</v>
      </c>
      <c r="AL1748" s="90">
        <f t="shared" si="216"/>
        <v>0</v>
      </c>
      <c r="AM1748" s="90">
        <f t="shared" si="216"/>
        <v>0</v>
      </c>
      <c r="AN1748" s="90">
        <f t="shared" si="216"/>
        <v>0</v>
      </c>
      <c r="AO1748" s="90">
        <f t="shared" si="216"/>
        <v>0</v>
      </c>
      <c r="AP1748" s="90">
        <f t="shared" si="216"/>
        <v>0</v>
      </c>
      <c r="AQ1748" s="90">
        <f t="shared" si="216"/>
        <v>0</v>
      </c>
      <c r="AR1748" s="90" t="e">
        <f>VLOOKUP(C1748&amp;E1748&amp;G1748&amp;I1748&amp;J1748,'Código Licitaciones'!$I$8:$I$4158,1,0)</f>
        <v>#N/A</v>
      </c>
    </row>
    <row r="1749" spans="24:44" ht="18.75" x14ac:dyDescent="0.3">
      <c r="X1749" s="83">
        <f t="shared" si="217"/>
        <v>9</v>
      </c>
      <c r="Z1749" s="90" t="e">
        <f t="shared" si="218"/>
        <v>#DIV/0!</v>
      </c>
      <c r="AA1749" s="94" t="e">
        <f>+VLOOKUP(C1749,'Código Licitaciones'!$J$7:$J$31,1,0)</f>
        <v>#N/A</v>
      </c>
      <c r="AB1749" s="94">
        <f t="shared" si="219"/>
        <v>0</v>
      </c>
      <c r="AC1749" s="94" t="e">
        <f>+VLOOKUP(E1749,'Código Licitaciones'!$K$7:$K$50,1,0)</f>
        <v>#N/A</v>
      </c>
      <c r="AD1749" s="94">
        <f t="shared" si="220"/>
        <v>0</v>
      </c>
      <c r="AE1749" s="94" t="e">
        <f>+VLOOKUP(G1749,'Código Licitaciones'!$L$7:$L$50,1,0)</f>
        <v>#N/A</v>
      </c>
      <c r="AF1749" s="90" t="e">
        <f t="shared" si="221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5"/>
        <v>0</v>
      </c>
      <c r="AJ1749" s="94">
        <f t="shared" si="215"/>
        <v>0</v>
      </c>
      <c r="AK1749" s="95" t="e">
        <f>+VLOOKUP(M1749,'Código Barras'!$C$3:$C$1694,1,0)</f>
        <v>#N/A</v>
      </c>
      <c r="AL1749" s="90">
        <f t="shared" si="216"/>
        <v>0</v>
      </c>
      <c r="AM1749" s="90">
        <f t="shared" si="216"/>
        <v>0</v>
      </c>
      <c r="AN1749" s="90">
        <f t="shared" si="216"/>
        <v>0</v>
      </c>
      <c r="AO1749" s="90">
        <f t="shared" si="216"/>
        <v>0</v>
      </c>
      <c r="AP1749" s="90">
        <f t="shared" si="216"/>
        <v>0</v>
      </c>
      <c r="AQ1749" s="90">
        <f t="shared" si="216"/>
        <v>0</v>
      </c>
      <c r="AR1749" s="90" t="e">
        <f>VLOOKUP(C1749&amp;E1749&amp;G1749&amp;I1749&amp;J1749,'Código Licitaciones'!$I$8:$I$4158,1,0)</f>
        <v>#N/A</v>
      </c>
    </row>
    <row r="1750" spans="24:44" ht="18.75" x14ac:dyDescent="0.3">
      <c r="X1750" s="83">
        <f t="shared" si="217"/>
        <v>9</v>
      </c>
      <c r="Z1750" s="90" t="e">
        <f t="shared" si="218"/>
        <v>#DIV/0!</v>
      </c>
      <c r="AA1750" s="94" t="e">
        <f>+VLOOKUP(C1750,'Código Licitaciones'!$J$7:$J$31,1,0)</f>
        <v>#N/A</v>
      </c>
      <c r="AB1750" s="94">
        <f t="shared" si="219"/>
        <v>0</v>
      </c>
      <c r="AC1750" s="94" t="e">
        <f>+VLOOKUP(E1750,'Código Licitaciones'!$K$7:$K$50,1,0)</f>
        <v>#N/A</v>
      </c>
      <c r="AD1750" s="94">
        <f t="shared" si="220"/>
        <v>0</v>
      </c>
      <c r="AE1750" s="94" t="e">
        <f>+VLOOKUP(G1750,'Código Licitaciones'!$L$7:$L$50,1,0)</f>
        <v>#N/A</v>
      </c>
      <c r="AF1750" s="90" t="e">
        <f t="shared" si="221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5"/>
        <v>0</v>
      </c>
      <c r="AJ1750" s="94">
        <f t="shared" si="215"/>
        <v>0</v>
      </c>
      <c r="AK1750" s="95" t="e">
        <f>+VLOOKUP(M1750,'Código Barras'!$C$3:$C$1694,1,0)</f>
        <v>#N/A</v>
      </c>
      <c r="AL1750" s="90">
        <f t="shared" si="216"/>
        <v>0</v>
      </c>
      <c r="AM1750" s="90">
        <f t="shared" si="216"/>
        <v>0</v>
      </c>
      <c r="AN1750" s="90">
        <f t="shared" si="216"/>
        <v>0</v>
      </c>
      <c r="AO1750" s="90">
        <f t="shared" si="216"/>
        <v>0</v>
      </c>
      <c r="AP1750" s="90">
        <f t="shared" si="216"/>
        <v>0</v>
      </c>
      <c r="AQ1750" s="90">
        <f t="shared" si="216"/>
        <v>0</v>
      </c>
      <c r="AR1750" s="90" t="e">
        <f>VLOOKUP(C1750&amp;E1750&amp;G1750&amp;I1750&amp;J1750,'Código Licitaciones'!$I$8:$I$4158,1,0)</f>
        <v>#N/A</v>
      </c>
    </row>
    <row r="1751" spans="24:44" ht="18.75" x14ac:dyDescent="0.3">
      <c r="X1751" s="83">
        <f t="shared" si="217"/>
        <v>9</v>
      </c>
      <c r="Z1751" s="90" t="e">
        <f t="shared" si="218"/>
        <v>#DIV/0!</v>
      </c>
      <c r="AA1751" s="94" t="e">
        <f>+VLOOKUP(C1751,'Código Licitaciones'!$J$7:$J$31,1,0)</f>
        <v>#N/A</v>
      </c>
      <c r="AB1751" s="94">
        <f t="shared" si="219"/>
        <v>0</v>
      </c>
      <c r="AC1751" s="94" t="e">
        <f>+VLOOKUP(E1751,'Código Licitaciones'!$K$7:$K$50,1,0)</f>
        <v>#N/A</v>
      </c>
      <c r="AD1751" s="94">
        <f t="shared" si="220"/>
        <v>0</v>
      </c>
      <c r="AE1751" s="94" t="e">
        <f>+VLOOKUP(G1751,'Código Licitaciones'!$L$7:$L$50,1,0)</f>
        <v>#N/A</v>
      </c>
      <c r="AF1751" s="90" t="e">
        <f t="shared" si="221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5"/>
        <v>0</v>
      </c>
      <c r="AJ1751" s="94">
        <f t="shared" si="215"/>
        <v>0</v>
      </c>
      <c r="AK1751" s="95" t="e">
        <f>+VLOOKUP(M1751,'Código Barras'!$C$3:$C$1694,1,0)</f>
        <v>#N/A</v>
      </c>
      <c r="AL1751" s="90">
        <f t="shared" si="216"/>
        <v>0</v>
      </c>
      <c r="AM1751" s="90">
        <f t="shared" si="216"/>
        <v>0</v>
      </c>
      <c r="AN1751" s="90">
        <f t="shared" si="216"/>
        <v>0</v>
      </c>
      <c r="AO1751" s="90">
        <f t="shared" si="216"/>
        <v>0</v>
      </c>
      <c r="AP1751" s="90">
        <f t="shared" si="216"/>
        <v>0</v>
      </c>
      <c r="AQ1751" s="90">
        <f t="shared" si="216"/>
        <v>0</v>
      </c>
      <c r="AR1751" s="90" t="e">
        <f>VLOOKUP(C1751&amp;E1751&amp;G1751&amp;I1751&amp;J1751,'Código Licitaciones'!$I$8:$I$4158,1,0)</f>
        <v>#N/A</v>
      </c>
    </row>
    <row r="1752" spans="24:44" ht="18.75" x14ac:dyDescent="0.3">
      <c r="X1752" s="83">
        <f t="shared" si="217"/>
        <v>9</v>
      </c>
      <c r="Z1752" s="90" t="e">
        <f t="shared" si="218"/>
        <v>#DIV/0!</v>
      </c>
      <c r="AA1752" s="94" t="e">
        <f>+VLOOKUP(C1752,'Código Licitaciones'!$J$7:$J$31,1,0)</f>
        <v>#N/A</v>
      </c>
      <c r="AB1752" s="94">
        <f t="shared" si="219"/>
        <v>0</v>
      </c>
      <c r="AC1752" s="94" t="e">
        <f>+VLOOKUP(E1752,'Código Licitaciones'!$K$7:$K$50,1,0)</f>
        <v>#N/A</v>
      </c>
      <c r="AD1752" s="94">
        <f t="shared" si="220"/>
        <v>0</v>
      </c>
      <c r="AE1752" s="94" t="e">
        <f>+VLOOKUP(G1752,'Código Licitaciones'!$L$7:$L$50,1,0)</f>
        <v>#N/A</v>
      </c>
      <c r="AF1752" s="90" t="e">
        <f t="shared" si="221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5"/>
        <v>0</v>
      </c>
      <c r="AJ1752" s="94">
        <f t="shared" si="215"/>
        <v>0</v>
      </c>
      <c r="AK1752" s="95" t="e">
        <f>+VLOOKUP(M1752,'Código Barras'!$C$3:$C$1694,1,0)</f>
        <v>#N/A</v>
      </c>
      <c r="AL1752" s="90">
        <f t="shared" si="216"/>
        <v>0</v>
      </c>
      <c r="AM1752" s="90">
        <f t="shared" si="216"/>
        <v>0</v>
      </c>
      <c r="AN1752" s="90">
        <f t="shared" si="216"/>
        <v>0</v>
      </c>
      <c r="AO1752" s="90">
        <f t="shared" si="216"/>
        <v>0</v>
      </c>
      <c r="AP1752" s="90">
        <f t="shared" si="216"/>
        <v>0</v>
      </c>
      <c r="AQ1752" s="90">
        <f t="shared" si="216"/>
        <v>0</v>
      </c>
      <c r="AR1752" s="90" t="e">
        <f>VLOOKUP(C1752&amp;E1752&amp;G1752&amp;I1752&amp;J1752,'Código Licitaciones'!$I$8:$I$4158,1,0)</f>
        <v>#N/A</v>
      </c>
    </row>
    <row r="1753" spans="24:44" ht="18.75" x14ac:dyDescent="0.3">
      <c r="X1753" s="83">
        <f t="shared" si="217"/>
        <v>9</v>
      </c>
      <c r="Z1753" s="90" t="e">
        <f t="shared" si="218"/>
        <v>#DIV/0!</v>
      </c>
      <c r="AA1753" s="94" t="e">
        <f>+VLOOKUP(C1753,'Código Licitaciones'!$J$7:$J$31,1,0)</f>
        <v>#N/A</v>
      </c>
      <c r="AB1753" s="94">
        <f t="shared" si="219"/>
        <v>0</v>
      </c>
      <c r="AC1753" s="94" t="e">
        <f>+VLOOKUP(E1753,'Código Licitaciones'!$K$7:$K$50,1,0)</f>
        <v>#N/A</v>
      </c>
      <c r="AD1753" s="94">
        <f t="shared" si="220"/>
        <v>0</v>
      </c>
      <c r="AE1753" s="94" t="e">
        <f>+VLOOKUP(G1753,'Código Licitaciones'!$L$7:$L$50,1,0)</f>
        <v>#N/A</v>
      </c>
      <c r="AF1753" s="90" t="e">
        <f t="shared" si="221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5"/>
        <v>0</v>
      </c>
      <c r="AJ1753" s="94">
        <f t="shared" si="215"/>
        <v>0</v>
      </c>
      <c r="AK1753" s="95" t="e">
        <f>+VLOOKUP(M1753,'Código Barras'!$C$3:$C$1694,1,0)</f>
        <v>#N/A</v>
      </c>
      <c r="AL1753" s="90">
        <f t="shared" si="216"/>
        <v>0</v>
      </c>
      <c r="AM1753" s="90">
        <f t="shared" si="216"/>
        <v>0</v>
      </c>
      <c r="AN1753" s="90">
        <f t="shared" si="216"/>
        <v>0</v>
      </c>
      <c r="AO1753" s="90">
        <f t="shared" si="216"/>
        <v>0</v>
      </c>
      <c r="AP1753" s="90">
        <f t="shared" si="216"/>
        <v>0</v>
      </c>
      <c r="AQ1753" s="90">
        <f t="shared" si="216"/>
        <v>0</v>
      </c>
      <c r="AR1753" s="90" t="e">
        <f>VLOOKUP(C1753&amp;E1753&amp;G1753&amp;I1753&amp;J1753,'Código Licitaciones'!$I$8:$I$4158,1,0)</f>
        <v>#N/A</v>
      </c>
    </row>
    <row r="1754" spans="24:44" ht="18.75" x14ac:dyDescent="0.3">
      <c r="X1754" s="83">
        <f t="shared" si="217"/>
        <v>9</v>
      </c>
      <c r="Z1754" s="90" t="e">
        <f t="shared" si="218"/>
        <v>#DIV/0!</v>
      </c>
      <c r="AA1754" s="94" t="e">
        <f>+VLOOKUP(C1754,'Código Licitaciones'!$J$7:$J$31,1,0)</f>
        <v>#N/A</v>
      </c>
      <c r="AB1754" s="94">
        <f t="shared" si="219"/>
        <v>0</v>
      </c>
      <c r="AC1754" s="94" t="e">
        <f>+VLOOKUP(E1754,'Código Licitaciones'!$K$7:$K$50,1,0)</f>
        <v>#N/A</v>
      </c>
      <c r="AD1754" s="94">
        <f t="shared" si="220"/>
        <v>0</v>
      </c>
      <c r="AE1754" s="94" t="e">
        <f>+VLOOKUP(G1754,'Código Licitaciones'!$L$7:$L$50,1,0)</f>
        <v>#N/A</v>
      </c>
      <c r="AF1754" s="90" t="e">
        <f t="shared" si="221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5"/>
        <v>0</v>
      </c>
      <c r="AJ1754" s="94">
        <f t="shared" si="215"/>
        <v>0</v>
      </c>
      <c r="AK1754" s="95" t="e">
        <f>+VLOOKUP(M1754,'Código Barras'!$C$3:$C$1694,1,0)</f>
        <v>#N/A</v>
      </c>
      <c r="AL1754" s="90">
        <f t="shared" si="216"/>
        <v>0</v>
      </c>
      <c r="AM1754" s="90">
        <f t="shared" si="216"/>
        <v>0</v>
      </c>
      <c r="AN1754" s="90">
        <f t="shared" si="216"/>
        <v>0</v>
      </c>
      <c r="AO1754" s="90">
        <f t="shared" si="216"/>
        <v>0</v>
      </c>
      <c r="AP1754" s="90">
        <f t="shared" si="216"/>
        <v>0</v>
      </c>
      <c r="AQ1754" s="90">
        <f t="shared" si="216"/>
        <v>0</v>
      </c>
      <c r="AR1754" s="90" t="e">
        <f>VLOOKUP(C1754&amp;E1754&amp;G1754&amp;I1754&amp;J1754,'Código Licitaciones'!$I$8:$I$4158,1,0)</f>
        <v>#N/A</v>
      </c>
    </row>
    <row r="1755" spans="24:44" ht="18.75" x14ac:dyDescent="0.3">
      <c r="X1755" s="83">
        <f t="shared" si="217"/>
        <v>9</v>
      </c>
      <c r="Z1755" s="90" t="e">
        <f t="shared" si="218"/>
        <v>#DIV/0!</v>
      </c>
      <c r="AA1755" s="94" t="e">
        <f>+VLOOKUP(C1755,'Código Licitaciones'!$J$7:$J$31,1,0)</f>
        <v>#N/A</v>
      </c>
      <c r="AB1755" s="94">
        <f t="shared" si="219"/>
        <v>0</v>
      </c>
      <c r="AC1755" s="94" t="e">
        <f>+VLOOKUP(E1755,'Código Licitaciones'!$K$7:$K$50,1,0)</f>
        <v>#N/A</v>
      </c>
      <c r="AD1755" s="94">
        <f t="shared" si="220"/>
        <v>0</v>
      </c>
      <c r="AE1755" s="94" t="e">
        <f>+VLOOKUP(G1755,'Código Licitaciones'!$L$7:$L$50,1,0)</f>
        <v>#N/A</v>
      </c>
      <c r="AF1755" s="90" t="e">
        <f t="shared" si="221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5"/>
        <v>0</v>
      </c>
      <c r="AJ1755" s="94">
        <f t="shared" si="215"/>
        <v>0</v>
      </c>
      <c r="AK1755" s="95" t="e">
        <f>+VLOOKUP(M1755,'Código Barras'!$C$3:$C$1694,1,0)</f>
        <v>#N/A</v>
      </c>
      <c r="AL1755" s="90">
        <f t="shared" si="216"/>
        <v>0</v>
      </c>
      <c r="AM1755" s="90">
        <f t="shared" si="216"/>
        <v>0</v>
      </c>
      <c r="AN1755" s="90">
        <f t="shared" si="216"/>
        <v>0</v>
      </c>
      <c r="AO1755" s="90">
        <f t="shared" si="216"/>
        <v>0</v>
      </c>
      <c r="AP1755" s="90">
        <f t="shared" si="216"/>
        <v>0</v>
      </c>
      <c r="AQ1755" s="90">
        <f t="shared" si="216"/>
        <v>0</v>
      </c>
      <c r="AR1755" s="90" t="e">
        <f>VLOOKUP(C1755&amp;E1755&amp;G1755&amp;I1755&amp;J1755,'Código Licitaciones'!$I$8:$I$4158,1,0)</f>
        <v>#N/A</v>
      </c>
    </row>
    <row r="1756" spans="24:44" ht="18.75" x14ac:dyDescent="0.3">
      <c r="X1756" s="83">
        <f t="shared" si="217"/>
        <v>9</v>
      </c>
      <c r="Z1756" s="90" t="e">
        <f t="shared" si="218"/>
        <v>#DIV/0!</v>
      </c>
      <c r="AA1756" s="94" t="e">
        <f>+VLOOKUP(C1756,'Código Licitaciones'!$J$7:$J$31,1,0)</f>
        <v>#N/A</v>
      </c>
      <c r="AB1756" s="94">
        <f t="shared" si="219"/>
        <v>0</v>
      </c>
      <c r="AC1756" s="94" t="e">
        <f>+VLOOKUP(E1756,'Código Licitaciones'!$K$7:$K$50,1,0)</f>
        <v>#N/A</v>
      </c>
      <c r="AD1756" s="94">
        <f t="shared" si="220"/>
        <v>0</v>
      </c>
      <c r="AE1756" s="94" t="e">
        <f>+VLOOKUP(G1756,'Código Licitaciones'!$L$7:$L$50,1,0)</f>
        <v>#N/A</v>
      </c>
      <c r="AF1756" s="90" t="e">
        <f t="shared" si="221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5"/>
        <v>0</v>
      </c>
      <c r="AJ1756" s="94">
        <f t="shared" si="215"/>
        <v>0</v>
      </c>
      <c r="AK1756" s="95" t="e">
        <f>+VLOOKUP(M1756,'Código Barras'!$C$3:$C$1694,1,0)</f>
        <v>#N/A</v>
      </c>
      <c r="AL1756" s="90">
        <f t="shared" si="216"/>
        <v>0</v>
      </c>
      <c r="AM1756" s="90">
        <f t="shared" si="216"/>
        <v>0</v>
      </c>
      <c r="AN1756" s="90">
        <f t="shared" si="216"/>
        <v>0</v>
      </c>
      <c r="AO1756" s="90">
        <f t="shared" si="216"/>
        <v>0</v>
      </c>
      <c r="AP1756" s="90">
        <f t="shared" si="216"/>
        <v>0</v>
      </c>
      <c r="AQ1756" s="90">
        <f t="shared" si="216"/>
        <v>0</v>
      </c>
      <c r="AR1756" s="90" t="e">
        <f>VLOOKUP(C1756&amp;E1756&amp;G1756&amp;I1756&amp;J1756,'Código Licitaciones'!$I$8:$I$4158,1,0)</f>
        <v>#N/A</v>
      </c>
    </row>
    <row r="1757" spans="24:44" ht="18.75" x14ac:dyDescent="0.3">
      <c r="X1757" s="83">
        <f t="shared" si="217"/>
        <v>9</v>
      </c>
      <c r="Z1757" s="90" t="e">
        <f t="shared" si="218"/>
        <v>#DIV/0!</v>
      </c>
      <c r="AA1757" s="94" t="e">
        <f>+VLOOKUP(C1757,'Código Licitaciones'!$J$7:$J$31,1,0)</f>
        <v>#N/A</v>
      </c>
      <c r="AB1757" s="94">
        <f t="shared" si="219"/>
        <v>0</v>
      </c>
      <c r="AC1757" s="94" t="e">
        <f>+VLOOKUP(E1757,'Código Licitaciones'!$K$7:$K$50,1,0)</f>
        <v>#N/A</v>
      </c>
      <c r="AD1757" s="94">
        <f t="shared" si="220"/>
        <v>0</v>
      </c>
      <c r="AE1757" s="94" t="e">
        <f>+VLOOKUP(G1757,'Código Licitaciones'!$L$7:$L$50,1,0)</f>
        <v>#N/A</v>
      </c>
      <c r="AF1757" s="90" t="e">
        <f t="shared" si="221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5"/>
        <v>0</v>
      </c>
      <c r="AJ1757" s="94">
        <f t="shared" si="215"/>
        <v>0</v>
      </c>
      <c r="AK1757" s="95" t="e">
        <f>+VLOOKUP(M1757,'Código Barras'!$C$3:$C$1694,1,0)</f>
        <v>#N/A</v>
      </c>
      <c r="AL1757" s="90">
        <f t="shared" si="216"/>
        <v>0</v>
      </c>
      <c r="AM1757" s="90">
        <f t="shared" si="216"/>
        <v>0</v>
      </c>
      <c r="AN1757" s="90">
        <f t="shared" si="216"/>
        <v>0</v>
      </c>
      <c r="AO1757" s="90">
        <f t="shared" si="216"/>
        <v>0</v>
      </c>
      <c r="AP1757" s="90">
        <f t="shared" si="216"/>
        <v>0</v>
      </c>
      <c r="AQ1757" s="90">
        <f t="shared" si="216"/>
        <v>0</v>
      </c>
      <c r="AR1757" s="90" t="e">
        <f>VLOOKUP(C1757&amp;E1757&amp;G1757&amp;I1757&amp;J1757,'Código Licitaciones'!$I$8:$I$4158,1,0)</f>
        <v>#N/A</v>
      </c>
    </row>
    <row r="1758" spans="24:44" ht="18.75" x14ac:dyDescent="0.3">
      <c r="X1758" s="83">
        <f t="shared" si="217"/>
        <v>9</v>
      </c>
      <c r="Z1758" s="90" t="e">
        <f t="shared" si="218"/>
        <v>#DIV/0!</v>
      </c>
      <c r="AA1758" s="94" t="e">
        <f>+VLOOKUP(C1758,'Código Licitaciones'!$J$7:$J$31,1,0)</f>
        <v>#N/A</v>
      </c>
      <c r="AB1758" s="94">
        <f t="shared" si="219"/>
        <v>0</v>
      </c>
      <c r="AC1758" s="94" t="e">
        <f>+VLOOKUP(E1758,'Código Licitaciones'!$K$7:$K$50,1,0)</f>
        <v>#N/A</v>
      </c>
      <c r="AD1758" s="94">
        <f t="shared" si="220"/>
        <v>0</v>
      </c>
      <c r="AE1758" s="94" t="e">
        <f>+VLOOKUP(G1758,'Código Licitaciones'!$L$7:$L$50,1,0)</f>
        <v>#N/A</v>
      </c>
      <c r="AF1758" s="90" t="e">
        <f t="shared" si="221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5"/>
        <v>0</v>
      </c>
      <c r="AJ1758" s="94">
        <f t="shared" si="215"/>
        <v>0</v>
      </c>
      <c r="AK1758" s="95" t="e">
        <f>+VLOOKUP(M1758,'Código Barras'!$C$3:$C$1694,1,0)</f>
        <v>#N/A</v>
      </c>
      <c r="AL1758" s="90">
        <f t="shared" si="216"/>
        <v>0</v>
      </c>
      <c r="AM1758" s="90">
        <f t="shared" si="216"/>
        <v>0</v>
      </c>
      <c r="AN1758" s="90">
        <f t="shared" si="216"/>
        <v>0</v>
      </c>
      <c r="AO1758" s="90">
        <f t="shared" si="216"/>
        <v>0</v>
      </c>
      <c r="AP1758" s="90">
        <f t="shared" si="216"/>
        <v>0</v>
      </c>
      <c r="AQ1758" s="90">
        <f t="shared" si="216"/>
        <v>0</v>
      </c>
      <c r="AR1758" s="90" t="e">
        <f>VLOOKUP(C1758&amp;E1758&amp;G1758&amp;I1758&amp;J1758,'Código Licitaciones'!$I$8:$I$4158,1,0)</f>
        <v>#N/A</v>
      </c>
    </row>
    <row r="1759" spans="24:44" ht="18.75" x14ac:dyDescent="0.3">
      <c r="X1759" s="83">
        <f t="shared" si="217"/>
        <v>9</v>
      </c>
      <c r="Z1759" s="90" t="e">
        <f t="shared" si="218"/>
        <v>#DIV/0!</v>
      </c>
      <c r="AA1759" s="94" t="e">
        <f>+VLOOKUP(C1759,'Código Licitaciones'!$J$7:$J$31,1,0)</f>
        <v>#N/A</v>
      </c>
      <c r="AB1759" s="94">
        <f t="shared" si="219"/>
        <v>0</v>
      </c>
      <c r="AC1759" s="94" t="e">
        <f>+VLOOKUP(E1759,'Código Licitaciones'!$K$7:$K$50,1,0)</f>
        <v>#N/A</v>
      </c>
      <c r="AD1759" s="94">
        <f t="shared" si="220"/>
        <v>0</v>
      </c>
      <c r="AE1759" s="94" t="e">
        <f>+VLOOKUP(G1759,'Código Licitaciones'!$L$7:$L$50,1,0)</f>
        <v>#N/A</v>
      </c>
      <c r="AF1759" s="90" t="e">
        <f t="shared" si="221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5"/>
        <v>0</v>
      </c>
      <c r="AJ1759" s="94">
        <f t="shared" si="215"/>
        <v>0</v>
      </c>
      <c r="AK1759" s="95" t="e">
        <f>+VLOOKUP(M1759,'Código Barras'!$C$3:$C$1694,1,0)</f>
        <v>#N/A</v>
      </c>
      <c r="AL1759" s="90">
        <f t="shared" si="216"/>
        <v>0</v>
      </c>
      <c r="AM1759" s="90">
        <f t="shared" si="216"/>
        <v>0</v>
      </c>
      <c r="AN1759" s="90">
        <f t="shared" si="216"/>
        <v>0</v>
      </c>
      <c r="AO1759" s="90">
        <f t="shared" si="216"/>
        <v>0</v>
      </c>
      <c r="AP1759" s="90">
        <f t="shared" si="216"/>
        <v>0</v>
      </c>
      <c r="AQ1759" s="90">
        <f t="shared" si="216"/>
        <v>0</v>
      </c>
      <c r="AR1759" s="90" t="e">
        <f>VLOOKUP(C1759&amp;E1759&amp;G1759&amp;I1759&amp;J1759,'Código Licitaciones'!$I$8:$I$4158,1,0)</f>
        <v>#N/A</v>
      </c>
    </row>
    <row r="1760" spans="24:44" ht="18.75" x14ac:dyDescent="0.3">
      <c r="X1760" s="83">
        <f t="shared" si="217"/>
        <v>9</v>
      </c>
      <c r="Z1760" s="90" t="e">
        <f t="shared" si="218"/>
        <v>#DIV/0!</v>
      </c>
      <c r="AA1760" s="94" t="e">
        <f>+VLOOKUP(C1760,'Código Licitaciones'!$J$7:$J$31,1,0)</f>
        <v>#N/A</v>
      </c>
      <c r="AB1760" s="94">
        <f t="shared" si="219"/>
        <v>0</v>
      </c>
      <c r="AC1760" s="94" t="e">
        <f>+VLOOKUP(E1760,'Código Licitaciones'!$K$7:$K$50,1,0)</f>
        <v>#N/A</v>
      </c>
      <c r="AD1760" s="94">
        <f t="shared" si="220"/>
        <v>0</v>
      </c>
      <c r="AE1760" s="94" t="e">
        <f>+VLOOKUP(G1760,'Código Licitaciones'!$L$7:$L$50,1,0)</f>
        <v>#N/A</v>
      </c>
      <c r="AF1760" s="90" t="e">
        <f t="shared" si="221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5"/>
        <v>0</v>
      </c>
      <c r="AJ1760" s="94">
        <f t="shared" si="215"/>
        <v>0</v>
      </c>
      <c r="AK1760" s="95" t="e">
        <f>+VLOOKUP(M1760,'Código Barras'!$C$3:$C$1694,1,0)</f>
        <v>#N/A</v>
      </c>
      <c r="AL1760" s="90">
        <f t="shared" si="216"/>
        <v>0</v>
      </c>
      <c r="AM1760" s="90">
        <f t="shared" si="216"/>
        <v>0</v>
      </c>
      <c r="AN1760" s="90">
        <f t="shared" si="216"/>
        <v>0</v>
      </c>
      <c r="AO1760" s="90">
        <f t="shared" si="216"/>
        <v>0</v>
      </c>
      <c r="AP1760" s="90">
        <f t="shared" si="216"/>
        <v>0</v>
      </c>
      <c r="AQ1760" s="90">
        <f t="shared" si="216"/>
        <v>0</v>
      </c>
      <c r="AR1760" s="90" t="e">
        <f>VLOOKUP(C1760&amp;E1760&amp;G1760&amp;I1760&amp;J1760,'Código Licitaciones'!$I$8:$I$4158,1,0)</f>
        <v>#N/A</v>
      </c>
    </row>
    <row r="1761" spans="24:44" ht="18.75" x14ac:dyDescent="0.3">
      <c r="X1761" s="83">
        <f t="shared" si="217"/>
        <v>9</v>
      </c>
      <c r="Z1761" s="90" t="e">
        <f t="shared" si="218"/>
        <v>#DIV/0!</v>
      </c>
      <c r="AA1761" s="94" t="e">
        <f>+VLOOKUP(C1761,'Código Licitaciones'!$J$7:$J$31,1,0)</f>
        <v>#N/A</v>
      </c>
      <c r="AB1761" s="94">
        <f t="shared" si="219"/>
        <v>0</v>
      </c>
      <c r="AC1761" s="94" t="e">
        <f>+VLOOKUP(E1761,'Código Licitaciones'!$K$7:$K$50,1,0)</f>
        <v>#N/A</v>
      </c>
      <c r="AD1761" s="94">
        <f t="shared" si="220"/>
        <v>0</v>
      </c>
      <c r="AE1761" s="94" t="e">
        <f>+VLOOKUP(G1761,'Código Licitaciones'!$L$7:$L$50,1,0)</f>
        <v>#N/A</v>
      </c>
      <c r="AF1761" s="90" t="e">
        <f t="shared" si="221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5"/>
        <v>0</v>
      </c>
      <c r="AJ1761" s="94">
        <f t="shared" si="215"/>
        <v>0</v>
      </c>
      <c r="AK1761" s="95" t="e">
        <f>+VLOOKUP(M1761,'Código Barras'!$C$3:$C$1694,1,0)</f>
        <v>#N/A</v>
      </c>
      <c r="AL1761" s="90">
        <f t="shared" si="216"/>
        <v>0</v>
      </c>
      <c r="AM1761" s="90">
        <f t="shared" si="216"/>
        <v>0</v>
      </c>
      <c r="AN1761" s="90">
        <f t="shared" si="216"/>
        <v>0</v>
      </c>
      <c r="AO1761" s="90">
        <f t="shared" si="216"/>
        <v>0</v>
      </c>
      <c r="AP1761" s="90">
        <f t="shared" si="216"/>
        <v>0</v>
      </c>
      <c r="AQ1761" s="90">
        <f t="shared" si="216"/>
        <v>0</v>
      </c>
      <c r="AR1761" s="90" t="e">
        <f>VLOOKUP(C1761&amp;E1761&amp;G1761&amp;I1761&amp;J1761,'Código Licitaciones'!$I$8:$I$4158,1,0)</f>
        <v>#N/A</v>
      </c>
    </row>
    <row r="1762" spans="24:44" ht="18.75" x14ac:dyDescent="0.3">
      <c r="X1762" s="83">
        <f t="shared" si="217"/>
        <v>9</v>
      </c>
      <c r="Z1762" s="90" t="e">
        <f t="shared" si="218"/>
        <v>#DIV/0!</v>
      </c>
      <c r="AA1762" s="94" t="e">
        <f>+VLOOKUP(C1762,'Código Licitaciones'!$J$7:$J$31,1,0)</f>
        <v>#N/A</v>
      </c>
      <c r="AB1762" s="94">
        <f t="shared" si="219"/>
        <v>0</v>
      </c>
      <c r="AC1762" s="94" t="e">
        <f>+VLOOKUP(E1762,'Código Licitaciones'!$K$7:$K$50,1,0)</f>
        <v>#N/A</v>
      </c>
      <c r="AD1762" s="94">
        <f t="shared" si="220"/>
        <v>0</v>
      </c>
      <c r="AE1762" s="94" t="e">
        <f>+VLOOKUP(G1762,'Código Licitaciones'!$L$7:$L$50,1,0)</f>
        <v>#N/A</v>
      </c>
      <c r="AF1762" s="90" t="e">
        <f t="shared" si="221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5"/>
        <v>0</v>
      </c>
      <c r="AJ1762" s="94">
        <f t="shared" si="215"/>
        <v>0</v>
      </c>
      <c r="AK1762" s="95" t="e">
        <f>+VLOOKUP(M1762,'Código Barras'!$C$3:$C$1694,1,0)</f>
        <v>#N/A</v>
      </c>
      <c r="AL1762" s="90">
        <f t="shared" si="216"/>
        <v>0</v>
      </c>
      <c r="AM1762" s="90">
        <f t="shared" si="216"/>
        <v>0</v>
      </c>
      <c r="AN1762" s="90">
        <f t="shared" si="216"/>
        <v>0</v>
      </c>
      <c r="AO1762" s="90">
        <f t="shared" si="216"/>
        <v>0</v>
      </c>
      <c r="AP1762" s="90">
        <f t="shared" si="216"/>
        <v>0</v>
      </c>
      <c r="AQ1762" s="90">
        <f t="shared" si="216"/>
        <v>0</v>
      </c>
      <c r="AR1762" s="90" t="e">
        <f>VLOOKUP(C1762&amp;E1762&amp;G1762&amp;I1762&amp;J1762,'Código Licitaciones'!$I$8:$I$4158,1,0)</f>
        <v>#N/A</v>
      </c>
    </row>
    <row r="1763" spans="24:44" ht="18.75" x14ac:dyDescent="0.3">
      <c r="X1763" s="83">
        <f t="shared" si="217"/>
        <v>9</v>
      </c>
      <c r="Z1763" s="90" t="e">
        <f t="shared" si="218"/>
        <v>#DIV/0!</v>
      </c>
      <c r="AA1763" s="94" t="e">
        <f>+VLOOKUP(C1763,'Código Licitaciones'!$J$7:$J$31,1,0)</f>
        <v>#N/A</v>
      </c>
      <c r="AB1763" s="94">
        <f t="shared" si="219"/>
        <v>0</v>
      </c>
      <c r="AC1763" s="94" t="e">
        <f>+VLOOKUP(E1763,'Código Licitaciones'!$K$7:$K$50,1,0)</f>
        <v>#N/A</v>
      </c>
      <c r="AD1763" s="94">
        <f t="shared" si="220"/>
        <v>0</v>
      </c>
      <c r="AE1763" s="94" t="e">
        <f>+VLOOKUP(G1763,'Código Licitaciones'!$L$7:$L$50,1,0)</f>
        <v>#N/A</v>
      </c>
      <c r="AF1763" s="90" t="e">
        <f t="shared" si="221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5"/>
        <v>0</v>
      </c>
      <c r="AJ1763" s="94">
        <f t="shared" si="215"/>
        <v>0</v>
      </c>
      <c r="AK1763" s="95" t="e">
        <f>+VLOOKUP(M1763,'Código Barras'!$C$3:$C$1694,1,0)</f>
        <v>#N/A</v>
      </c>
      <c r="AL1763" s="90">
        <f t="shared" si="216"/>
        <v>0</v>
      </c>
      <c r="AM1763" s="90">
        <f t="shared" si="216"/>
        <v>0</v>
      </c>
      <c r="AN1763" s="90">
        <f t="shared" si="216"/>
        <v>0</v>
      </c>
      <c r="AO1763" s="90">
        <f t="shared" si="216"/>
        <v>0</v>
      </c>
      <c r="AP1763" s="90">
        <f t="shared" si="216"/>
        <v>0</v>
      </c>
      <c r="AQ1763" s="90">
        <f t="shared" si="216"/>
        <v>0</v>
      </c>
      <c r="AR1763" s="90" t="e">
        <f>VLOOKUP(C1763&amp;E1763&amp;G1763&amp;I1763&amp;J1763,'Código Licitaciones'!$I$8:$I$4158,1,0)</f>
        <v>#N/A</v>
      </c>
    </row>
    <row r="1764" spans="24:44" ht="18.75" x14ac:dyDescent="0.3">
      <c r="X1764" s="83">
        <f t="shared" si="217"/>
        <v>9</v>
      </c>
      <c r="Z1764" s="90" t="e">
        <f t="shared" si="218"/>
        <v>#DIV/0!</v>
      </c>
      <c r="AA1764" s="94" t="e">
        <f>+VLOOKUP(C1764,'Código Licitaciones'!$J$7:$J$31,1,0)</f>
        <v>#N/A</v>
      </c>
      <c r="AB1764" s="94">
        <f t="shared" si="219"/>
        <v>0</v>
      </c>
      <c r="AC1764" s="94" t="e">
        <f>+VLOOKUP(E1764,'Código Licitaciones'!$K$7:$K$50,1,0)</f>
        <v>#N/A</v>
      </c>
      <c r="AD1764" s="94">
        <f t="shared" si="220"/>
        <v>0</v>
      </c>
      <c r="AE1764" s="94" t="e">
        <f>+VLOOKUP(G1764,'Código Licitaciones'!$L$7:$L$50,1,0)</f>
        <v>#N/A</v>
      </c>
      <c r="AF1764" s="90" t="e">
        <f t="shared" si="221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5"/>
        <v>0</v>
      </c>
      <c r="AJ1764" s="94">
        <f t="shared" si="215"/>
        <v>0</v>
      </c>
      <c r="AK1764" s="95" t="e">
        <f>+VLOOKUP(M1764,'Código Barras'!$C$3:$C$1694,1,0)</f>
        <v>#N/A</v>
      </c>
      <c r="AL1764" s="90">
        <f t="shared" si="216"/>
        <v>0</v>
      </c>
      <c r="AM1764" s="90">
        <f t="shared" si="216"/>
        <v>0</v>
      </c>
      <c r="AN1764" s="90">
        <f t="shared" si="216"/>
        <v>0</v>
      </c>
      <c r="AO1764" s="90">
        <f t="shared" si="216"/>
        <v>0</v>
      </c>
      <c r="AP1764" s="90">
        <f t="shared" si="216"/>
        <v>0</v>
      </c>
      <c r="AQ1764" s="90">
        <f t="shared" si="216"/>
        <v>0</v>
      </c>
      <c r="AR1764" s="90" t="e">
        <f>VLOOKUP(C1764&amp;E1764&amp;G1764&amp;I1764&amp;J1764,'Código Licitaciones'!$I$8:$I$4158,1,0)</f>
        <v>#N/A</v>
      </c>
    </row>
    <row r="1765" spans="24:44" ht="18.75" x14ac:dyDescent="0.3">
      <c r="X1765" s="83">
        <f t="shared" si="217"/>
        <v>9</v>
      </c>
      <c r="Z1765" s="90" t="e">
        <f t="shared" si="218"/>
        <v>#DIV/0!</v>
      </c>
      <c r="AA1765" s="94" t="e">
        <f>+VLOOKUP(C1765,'Código Licitaciones'!$J$7:$J$31,1,0)</f>
        <v>#N/A</v>
      </c>
      <c r="AB1765" s="94">
        <f t="shared" si="219"/>
        <v>0</v>
      </c>
      <c r="AC1765" s="94" t="e">
        <f>+VLOOKUP(E1765,'Código Licitaciones'!$K$7:$K$50,1,0)</f>
        <v>#N/A</v>
      </c>
      <c r="AD1765" s="94">
        <f t="shared" si="220"/>
        <v>0</v>
      </c>
      <c r="AE1765" s="94" t="e">
        <f>+VLOOKUP(G1765,'Código Licitaciones'!$L$7:$L$50,1,0)</f>
        <v>#N/A</v>
      </c>
      <c r="AF1765" s="90" t="e">
        <f t="shared" si="221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5"/>
        <v>0</v>
      </c>
      <c r="AJ1765" s="94">
        <f t="shared" si="215"/>
        <v>0</v>
      </c>
      <c r="AK1765" s="95" t="e">
        <f>+VLOOKUP(M1765,'Código Barras'!$C$3:$C$1694,1,0)</f>
        <v>#N/A</v>
      </c>
      <c r="AL1765" s="90">
        <f t="shared" si="216"/>
        <v>0</v>
      </c>
      <c r="AM1765" s="90">
        <f t="shared" si="216"/>
        <v>0</v>
      </c>
      <c r="AN1765" s="90">
        <f t="shared" si="216"/>
        <v>0</v>
      </c>
      <c r="AO1765" s="90">
        <f t="shared" si="216"/>
        <v>0</v>
      </c>
      <c r="AP1765" s="90">
        <f t="shared" si="216"/>
        <v>0</v>
      </c>
      <c r="AQ1765" s="90">
        <f t="shared" si="216"/>
        <v>0</v>
      </c>
      <c r="AR1765" s="90" t="e">
        <f>VLOOKUP(C1765&amp;E1765&amp;G1765&amp;I1765&amp;J1765,'Código Licitaciones'!$I$8:$I$4158,1,0)</f>
        <v>#N/A</v>
      </c>
    </row>
    <row r="1766" spans="24:44" ht="18.75" x14ac:dyDescent="0.3">
      <c r="X1766" s="83">
        <f t="shared" si="217"/>
        <v>9</v>
      </c>
      <c r="Z1766" s="90" t="e">
        <f t="shared" si="218"/>
        <v>#DIV/0!</v>
      </c>
      <c r="AA1766" s="94" t="e">
        <f>+VLOOKUP(C1766,'Código Licitaciones'!$J$7:$J$31,1,0)</f>
        <v>#N/A</v>
      </c>
      <c r="AB1766" s="94">
        <f t="shared" si="219"/>
        <v>0</v>
      </c>
      <c r="AC1766" s="94" t="e">
        <f>+VLOOKUP(E1766,'Código Licitaciones'!$K$7:$K$50,1,0)</f>
        <v>#N/A</v>
      </c>
      <c r="AD1766" s="94">
        <f t="shared" si="220"/>
        <v>0</v>
      </c>
      <c r="AE1766" s="94" t="e">
        <f>+VLOOKUP(G1766,'Código Licitaciones'!$L$7:$L$50,1,0)</f>
        <v>#N/A</v>
      </c>
      <c r="AF1766" s="90" t="e">
        <f t="shared" si="221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5"/>
        <v>0</v>
      </c>
      <c r="AJ1766" s="94">
        <f t="shared" si="215"/>
        <v>0</v>
      </c>
      <c r="AK1766" s="95" t="e">
        <f>+VLOOKUP(M1766,'Código Barras'!$C$3:$C$1694,1,0)</f>
        <v>#N/A</v>
      </c>
      <c r="AL1766" s="90">
        <f t="shared" si="216"/>
        <v>0</v>
      </c>
      <c r="AM1766" s="90">
        <f t="shared" si="216"/>
        <v>0</v>
      </c>
      <c r="AN1766" s="90">
        <f t="shared" si="216"/>
        <v>0</v>
      </c>
      <c r="AO1766" s="90">
        <f t="shared" si="216"/>
        <v>0</v>
      </c>
      <c r="AP1766" s="90">
        <f t="shared" si="216"/>
        <v>0</v>
      </c>
      <c r="AQ1766" s="90">
        <f t="shared" si="216"/>
        <v>0</v>
      </c>
      <c r="AR1766" s="90" t="e">
        <f>VLOOKUP(C1766&amp;E1766&amp;G1766&amp;I1766&amp;J1766,'Código Licitaciones'!$I$8:$I$4158,1,0)</f>
        <v>#N/A</v>
      </c>
    </row>
    <row r="1767" spans="24:44" ht="18.75" x14ac:dyDescent="0.3">
      <c r="X1767" s="83">
        <f t="shared" si="217"/>
        <v>9</v>
      </c>
      <c r="Z1767" s="90" t="e">
        <f t="shared" si="218"/>
        <v>#DIV/0!</v>
      </c>
      <c r="AA1767" s="94" t="e">
        <f>+VLOOKUP(C1767,'Código Licitaciones'!$J$7:$J$31,1,0)</f>
        <v>#N/A</v>
      </c>
      <c r="AB1767" s="94">
        <f t="shared" si="219"/>
        <v>0</v>
      </c>
      <c r="AC1767" s="94" t="e">
        <f>+VLOOKUP(E1767,'Código Licitaciones'!$K$7:$K$50,1,0)</f>
        <v>#N/A</v>
      </c>
      <c r="AD1767" s="94">
        <f t="shared" si="220"/>
        <v>0</v>
      </c>
      <c r="AE1767" s="94" t="e">
        <f>+VLOOKUP(G1767,'Código Licitaciones'!$L$7:$L$50,1,0)</f>
        <v>#N/A</v>
      </c>
      <c r="AF1767" s="90" t="e">
        <f t="shared" si="221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5"/>
        <v>0</v>
      </c>
      <c r="AJ1767" s="94">
        <f t="shared" si="215"/>
        <v>0</v>
      </c>
      <c r="AK1767" s="95" t="e">
        <f>+VLOOKUP(M1767,'Código Barras'!$C$3:$C$1694,1,0)</f>
        <v>#N/A</v>
      </c>
      <c r="AL1767" s="90">
        <f t="shared" si="216"/>
        <v>0</v>
      </c>
      <c r="AM1767" s="90">
        <f t="shared" si="216"/>
        <v>0</v>
      </c>
      <c r="AN1767" s="90">
        <f t="shared" si="216"/>
        <v>0</v>
      </c>
      <c r="AO1767" s="90">
        <f t="shared" si="216"/>
        <v>0</v>
      </c>
      <c r="AP1767" s="90">
        <f t="shared" si="216"/>
        <v>0</v>
      </c>
      <c r="AQ1767" s="90">
        <f t="shared" si="216"/>
        <v>0</v>
      </c>
      <c r="AR1767" s="90" t="e">
        <f>VLOOKUP(C1767&amp;E1767&amp;G1767&amp;I1767&amp;J1767,'Código Licitaciones'!$I$8:$I$4158,1,0)</f>
        <v>#N/A</v>
      </c>
    </row>
    <row r="1768" spans="24:44" ht="18.75" x14ac:dyDescent="0.3">
      <c r="X1768" s="83">
        <f t="shared" si="217"/>
        <v>9</v>
      </c>
      <c r="Z1768" s="90" t="e">
        <f t="shared" si="218"/>
        <v>#DIV/0!</v>
      </c>
      <c r="AA1768" s="94" t="e">
        <f>+VLOOKUP(C1768,'Código Licitaciones'!$J$7:$J$31,1,0)</f>
        <v>#N/A</v>
      </c>
      <c r="AB1768" s="94">
        <f t="shared" si="219"/>
        <v>0</v>
      </c>
      <c r="AC1768" s="94" t="e">
        <f>+VLOOKUP(E1768,'Código Licitaciones'!$K$7:$K$50,1,0)</f>
        <v>#N/A</v>
      </c>
      <c r="AD1768" s="94">
        <f t="shared" si="220"/>
        <v>0</v>
      </c>
      <c r="AE1768" s="94" t="e">
        <f>+VLOOKUP(G1768,'Código Licitaciones'!$L$7:$L$50,1,0)</f>
        <v>#N/A</v>
      </c>
      <c r="AF1768" s="90" t="e">
        <f t="shared" si="221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5"/>
        <v>0</v>
      </c>
      <c r="AJ1768" s="94">
        <f t="shared" si="215"/>
        <v>0</v>
      </c>
      <c r="AK1768" s="95" t="e">
        <f>+VLOOKUP(M1768,'Código Barras'!$C$3:$C$1694,1,0)</f>
        <v>#N/A</v>
      </c>
      <c r="AL1768" s="90">
        <f t="shared" si="216"/>
        <v>0</v>
      </c>
      <c r="AM1768" s="90">
        <f t="shared" si="216"/>
        <v>0</v>
      </c>
      <c r="AN1768" s="90">
        <f t="shared" si="216"/>
        <v>0</v>
      </c>
      <c r="AO1768" s="90">
        <f t="shared" si="216"/>
        <v>0</v>
      </c>
      <c r="AP1768" s="90">
        <f t="shared" si="216"/>
        <v>0</v>
      </c>
      <c r="AQ1768" s="90">
        <f t="shared" si="216"/>
        <v>0</v>
      </c>
      <c r="AR1768" s="90" t="e">
        <f>VLOOKUP(C1768&amp;E1768&amp;G1768&amp;I1768&amp;J1768,'Código Licitaciones'!$I$8:$I$4158,1,0)</f>
        <v>#N/A</v>
      </c>
    </row>
    <row r="1769" spans="24:44" ht="18.75" x14ac:dyDescent="0.3">
      <c r="X1769" s="83">
        <f t="shared" si="217"/>
        <v>9</v>
      </c>
      <c r="Z1769" s="90" t="e">
        <f t="shared" si="218"/>
        <v>#DIV/0!</v>
      </c>
      <c r="AA1769" s="94" t="e">
        <f>+VLOOKUP(C1769,'Código Licitaciones'!$J$7:$J$31,1,0)</f>
        <v>#N/A</v>
      </c>
      <c r="AB1769" s="94">
        <f t="shared" si="219"/>
        <v>0</v>
      </c>
      <c r="AC1769" s="94" t="e">
        <f>+VLOOKUP(E1769,'Código Licitaciones'!$K$7:$K$50,1,0)</f>
        <v>#N/A</v>
      </c>
      <c r="AD1769" s="94">
        <f t="shared" si="220"/>
        <v>0</v>
      </c>
      <c r="AE1769" s="94" t="e">
        <f>+VLOOKUP(G1769,'Código Licitaciones'!$L$7:$L$50,1,0)</f>
        <v>#N/A</v>
      </c>
      <c r="AF1769" s="90" t="e">
        <f t="shared" si="221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5"/>
        <v>0</v>
      </c>
      <c r="AJ1769" s="94">
        <f t="shared" si="215"/>
        <v>0</v>
      </c>
      <c r="AK1769" s="95" t="e">
        <f>+VLOOKUP(M1769,'Código Barras'!$C$3:$C$1694,1,0)</f>
        <v>#N/A</v>
      </c>
      <c r="AL1769" s="90">
        <f t="shared" si="216"/>
        <v>0</v>
      </c>
      <c r="AM1769" s="90">
        <f t="shared" si="216"/>
        <v>0</v>
      </c>
      <c r="AN1769" s="90">
        <f t="shared" si="216"/>
        <v>0</v>
      </c>
      <c r="AO1769" s="90">
        <f t="shared" si="216"/>
        <v>0</v>
      </c>
      <c r="AP1769" s="90">
        <f t="shared" si="216"/>
        <v>0</v>
      </c>
      <c r="AQ1769" s="90">
        <f t="shared" si="216"/>
        <v>0</v>
      </c>
      <c r="AR1769" s="90" t="e">
        <f>VLOOKUP(C1769&amp;E1769&amp;G1769&amp;I1769&amp;J1769,'Código Licitaciones'!$I$8:$I$4158,1,0)</f>
        <v>#N/A</v>
      </c>
    </row>
    <row r="1770" spans="24:44" ht="18.75" x14ac:dyDescent="0.3">
      <c r="X1770" s="83">
        <f t="shared" si="217"/>
        <v>9</v>
      </c>
      <c r="Z1770" s="90" t="e">
        <f t="shared" si="218"/>
        <v>#DIV/0!</v>
      </c>
      <c r="AA1770" s="94" t="e">
        <f>+VLOOKUP(C1770,'Código Licitaciones'!$J$7:$J$31,1,0)</f>
        <v>#N/A</v>
      </c>
      <c r="AB1770" s="94">
        <f t="shared" si="219"/>
        <v>0</v>
      </c>
      <c r="AC1770" s="94" t="e">
        <f>+VLOOKUP(E1770,'Código Licitaciones'!$K$7:$K$50,1,0)</f>
        <v>#N/A</v>
      </c>
      <c r="AD1770" s="94">
        <f t="shared" si="220"/>
        <v>0</v>
      </c>
      <c r="AE1770" s="94" t="e">
        <f>+VLOOKUP(G1770,'Código Licitaciones'!$L$7:$L$50,1,0)</f>
        <v>#N/A</v>
      </c>
      <c r="AF1770" s="90" t="e">
        <f t="shared" si="221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5"/>
        <v>0</v>
      </c>
      <c r="AJ1770" s="94">
        <f t="shared" si="215"/>
        <v>0</v>
      </c>
      <c r="AK1770" s="95" t="e">
        <f>+VLOOKUP(M1770,'Código Barras'!$C$3:$C$1694,1,0)</f>
        <v>#N/A</v>
      </c>
      <c r="AL1770" s="90">
        <f t="shared" si="216"/>
        <v>0</v>
      </c>
      <c r="AM1770" s="90">
        <f t="shared" si="216"/>
        <v>0</v>
      </c>
      <c r="AN1770" s="90">
        <f t="shared" si="216"/>
        <v>0</v>
      </c>
      <c r="AO1770" s="90">
        <f t="shared" si="216"/>
        <v>0</v>
      </c>
      <c r="AP1770" s="90">
        <f t="shared" si="216"/>
        <v>0</v>
      </c>
      <c r="AQ1770" s="90">
        <f t="shared" si="216"/>
        <v>0</v>
      </c>
      <c r="AR1770" s="90" t="e">
        <f>VLOOKUP(C1770&amp;E1770&amp;G1770&amp;I1770&amp;J1770,'Código Licitaciones'!$I$8:$I$4158,1,0)</f>
        <v>#N/A</v>
      </c>
    </row>
    <row r="1771" spans="24:44" ht="18.75" x14ac:dyDescent="0.3">
      <c r="X1771" s="83">
        <f t="shared" si="217"/>
        <v>9</v>
      </c>
      <c r="Z1771" s="90" t="e">
        <f t="shared" si="218"/>
        <v>#DIV/0!</v>
      </c>
      <c r="AA1771" s="94" t="e">
        <f>+VLOOKUP(C1771,'Código Licitaciones'!$J$7:$J$31,1,0)</f>
        <v>#N/A</v>
      </c>
      <c r="AB1771" s="94">
        <f t="shared" si="219"/>
        <v>0</v>
      </c>
      <c r="AC1771" s="94" t="e">
        <f>+VLOOKUP(E1771,'Código Licitaciones'!$K$7:$K$50,1,0)</f>
        <v>#N/A</v>
      </c>
      <c r="AD1771" s="94">
        <f t="shared" si="220"/>
        <v>0</v>
      </c>
      <c r="AE1771" s="94" t="e">
        <f>+VLOOKUP(G1771,'Código Licitaciones'!$L$7:$L$50,1,0)</f>
        <v>#N/A</v>
      </c>
      <c r="AF1771" s="90" t="e">
        <f t="shared" si="221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5"/>
        <v>0</v>
      </c>
      <c r="AJ1771" s="94">
        <f t="shared" si="215"/>
        <v>0</v>
      </c>
      <c r="AK1771" s="95" t="e">
        <f>+VLOOKUP(M1771,'Código Barras'!$C$3:$C$1694,1,0)</f>
        <v>#N/A</v>
      </c>
      <c r="AL1771" s="90">
        <f t="shared" si="216"/>
        <v>0</v>
      </c>
      <c r="AM1771" s="90">
        <f t="shared" si="216"/>
        <v>0</v>
      </c>
      <c r="AN1771" s="90">
        <f t="shared" si="216"/>
        <v>0</v>
      </c>
      <c r="AO1771" s="90">
        <f t="shared" ref="AO1771:AQ1834" si="222">IF(OR(ISNUMBER(Q1771),Q1771=0),Q1771,1/0)</f>
        <v>0</v>
      </c>
      <c r="AP1771" s="90">
        <f t="shared" si="222"/>
        <v>0</v>
      </c>
      <c r="AQ1771" s="90">
        <f t="shared" si="222"/>
        <v>0</v>
      </c>
      <c r="AR1771" s="90" t="e">
        <f>VLOOKUP(C1771&amp;E1771&amp;G1771&amp;I1771&amp;J1771,'Código Licitaciones'!$I$8:$I$4158,1,0)</f>
        <v>#N/A</v>
      </c>
    </row>
    <row r="1772" spans="24:44" ht="18.75" x14ac:dyDescent="0.3">
      <c r="X1772" s="83">
        <f t="shared" si="217"/>
        <v>9</v>
      </c>
      <c r="Z1772" s="90" t="e">
        <f t="shared" si="218"/>
        <v>#DIV/0!</v>
      </c>
      <c r="AA1772" s="94" t="e">
        <f>+VLOOKUP(C1772,'Código Licitaciones'!$J$7:$J$31,1,0)</f>
        <v>#N/A</v>
      </c>
      <c r="AB1772" s="94">
        <f t="shared" si="219"/>
        <v>0</v>
      </c>
      <c r="AC1772" s="94" t="e">
        <f>+VLOOKUP(E1772,'Código Licitaciones'!$K$7:$K$50,1,0)</f>
        <v>#N/A</v>
      </c>
      <c r="AD1772" s="94">
        <f t="shared" si="220"/>
        <v>0</v>
      </c>
      <c r="AE1772" s="94" t="e">
        <f>+VLOOKUP(G1772,'Código Licitaciones'!$L$7:$L$50,1,0)</f>
        <v>#N/A</v>
      </c>
      <c r="AF1772" s="90" t="e">
        <f t="shared" si="221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5"/>
        <v>0</v>
      </c>
      <c r="AJ1772" s="94">
        <f t="shared" si="215"/>
        <v>0</v>
      </c>
      <c r="AK1772" s="95" t="e">
        <f>+VLOOKUP(M1772,'Código Barras'!$C$3:$C$1694,1,0)</f>
        <v>#N/A</v>
      </c>
      <c r="AL1772" s="90">
        <f t="shared" ref="AL1772:AQ1835" si="223">IF(OR(ISNUMBER(N1772),N1772=0),N1772,1/0)</f>
        <v>0</v>
      </c>
      <c r="AM1772" s="90">
        <f t="shared" si="223"/>
        <v>0</v>
      </c>
      <c r="AN1772" s="90">
        <f t="shared" si="223"/>
        <v>0</v>
      </c>
      <c r="AO1772" s="90">
        <f t="shared" si="222"/>
        <v>0</v>
      </c>
      <c r="AP1772" s="90">
        <f t="shared" si="222"/>
        <v>0</v>
      </c>
      <c r="AQ1772" s="90">
        <f t="shared" si="222"/>
        <v>0</v>
      </c>
      <c r="AR1772" s="90" t="e">
        <f>VLOOKUP(C1772&amp;E1772&amp;G1772&amp;I1772&amp;J1772,'Código Licitaciones'!$I$8:$I$4158,1,0)</f>
        <v>#N/A</v>
      </c>
    </row>
    <row r="1773" spans="24:44" ht="18.75" x14ac:dyDescent="0.3">
      <c r="X1773" s="83">
        <f t="shared" si="217"/>
        <v>9</v>
      </c>
      <c r="Z1773" s="90" t="e">
        <f t="shared" si="218"/>
        <v>#DIV/0!</v>
      </c>
      <c r="AA1773" s="94" t="e">
        <f>+VLOOKUP(C1773,'Código Licitaciones'!$J$7:$J$31,1,0)</f>
        <v>#N/A</v>
      </c>
      <c r="AB1773" s="94">
        <f t="shared" si="219"/>
        <v>0</v>
      </c>
      <c r="AC1773" s="94" t="e">
        <f>+VLOOKUP(E1773,'Código Licitaciones'!$K$7:$K$50,1,0)</f>
        <v>#N/A</v>
      </c>
      <c r="AD1773" s="94">
        <f t="shared" si="220"/>
        <v>0</v>
      </c>
      <c r="AE1773" s="94" t="e">
        <f>+VLOOKUP(G1773,'Código Licitaciones'!$L$7:$L$50,1,0)</f>
        <v>#N/A</v>
      </c>
      <c r="AF1773" s="90" t="e">
        <f t="shared" si="221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5"/>
        <v>0</v>
      </c>
      <c r="AJ1773" s="94">
        <f t="shared" si="215"/>
        <v>0</v>
      </c>
      <c r="AK1773" s="95" t="e">
        <f>+VLOOKUP(M1773,'Código Barras'!$C$3:$C$1694,1,0)</f>
        <v>#N/A</v>
      </c>
      <c r="AL1773" s="90">
        <f t="shared" si="223"/>
        <v>0</v>
      </c>
      <c r="AM1773" s="90">
        <f t="shared" si="223"/>
        <v>0</v>
      </c>
      <c r="AN1773" s="90">
        <f t="shared" si="223"/>
        <v>0</v>
      </c>
      <c r="AO1773" s="90">
        <f t="shared" si="222"/>
        <v>0</v>
      </c>
      <c r="AP1773" s="90">
        <f t="shared" si="222"/>
        <v>0</v>
      </c>
      <c r="AQ1773" s="90">
        <f t="shared" si="222"/>
        <v>0</v>
      </c>
      <c r="AR1773" s="90" t="e">
        <f>VLOOKUP(C1773&amp;E1773&amp;G1773&amp;I1773&amp;J1773,'Código Licitaciones'!$I$8:$I$4158,1,0)</f>
        <v>#N/A</v>
      </c>
    </row>
    <row r="1774" spans="24:44" ht="18.75" x14ac:dyDescent="0.3">
      <c r="X1774" s="83">
        <f t="shared" si="217"/>
        <v>9</v>
      </c>
      <c r="Z1774" s="90" t="e">
        <f t="shared" si="218"/>
        <v>#DIV/0!</v>
      </c>
      <c r="AA1774" s="94" t="e">
        <f>+VLOOKUP(C1774,'Código Licitaciones'!$J$7:$J$31,1,0)</f>
        <v>#N/A</v>
      </c>
      <c r="AB1774" s="94">
        <f t="shared" si="219"/>
        <v>0</v>
      </c>
      <c r="AC1774" s="94" t="e">
        <f>+VLOOKUP(E1774,'Código Licitaciones'!$K$7:$K$50,1,0)</f>
        <v>#N/A</v>
      </c>
      <c r="AD1774" s="94">
        <f t="shared" si="220"/>
        <v>0</v>
      </c>
      <c r="AE1774" s="94" t="e">
        <f>+VLOOKUP(G1774,'Código Licitaciones'!$L$7:$L$50,1,0)</f>
        <v>#N/A</v>
      </c>
      <c r="AF1774" s="90" t="e">
        <f t="shared" si="221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5"/>
        <v>0</v>
      </c>
      <c r="AJ1774" s="94">
        <f t="shared" si="215"/>
        <v>0</v>
      </c>
      <c r="AK1774" s="95" t="e">
        <f>+VLOOKUP(M1774,'Código Barras'!$C$3:$C$1694,1,0)</f>
        <v>#N/A</v>
      </c>
      <c r="AL1774" s="90">
        <f t="shared" si="223"/>
        <v>0</v>
      </c>
      <c r="AM1774" s="90">
        <f t="shared" si="223"/>
        <v>0</v>
      </c>
      <c r="AN1774" s="90">
        <f t="shared" si="223"/>
        <v>0</v>
      </c>
      <c r="AO1774" s="90">
        <f t="shared" si="222"/>
        <v>0</v>
      </c>
      <c r="AP1774" s="90">
        <f t="shared" si="222"/>
        <v>0</v>
      </c>
      <c r="AQ1774" s="90">
        <f t="shared" si="222"/>
        <v>0</v>
      </c>
      <c r="AR1774" s="90" t="e">
        <f>VLOOKUP(C1774&amp;E1774&amp;G1774&amp;I1774&amp;J1774,'Código Licitaciones'!$I$8:$I$4158,1,0)</f>
        <v>#N/A</v>
      </c>
    </row>
    <row r="1775" spans="24:44" ht="18.75" x14ac:dyDescent="0.3">
      <c r="X1775" s="83">
        <f t="shared" si="217"/>
        <v>9</v>
      </c>
      <c r="Z1775" s="90" t="e">
        <f t="shared" si="218"/>
        <v>#DIV/0!</v>
      </c>
      <c r="AA1775" s="94" t="e">
        <f>+VLOOKUP(C1775,'Código Licitaciones'!$J$7:$J$31,1,0)</f>
        <v>#N/A</v>
      </c>
      <c r="AB1775" s="94">
        <f t="shared" si="219"/>
        <v>0</v>
      </c>
      <c r="AC1775" s="94" t="e">
        <f>+VLOOKUP(E1775,'Código Licitaciones'!$K$7:$K$50,1,0)</f>
        <v>#N/A</v>
      </c>
      <c r="AD1775" s="94">
        <f t="shared" si="220"/>
        <v>0</v>
      </c>
      <c r="AE1775" s="94" t="e">
        <f>+VLOOKUP(G1775,'Código Licitaciones'!$L$7:$L$50,1,0)</f>
        <v>#N/A</v>
      </c>
      <c r="AF1775" s="90" t="e">
        <f t="shared" si="221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5"/>
        <v>0</v>
      </c>
      <c r="AJ1775" s="94">
        <f t="shared" si="215"/>
        <v>0</v>
      </c>
      <c r="AK1775" s="95" t="e">
        <f>+VLOOKUP(M1775,'Código Barras'!$C$3:$C$1694,1,0)</f>
        <v>#N/A</v>
      </c>
      <c r="AL1775" s="90">
        <f t="shared" si="223"/>
        <v>0</v>
      </c>
      <c r="AM1775" s="90">
        <f t="shared" si="223"/>
        <v>0</v>
      </c>
      <c r="AN1775" s="90">
        <f t="shared" si="223"/>
        <v>0</v>
      </c>
      <c r="AO1775" s="90">
        <f t="shared" si="222"/>
        <v>0</v>
      </c>
      <c r="AP1775" s="90">
        <f t="shared" si="222"/>
        <v>0</v>
      </c>
      <c r="AQ1775" s="90">
        <f t="shared" si="222"/>
        <v>0</v>
      </c>
      <c r="AR1775" s="90" t="e">
        <f>VLOOKUP(C1775&amp;E1775&amp;G1775&amp;I1775&amp;J1775,'Código Licitaciones'!$I$8:$I$4158,1,0)</f>
        <v>#N/A</v>
      </c>
    </row>
    <row r="1776" spans="24:44" ht="18.75" x14ac:dyDescent="0.3">
      <c r="X1776" s="83">
        <f t="shared" si="217"/>
        <v>9</v>
      </c>
      <c r="Z1776" s="90" t="e">
        <f t="shared" si="218"/>
        <v>#DIV/0!</v>
      </c>
      <c r="AA1776" s="94" t="e">
        <f>+VLOOKUP(C1776,'Código Licitaciones'!$J$7:$J$31,1,0)</f>
        <v>#N/A</v>
      </c>
      <c r="AB1776" s="94">
        <f t="shared" si="219"/>
        <v>0</v>
      </c>
      <c r="AC1776" s="94" t="e">
        <f>+VLOOKUP(E1776,'Código Licitaciones'!$K$7:$K$50,1,0)</f>
        <v>#N/A</v>
      </c>
      <c r="AD1776" s="94">
        <f t="shared" si="220"/>
        <v>0</v>
      </c>
      <c r="AE1776" s="94" t="e">
        <f>+VLOOKUP(G1776,'Código Licitaciones'!$L$7:$L$50,1,0)</f>
        <v>#N/A</v>
      </c>
      <c r="AF1776" s="90" t="e">
        <f t="shared" si="221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5"/>
        <v>0</v>
      </c>
      <c r="AJ1776" s="94">
        <f t="shared" si="215"/>
        <v>0</v>
      </c>
      <c r="AK1776" s="95" t="e">
        <f>+VLOOKUP(M1776,'Código Barras'!$C$3:$C$1694,1,0)</f>
        <v>#N/A</v>
      </c>
      <c r="AL1776" s="90">
        <f t="shared" si="223"/>
        <v>0</v>
      </c>
      <c r="AM1776" s="90">
        <f t="shared" si="223"/>
        <v>0</v>
      </c>
      <c r="AN1776" s="90">
        <f t="shared" si="223"/>
        <v>0</v>
      </c>
      <c r="AO1776" s="90">
        <f t="shared" si="222"/>
        <v>0</v>
      </c>
      <c r="AP1776" s="90">
        <f t="shared" si="222"/>
        <v>0</v>
      </c>
      <c r="AQ1776" s="90">
        <f t="shared" si="222"/>
        <v>0</v>
      </c>
      <c r="AR1776" s="90" t="e">
        <f>VLOOKUP(C1776&amp;E1776&amp;G1776&amp;I1776&amp;J1776,'Código Licitaciones'!$I$8:$I$4158,1,0)</f>
        <v>#N/A</v>
      </c>
    </row>
    <row r="1777" spans="24:44" ht="18.75" x14ac:dyDescent="0.3">
      <c r="X1777" s="83">
        <f t="shared" si="217"/>
        <v>9</v>
      </c>
      <c r="Z1777" s="90" t="e">
        <f t="shared" si="218"/>
        <v>#DIV/0!</v>
      </c>
      <c r="AA1777" s="94" t="e">
        <f>+VLOOKUP(C1777,'Código Licitaciones'!$J$7:$J$31,1,0)</f>
        <v>#N/A</v>
      </c>
      <c r="AB1777" s="94">
        <f t="shared" si="219"/>
        <v>0</v>
      </c>
      <c r="AC1777" s="94" t="e">
        <f>+VLOOKUP(E1777,'Código Licitaciones'!$K$7:$K$50,1,0)</f>
        <v>#N/A</v>
      </c>
      <c r="AD1777" s="94">
        <f t="shared" si="220"/>
        <v>0</v>
      </c>
      <c r="AE1777" s="94" t="e">
        <f>+VLOOKUP(G1777,'Código Licitaciones'!$L$7:$L$50,1,0)</f>
        <v>#N/A</v>
      </c>
      <c r="AF1777" s="90" t="e">
        <f t="shared" si="221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5"/>
        <v>0</v>
      </c>
      <c r="AJ1777" s="94">
        <f t="shared" si="215"/>
        <v>0</v>
      </c>
      <c r="AK1777" s="95" t="e">
        <f>+VLOOKUP(M1777,'Código Barras'!$C$3:$C$1694,1,0)</f>
        <v>#N/A</v>
      </c>
      <c r="AL1777" s="90">
        <f t="shared" si="223"/>
        <v>0</v>
      </c>
      <c r="AM1777" s="90">
        <f t="shared" si="223"/>
        <v>0</v>
      </c>
      <c r="AN1777" s="90">
        <f t="shared" si="223"/>
        <v>0</v>
      </c>
      <c r="AO1777" s="90">
        <f t="shared" si="222"/>
        <v>0</v>
      </c>
      <c r="AP1777" s="90">
        <f t="shared" si="222"/>
        <v>0</v>
      </c>
      <c r="AQ1777" s="90">
        <f t="shared" si="222"/>
        <v>0</v>
      </c>
      <c r="AR1777" s="90" t="e">
        <f>VLOOKUP(C1777&amp;E1777&amp;G1777&amp;I1777&amp;J1777,'Código Licitaciones'!$I$8:$I$4158,1,0)</f>
        <v>#N/A</v>
      </c>
    </row>
    <row r="1778" spans="24:44" ht="18.75" x14ac:dyDescent="0.3">
      <c r="X1778" s="83">
        <f t="shared" si="217"/>
        <v>9</v>
      </c>
      <c r="Z1778" s="90" t="e">
        <f t="shared" si="218"/>
        <v>#DIV/0!</v>
      </c>
      <c r="AA1778" s="94" t="e">
        <f>+VLOOKUP(C1778,'Código Licitaciones'!$J$7:$J$31,1,0)</f>
        <v>#N/A</v>
      </c>
      <c r="AB1778" s="94">
        <f t="shared" si="219"/>
        <v>0</v>
      </c>
      <c r="AC1778" s="94" t="e">
        <f>+VLOOKUP(E1778,'Código Licitaciones'!$K$7:$K$50,1,0)</f>
        <v>#N/A</v>
      </c>
      <c r="AD1778" s="94">
        <f t="shared" si="220"/>
        <v>0</v>
      </c>
      <c r="AE1778" s="94" t="e">
        <f>+VLOOKUP(G1778,'Código Licitaciones'!$L$7:$L$50,1,0)</f>
        <v>#N/A</v>
      </c>
      <c r="AF1778" s="90" t="e">
        <f t="shared" si="221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5"/>
        <v>0</v>
      </c>
      <c r="AJ1778" s="94">
        <f t="shared" si="215"/>
        <v>0</v>
      </c>
      <c r="AK1778" s="95" t="e">
        <f>+VLOOKUP(M1778,'Código Barras'!$C$3:$C$1694,1,0)</f>
        <v>#N/A</v>
      </c>
      <c r="AL1778" s="90">
        <f t="shared" si="223"/>
        <v>0</v>
      </c>
      <c r="AM1778" s="90">
        <f t="shared" si="223"/>
        <v>0</v>
      </c>
      <c r="AN1778" s="90">
        <f t="shared" si="223"/>
        <v>0</v>
      </c>
      <c r="AO1778" s="90">
        <f t="shared" si="222"/>
        <v>0</v>
      </c>
      <c r="AP1778" s="90">
        <f t="shared" si="222"/>
        <v>0</v>
      </c>
      <c r="AQ1778" s="90">
        <f t="shared" si="222"/>
        <v>0</v>
      </c>
      <c r="AR1778" s="90" t="e">
        <f>VLOOKUP(C1778&amp;E1778&amp;G1778&amp;I1778&amp;J1778,'Código Licitaciones'!$I$8:$I$4158,1,0)</f>
        <v>#N/A</v>
      </c>
    </row>
    <row r="1779" spans="24:44" ht="18.75" x14ac:dyDescent="0.3">
      <c r="X1779" s="83">
        <f t="shared" si="217"/>
        <v>9</v>
      </c>
      <c r="Z1779" s="90" t="e">
        <f t="shared" si="218"/>
        <v>#DIV/0!</v>
      </c>
      <c r="AA1779" s="94" t="e">
        <f>+VLOOKUP(C1779,'Código Licitaciones'!$J$7:$J$31,1,0)</f>
        <v>#N/A</v>
      </c>
      <c r="AB1779" s="94">
        <f t="shared" si="219"/>
        <v>0</v>
      </c>
      <c r="AC1779" s="94" t="e">
        <f>+VLOOKUP(E1779,'Código Licitaciones'!$K$7:$K$50,1,0)</f>
        <v>#N/A</v>
      </c>
      <c r="AD1779" s="94">
        <f t="shared" si="220"/>
        <v>0</v>
      </c>
      <c r="AE1779" s="94" t="e">
        <f>+VLOOKUP(G1779,'Código Licitaciones'!$L$7:$L$50,1,0)</f>
        <v>#N/A</v>
      </c>
      <c r="AF1779" s="90" t="e">
        <f t="shared" si="221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4">+K1779</f>
        <v>0</v>
      </c>
      <c r="AJ1779" s="94">
        <f t="shared" si="224"/>
        <v>0</v>
      </c>
      <c r="AK1779" s="95" t="e">
        <f>+VLOOKUP(M1779,'Código Barras'!$C$3:$C$1694,1,0)</f>
        <v>#N/A</v>
      </c>
      <c r="AL1779" s="90">
        <f t="shared" si="223"/>
        <v>0</v>
      </c>
      <c r="AM1779" s="90">
        <f t="shared" si="223"/>
        <v>0</v>
      </c>
      <c r="AN1779" s="90">
        <f t="shared" si="223"/>
        <v>0</v>
      </c>
      <c r="AO1779" s="90">
        <f t="shared" si="222"/>
        <v>0</v>
      </c>
      <c r="AP1779" s="90">
        <f t="shared" si="222"/>
        <v>0</v>
      </c>
      <c r="AQ1779" s="90">
        <f t="shared" si="222"/>
        <v>0</v>
      </c>
      <c r="AR1779" s="90" t="e">
        <f>VLOOKUP(C1779&amp;E1779&amp;G1779&amp;I1779&amp;J1779,'Código Licitaciones'!$I$8:$I$4158,1,0)</f>
        <v>#N/A</v>
      </c>
    </row>
    <row r="1780" spans="24:44" ht="18.75" x14ac:dyDescent="0.3">
      <c r="X1780" s="83">
        <f t="shared" si="217"/>
        <v>9</v>
      </c>
      <c r="Z1780" s="90" t="e">
        <f t="shared" si="218"/>
        <v>#DIV/0!</v>
      </c>
      <c r="AA1780" s="94" t="e">
        <f>+VLOOKUP(C1780,'Código Licitaciones'!$J$7:$J$31,1,0)</f>
        <v>#N/A</v>
      </c>
      <c r="AB1780" s="94">
        <f t="shared" si="219"/>
        <v>0</v>
      </c>
      <c r="AC1780" s="94" t="e">
        <f>+VLOOKUP(E1780,'Código Licitaciones'!$K$7:$K$50,1,0)</f>
        <v>#N/A</v>
      </c>
      <c r="AD1780" s="94">
        <f t="shared" si="220"/>
        <v>0</v>
      </c>
      <c r="AE1780" s="94" t="e">
        <f>+VLOOKUP(G1780,'Código Licitaciones'!$L$7:$L$50,1,0)</f>
        <v>#N/A</v>
      </c>
      <c r="AF1780" s="90" t="e">
        <f t="shared" si="221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4"/>
        <v>0</v>
      </c>
      <c r="AJ1780" s="94">
        <f t="shared" si="224"/>
        <v>0</v>
      </c>
      <c r="AK1780" s="95" t="e">
        <f>+VLOOKUP(M1780,'Código Barras'!$C$3:$C$1694,1,0)</f>
        <v>#N/A</v>
      </c>
      <c r="AL1780" s="90">
        <f t="shared" si="223"/>
        <v>0</v>
      </c>
      <c r="AM1780" s="90">
        <f t="shared" si="223"/>
        <v>0</v>
      </c>
      <c r="AN1780" s="90">
        <f t="shared" si="223"/>
        <v>0</v>
      </c>
      <c r="AO1780" s="90">
        <f t="shared" si="222"/>
        <v>0</v>
      </c>
      <c r="AP1780" s="90">
        <f t="shared" si="222"/>
        <v>0</v>
      </c>
      <c r="AQ1780" s="90">
        <f t="shared" si="222"/>
        <v>0</v>
      </c>
      <c r="AR1780" s="90" t="e">
        <f>VLOOKUP(C1780&amp;E1780&amp;G1780&amp;I1780&amp;J1780,'Código Licitaciones'!$I$8:$I$4158,1,0)</f>
        <v>#N/A</v>
      </c>
    </row>
    <row r="1781" spans="24:44" ht="18.75" x14ac:dyDescent="0.3">
      <c r="X1781" s="83">
        <f t="shared" si="217"/>
        <v>9</v>
      </c>
      <c r="Z1781" s="90" t="e">
        <f t="shared" si="218"/>
        <v>#DIV/0!</v>
      </c>
      <c r="AA1781" s="94" t="e">
        <f>+VLOOKUP(C1781,'Código Licitaciones'!$J$7:$J$31,1,0)</f>
        <v>#N/A</v>
      </c>
      <c r="AB1781" s="94">
        <f t="shared" si="219"/>
        <v>0</v>
      </c>
      <c r="AC1781" s="94" t="e">
        <f>+VLOOKUP(E1781,'Código Licitaciones'!$K$7:$K$50,1,0)</f>
        <v>#N/A</v>
      </c>
      <c r="AD1781" s="94">
        <f t="shared" si="220"/>
        <v>0</v>
      </c>
      <c r="AE1781" s="94" t="e">
        <f>+VLOOKUP(G1781,'Código Licitaciones'!$L$7:$L$50,1,0)</f>
        <v>#N/A</v>
      </c>
      <c r="AF1781" s="90" t="e">
        <f t="shared" si="221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4"/>
        <v>0</v>
      </c>
      <c r="AJ1781" s="94">
        <f t="shared" si="224"/>
        <v>0</v>
      </c>
      <c r="AK1781" s="95" t="e">
        <f>+VLOOKUP(M1781,'Código Barras'!$C$3:$C$1694,1,0)</f>
        <v>#N/A</v>
      </c>
      <c r="AL1781" s="90">
        <f t="shared" si="223"/>
        <v>0</v>
      </c>
      <c r="AM1781" s="90">
        <f t="shared" si="223"/>
        <v>0</v>
      </c>
      <c r="AN1781" s="90">
        <f t="shared" si="223"/>
        <v>0</v>
      </c>
      <c r="AO1781" s="90">
        <f t="shared" si="222"/>
        <v>0</v>
      </c>
      <c r="AP1781" s="90">
        <f t="shared" si="222"/>
        <v>0</v>
      </c>
      <c r="AQ1781" s="90">
        <f t="shared" si="222"/>
        <v>0</v>
      </c>
      <c r="AR1781" s="90" t="e">
        <f>VLOOKUP(C1781&amp;E1781&amp;G1781&amp;I1781&amp;J1781,'Código Licitaciones'!$I$8:$I$4158,1,0)</f>
        <v>#N/A</v>
      </c>
    </row>
    <row r="1782" spans="24:44" ht="18.75" x14ac:dyDescent="0.3">
      <c r="X1782" s="83">
        <f t="shared" si="217"/>
        <v>9</v>
      </c>
      <c r="Z1782" s="90" t="e">
        <f t="shared" si="218"/>
        <v>#DIV/0!</v>
      </c>
      <c r="AA1782" s="94" t="e">
        <f>+VLOOKUP(C1782,'Código Licitaciones'!$J$7:$J$31,1,0)</f>
        <v>#N/A</v>
      </c>
      <c r="AB1782" s="94">
        <f t="shared" si="219"/>
        <v>0</v>
      </c>
      <c r="AC1782" s="94" t="e">
        <f>+VLOOKUP(E1782,'Código Licitaciones'!$K$7:$K$50,1,0)</f>
        <v>#N/A</v>
      </c>
      <c r="AD1782" s="94">
        <f t="shared" si="220"/>
        <v>0</v>
      </c>
      <c r="AE1782" s="94" t="e">
        <f>+VLOOKUP(G1782,'Código Licitaciones'!$L$7:$L$50,1,0)</f>
        <v>#N/A</v>
      </c>
      <c r="AF1782" s="90" t="e">
        <f t="shared" si="221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4"/>
        <v>0</v>
      </c>
      <c r="AJ1782" s="94">
        <f t="shared" si="224"/>
        <v>0</v>
      </c>
      <c r="AK1782" s="95" t="e">
        <f>+VLOOKUP(M1782,'Código Barras'!$C$3:$C$1694,1,0)</f>
        <v>#N/A</v>
      </c>
      <c r="AL1782" s="90">
        <f t="shared" si="223"/>
        <v>0</v>
      </c>
      <c r="AM1782" s="90">
        <f t="shared" si="223"/>
        <v>0</v>
      </c>
      <c r="AN1782" s="90">
        <f t="shared" si="223"/>
        <v>0</v>
      </c>
      <c r="AO1782" s="90">
        <f t="shared" si="222"/>
        <v>0</v>
      </c>
      <c r="AP1782" s="90">
        <f t="shared" si="222"/>
        <v>0</v>
      </c>
      <c r="AQ1782" s="90">
        <f t="shared" si="222"/>
        <v>0</v>
      </c>
      <c r="AR1782" s="90" t="e">
        <f>VLOOKUP(C1782&amp;E1782&amp;G1782&amp;I1782&amp;J1782,'Código Licitaciones'!$I$8:$I$4158,1,0)</f>
        <v>#N/A</v>
      </c>
    </row>
    <row r="1783" spans="24:44" ht="18.75" x14ac:dyDescent="0.3">
      <c r="X1783" s="83">
        <f t="shared" si="217"/>
        <v>9</v>
      </c>
      <c r="Z1783" s="90" t="e">
        <f t="shared" si="218"/>
        <v>#DIV/0!</v>
      </c>
      <c r="AA1783" s="94" t="e">
        <f>+VLOOKUP(C1783,'Código Licitaciones'!$J$7:$J$31,1,0)</f>
        <v>#N/A</v>
      </c>
      <c r="AB1783" s="94">
        <f t="shared" si="219"/>
        <v>0</v>
      </c>
      <c r="AC1783" s="94" t="e">
        <f>+VLOOKUP(E1783,'Código Licitaciones'!$K$7:$K$50,1,0)</f>
        <v>#N/A</v>
      </c>
      <c r="AD1783" s="94">
        <f t="shared" si="220"/>
        <v>0</v>
      </c>
      <c r="AE1783" s="94" t="e">
        <f>+VLOOKUP(G1783,'Código Licitaciones'!$L$7:$L$50,1,0)</f>
        <v>#N/A</v>
      </c>
      <c r="AF1783" s="90" t="e">
        <f t="shared" si="221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4"/>
        <v>0</v>
      </c>
      <c r="AJ1783" s="94">
        <f t="shared" si="224"/>
        <v>0</v>
      </c>
      <c r="AK1783" s="95" t="e">
        <f>+VLOOKUP(M1783,'Código Barras'!$C$3:$C$1694,1,0)</f>
        <v>#N/A</v>
      </c>
      <c r="AL1783" s="90">
        <f t="shared" si="223"/>
        <v>0</v>
      </c>
      <c r="AM1783" s="90">
        <f t="shared" si="223"/>
        <v>0</v>
      </c>
      <c r="AN1783" s="90">
        <f t="shared" si="223"/>
        <v>0</v>
      </c>
      <c r="AO1783" s="90">
        <f t="shared" si="222"/>
        <v>0</v>
      </c>
      <c r="AP1783" s="90">
        <f t="shared" si="222"/>
        <v>0</v>
      </c>
      <c r="AQ1783" s="90">
        <f t="shared" si="222"/>
        <v>0</v>
      </c>
      <c r="AR1783" s="90" t="e">
        <f>VLOOKUP(C1783&amp;E1783&amp;G1783&amp;I1783&amp;J1783,'Código Licitaciones'!$I$8:$I$4158,1,0)</f>
        <v>#N/A</v>
      </c>
    </row>
    <row r="1784" spans="24:44" ht="18.75" x14ac:dyDescent="0.3">
      <c r="X1784" s="83">
        <f t="shared" si="217"/>
        <v>9</v>
      </c>
      <c r="Z1784" s="90" t="e">
        <f t="shared" si="218"/>
        <v>#DIV/0!</v>
      </c>
      <c r="AA1784" s="94" t="e">
        <f>+VLOOKUP(C1784,'Código Licitaciones'!$J$7:$J$31,1,0)</f>
        <v>#N/A</v>
      </c>
      <c r="AB1784" s="94">
        <f t="shared" si="219"/>
        <v>0</v>
      </c>
      <c r="AC1784" s="94" t="e">
        <f>+VLOOKUP(E1784,'Código Licitaciones'!$K$7:$K$50,1,0)</f>
        <v>#N/A</v>
      </c>
      <c r="AD1784" s="94">
        <f t="shared" si="220"/>
        <v>0</v>
      </c>
      <c r="AE1784" s="94" t="e">
        <f>+VLOOKUP(G1784,'Código Licitaciones'!$L$7:$L$50,1,0)</f>
        <v>#N/A</v>
      </c>
      <c r="AF1784" s="90" t="e">
        <f t="shared" si="221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4"/>
        <v>0</v>
      </c>
      <c r="AJ1784" s="94">
        <f t="shared" si="224"/>
        <v>0</v>
      </c>
      <c r="AK1784" s="95" t="e">
        <f>+VLOOKUP(M1784,'Código Barras'!$C$3:$C$1694,1,0)</f>
        <v>#N/A</v>
      </c>
      <c r="AL1784" s="90">
        <f t="shared" si="223"/>
        <v>0</v>
      </c>
      <c r="AM1784" s="90">
        <f t="shared" si="223"/>
        <v>0</v>
      </c>
      <c r="AN1784" s="90">
        <f t="shared" si="223"/>
        <v>0</v>
      </c>
      <c r="AO1784" s="90">
        <f t="shared" si="222"/>
        <v>0</v>
      </c>
      <c r="AP1784" s="90">
        <f t="shared" si="222"/>
        <v>0</v>
      </c>
      <c r="AQ1784" s="90">
        <f t="shared" si="222"/>
        <v>0</v>
      </c>
      <c r="AR1784" s="90" t="e">
        <f>VLOOKUP(C1784&amp;E1784&amp;G1784&amp;I1784&amp;J1784,'Código Licitaciones'!$I$8:$I$4158,1,0)</f>
        <v>#N/A</v>
      </c>
    </row>
    <row r="1785" spans="24:44" ht="18.75" x14ac:dyDescent="0.3">
      <c r="X1785" s="83">
        <f t="shared" si="217"/>
        <v>9</v>
      </c>
      <c r="Z1785" s="90" t="e">
        <f t="shared" si="218"/>
        <v>#DIV/0!</v>
      </c>
      <c r="AA1785" s="94" t="e">
        <f>+VLOOKUP(C1785,'Código Licitaciones'!$J$7:$J$31,1,0)</f>
        <v>#N/A</v>
      </c>
      <c r="AB1785" s="94">
        <f t="shared" si="219"/>
        <v>0</v>
      </c>
      <c r="AC1785" s="94" t="e">
        <f>+VLOOKUP(E1785,'Código Licitaciones'!$K$7:$K$50,1,0)</f>
        <v>#N/A</v>
      </c>
      <c r="AD1785" s="94">
        <f t="shared" si="220"/>
        <v>0</v>
      </c>
      <c r="AE1785" s="94" t="e">
        <f>+VLOOKUP(G1785,'Código Licitaciones'!$L$7:$L$50,1,0)</f>
        <v>#N/A</v>
      </c>
      <c r="AF1785" s="90" t="e">
        <f t="shared" si="221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4"/>
        <v>0</v>
      </c>
      <c r="AJ1785" s="94">
        <f t="shared" si="224"/>
        <v>0</v>
      </c>
      <c r="AK1785" s="95" t="e">
        <f>+VLOOKUP(M1785,'Código Barras'!$C$3:$C$1694,1,0)</f>
        <v>#N/A</v>
      </c>
      <c r="AL1785" s="90">
        <f t="shared" si="223"/>
        <v>0</v>
      </c>
      <c r="AM1785" s="90">
        <f t="shared" si="223"/>
        <v>0</v>
      </c>
      <c r="AN1785" s="90">
        <f t="shared" si="223"/>
        <v>0</v>
      </c>
      <c r="AO1785" s="90">
        <f t="shared" si="222"/>
        <v>0</v>
      </c>
      <c r="AP1785" s="90">
        <f t="shared" si="222"/>
        <v>0</v>
      </c>
      <c r="AQ1785" s="90">
        <f t="shared" si="222"/>
        <v>0</v>
      </c>
      <c r="AR1785" s="90" t="e">
        <f>VLOOKUP(C1785&amp;E1785&amp;G1785&amp;I1785&amp;J1785,'Código Licitaciones'!$I$8:$I$4158,1,0)</f>
        <v>#N/A</v>
      </c>
    </row>
    <row r="1786" spans="24:44" ht="18.75" x14ac:dyDescent="0.3">
      <c r="X1786" s="83">
        <f t="shared" si="217"/>
        <v>9</v>
      </c>
      <c r="Z1786" s="90" t="e">
        <f t="shared" si="218"/>
        <v>#DIV/0!</v>
      </c>
      <c r="AA1786" s="94" t="e">
        <f>+VLOOKUP(C1786,'Código Licitaciones'!$J$7:$J$31,1,0)</f>
        <v>#N/A</v>
      </c>
      <c r="AB1786" s="94">
        <f t="shared" si="219"/>
        <v>0</v>
      </c>
      <c r="AC1786" s="94" t="e">
        <f>+VLOOKUP(E1786,'Código Licitaciones'!$K$7:$K$50,1,0)</f>
        <v>#N/A</v>
      </c>
      <c r="AD1786" s="94">
        <f t="shared" si="220"/>
        <v>0</v>
      </c>
      <c r="AE1786" s="94" t="e">
        <f>+VLOOKUP(G1786,'Código Licitaciones'!$L$7:$L$50,1,0)</f>
        <v>#N/A</v>
      </c>
      <c r="AF1786" s="90" t="e">
        <f t="shared" si="221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4"/>
        <v>0</v>
      </c>
      <c r="AJ1786" s="94">
        <f t="shared" si="224"/>
        <v>0</v>
      </c>
      <c r="AK1786" s="95" t="e">
        <f>+VLOOKUP(M1786,'Código Barras'!$C$3:$C$1694,1,0)</f>
        <v>#N/A</v>
      </c>
      <c r="AL1786" s="90">
        <f t="shared" si="223"/>
        <v>0</v>
      </c>
      <c r="AM1786" s="90">
        <f t="shared" si="223"/>
        <v>0</v>
      </c>
      <c r="AN1786" s="90">
        <f t="shared" si="223"/>
        <v>0</v>
      </c>
      <c r="AO1786" s="90">
        <f t="shared" si="222"/>
        <v>0</v>
      </c>
      <c r="AP1786" s="90">
        <f t="shared" si="222"/>
        <v>0</v>
      </c>
      <c r="AQ1786" s="90">
        <f t="shared" si="222"/>
        <v>0</v>
      </c>
      <c r="AR1786" s="90" t="e">
        <f>VLOOKUP(C1786&amp;E1786&amp;G1786&amp;I1786&amp;J1786,'Código Licitaciones'!$I$8:$I$4158,1,0)</f>
        <v>#N/A</v>
      </c>
    </row>
    <row r="1787" spans="24:44" ht="18.75" x14ac:dyDescent="0.3">
      <c r="X1787" s="83">
        <f t="shared" si="217"/>
        <v>9</v>
      </c>
      <c r="Z1787" s="90" t="e">
        <f t="shared" si="218"/>
        <v>#DIV/0!</v>
      </c>
      <c r="AA1787" s="94" t="e">
        <f>+VLOOKUP(C1787,'Código Licitaciones'!$J$7:$J$31,1,0)</f>
        <v>#N/A</v>
      </c>
      <c r="AB1787" s="94">
        <f t="shared" si="219"/>
        <v>0</v>
      </c>
      <c r="AC1787" s="94" t="e">
        <f>+VLOOKUP(E1787,'Código Licitaciones'!$K$7:$K$50,1,0)</f>
        <v>#N/A</v>
      </c>
      <c r="AD1787" s="94">
        <f t="shared" si="220"/>
        <v>0</v>
      </c>
      <c r="AE1787" s="94" t="e">
        <f>+VLOOKUP(G1787,'Código Licitaciones'!$L$7:$L$50,1,0)</f>
        <v>#N/A</v>
      </c>
      <c r="AF1787" s="90" t="e">
        <f t="shared" si="221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4"/>
        <v>0</v>
      </c>
      <c r="AJ1787" s="94">
        <f t="shared" si="224"/>
        <v>0</v>
      </c>
      <c r="AK1787" s="95" t="e">
        <f>+VLOOKUP(M1787,'Código Barras'!$C$3:$C$1694,1,0)</f>
        <v>#N/A</v>
      </c>
      <c r="AL1787" s="90">
        <f t="shared" si="223"/>
        <v>0</v>
      </c>
      <c r="AM1787" s="90">
        <f t="shared" si="223"/>
        <v>0</v>
      </c>
      <c r="AN1787" s="90">
        <f t="shared" si="223"/>
        <v>0</v>
      </c>
      <c r="AO1787" s="90">
        <f t="shared" si="222"/>
        <v>0</v>
      </c>
      <c r="AP1787" s="90">
        <f t="shared" si="222"/>
        <v>0</v>
      </c>
      <c r="AQ1787" s="90">
        <f t="shared" si="222"/>
        <v>0</v>
      </c>
      <c r="AR1787" s="90" t="e">
        <f>VLOOKUP(C1787&amp;E1787&amp;G1787&amp;I1787&amp;J1787,'Código Licitaciones'!$I$8:$I$4158,1,0)</f>
        <v>#N/A</v>
      </c>
    </row>
    <row r="1788" spans="24:44" ht="18.75" x14ac:dyDescent="0.3">
      <c r="X1788" s="83">
        <f t="shared" si="217"/>
        <v>9</v>
      </c>
      <c r="Z1788" s="90" t="e">
        <f t="shared" si="218"/>
        <v>#DIV/0!</v>
      </c>
      <c r="AA1788" s="94" t="e">
        <f>+VLOOKUP(C1788,'Código Licitaciones'!$J$7:$J$31,1,0)</f>
        <v>#N/A</v>
      </c>
      <c r="AB1788" s="94">
        <f t="shared" si="219"/>
        <v>0</v>
      </c>
      <c r="AC1788" s="94" t="e">
        <f>+VLOOKUP(E1788,'Código Licitaciones'!$K$7:$K$50,1,0)</f>
        <v>#N/A</v>
      </c>
      <c r="AD1788" s="94">
        <f t="shared" si="220"/>
        <v>0</v>
      </c>
      <c r="AE1788" s="94" t="e">
        <f>+VLOOKUP(G1788,'Código Licitaciones'!$L$7:$L$50,1,0)</f>
        <v>#N/A</v>
      </c>
      <c r="AF1788" s="90" t="e">
        <f t="shared" si="221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4"/>
        <v>0</v>
      </c>
      <c r="AJ1788" s="94">
        <f t="shared" si="224"/>
        <v>0</v>
      </c>
      <c r="AK1788" s="95" t="e">
        <f>+VLOOKUP(M1788,'Código Barras'!$C$3:$C$1694,1,0)</f>
        <v>#N/A</v>
      </c>
      <c r="AL1788" s="90">
        <f t="shared" si="223"/>
        <v>0</v>
      </c>
      <c r="AM1788" s="90">
        <f t="shared" si="223"/>
        <v>0</v>
      </c>
      <c r="AN1788" s="90">
        <f t="shared" si="223"/>
        <v>0</v>
      </c>
      <c r="AO1788" s="90">
        <f t="shared" si="222"/>
        <v>0</v>
      </c>
      <c r="AP1788" s="90">
        <f t="shared" si="222"/>
        <v>0</v>
      </c>
      <c r="AQ1788" s="90">
        <f t="shared" si="222"/>
        <v>0</v>
      </c>
      <c r="AR1788" s="90" t="e">
        <f>VLOOKUP(C1788&amp;E1788&amp;G1788&amp;I1788&amp;J1788,'Código Licitaciones'!$I$8:$I$4158,1,0)</f>
        <v>#N/A</v>
      </c>
    </row>
    <row r="1789" spans="24:44" ht="18.75" x14ac:dyDescent="0.3">
      <c r="X1789" s="83">
        <f t="shared" si="217"/>
        <v>9</v>
      </c>
      <c r="Z1789" s="90" t="e">
        <f t="shared" si="218"/>
        <v>#DIV/0!</v>
      </c>
      <c r="AA1789" s="94" t="e">
        <f>+VLOOKUP(C1789,'Código Licitaciones'!$J$7:$J$31,1,0)</f>
        <v>#N/A</v>
      </c>
      <c r="AB1789" s="94">
        <f t="shared" si="219"/>
        <v>0</v>
      </c>
      <c r="AC1789" s="94" t="e">
        <f>+VLOOKUP(E1789,'Código Licitaciones'!$K$7:$K$50,1,0)</f>
        <v>#N/A</v>
      </c>
      <c r="AD1789" s="94">
        <f t="shared" si="220"/>
        <v>0</v>
      </c>
      <c r="AE1789" s="94" t="e">
        <f>+VLOOKUP(G1789,'Código Licitaciones'!$L$7:$L$50,1,0)</f>
        <v>#N/A</v>
      </c>
      <c r="AF1789" s="90" t="e">
        <f t="shared" si="221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4"/>
        <v>0</v>
      </c>
      <c r="AJ1789" s="94">
        <f t="shared" si="224"/>
        <v>0</v>
      </c>
      <c r="AK1789" s="95" t="e">
        <f>+VLOOKUP(M1789,'Código Barras'!$C$3:$C$1694,1,0)</f>
        <v>#N/A</v>
      </c>
      <c r="AL1789" s="90">
        <f t="shared" si="223"/>
        <v>0</v>
      </c>
      <c r="AM1789" s="90">
        <f t="shared" si="223"/>
        <v>0</v>
      </c>
      <c r="AN1789" s="90">
        <f t="shared" si="223"/>
        <v>0</v>
      </c>
      <c r="AO1789" s="90">
        <f t="shared" si="222"/>
        <v>0</v>
      </c>
      <c r="AP1789" s="90">
        <f t="shared" si="222"/>
        <v>0</v>
      </c>
      <c r="AQ1789" s="90">
        <f t="shared" si="222"/>
        <v>0</v>
      </c>
      <c r="AR1789" s="90" t="e">
        <f>VLOOKUP(C1789&amp;E1789&amp;G1789&amp;I1789&amp;J1789,'Código Licitaciones'!$I$8:$I$4158,1,0)</f>
        <v>#N/A</v>
      </c>
    </row>
    <row r="1790" spans="24:44" ht="18.75" x14ac:dyDescent="0.3">
      <c r="X1790" s="83">
        <f t="shared" si="217"/>
        <v>9</v>
      </c>
      <c r="Z1790" s="90" t="e">
        <f t="shared" si="218"/>
        <v>#DIV/0!</v>
      </c>
      <c r="AA1790" s="94" t="e">
        <f>+VLOOKUP(C1790,'Código Licitaciones'!$J$7:$J$31,1,0)</f>
        <v>#N/A</v>
      </c>
      <c r="AB1790" s="94">
        <f t="shared" si="219"/>
        <v>0</v>
      </c>
      <c r="AC1790" s="94" t="e">
        <f>+VLOOKUP(E1790,'Código Licitaciones'!$K$7:$K$50,1,0)</f>
        <v>#N/A</v>
      </c>
      <c r="AD1790" s="94">
        <f t="shared" si="220"/>
        <v>0</v>
      </c>
      <c r="AE1790" s="94" t="e">
        <f>+VLOOKUP(G1790,'Código Licitaciones'!$L$7:$L$50,1,0)</f>
        <v>#N/A</v>
      </c>
      <c r="AF1790" s="90" t="e">
        <f t="shared" si="221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4"/>
        <v>0</v>
      </c>
      <c r="AJ1790" s="94">
        <f t="shared" si="224"/>
        <v>0</v>
      </c>
      <c r="AK1790" s="95" t="e">
        <f>+VLOOKUP(M1790,'Código Barras'!$C$3:$C$1694,1,0)</f>
        <v>#N/A</v>
      </c>
      <c r="AL1790" s="90">
        <f t="shared" si="223"/>
        <v>0</v>
      </c>
      <c r="AM1790" s="90">
        <f t="shared" si="223"/>
        <v>0</v>
      </c>
      <c r="AN1790" s="90">
        <f t="shared" si="223"/>
        <v>0</v>
      </c>
      <c r="AO1790" s="90">
        <f t="shared" si="222"/>
        <v>0</v>
      </c>
      <c r="AP1790" s="90">
        <f t="shared" si="222"/>
        <v>0</v>
      </c>
      <c r="AQ1790" s="90">
        <f t="shared" si="222"/>
        <v>0</v>
      </c>
      <c r="AR1790" s="90" t="e">
        <f>VLOOKUP(C1790&amp;E1790&amp;G1790&amp;I1790&amp;J1790,'Código Licitaciones'!$I$8:$I$4158,1,0)</f>
        <v>#N/A</v>
      </c>
    </row>
    <row r="1791" spans="24:44" ht="18.75" x14ac:dyDescent="0.3">
      <c r="X1791" s="83">
        <f t="shared" si="217"/>
        <v>9</v>
      </c>
      <c r="Z1791" s="90" t="e">
        <f t="shared" si="218"/>
        <v>#DIV/0!</v>
      </c>
      <c r="AA1791" s="94" t="e">
        <f>+VLOOKUP(C1791,'Código Licitaciones'!$J$7:$J$31,1,0)</f>
        <v>#N/A</v>
      </c>
      <c r="AB1791" s="94">
        <f t="shared" si="219"/>
        <v>0</v>
      </c>
      <c r="AC1791" s="94" t="e">
        <f>+VLOOKUP(E1791,'Código Licitaciones'!$K$7:$K$50,1,0)</f>
        <v>#N/A</v>
      </c>
      <c r="AD1791" s="94">
        <f t="shared" si="220"/>
        <v>0</v>
      </c>
      <c r="AE1791" s="94" t="e">
        <f>+VLOOKUP(G1791,'Código Licitaciones'!$L$7:$L$50,1,0)</f>
        <v>#N/A</v>
      </c>
      <c r="AF1791" s="90" t="e">
        <f t="shared" si="221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4"/>
        <v>0</v>
      </c>
      <c r="AJ1791" s="94">
        <f t="shared" si="224"/>
        <v>0</v>
      </c>
      <c r="AK1791" s="95" t="e">
        <f>+VLOOKUP(M1791,'Código Barras'!$C$3:$C$1694,1,0)</f>
        <v>#N/A</v>
      </c>
      <c r="AL1791" s="90">
        <f t="shared" si="223"/>
        <v>0</v>
      </c>
      <c r="AM1791" s="90">
        <f t="shared" si="223"/>
        <v>0</v>
      </c>
      <c r="AN1791" s="90">
        <f t="shared" si="223"/>
        <v>0</v>
      </c>
      <c r="AO1791" s="90">
        <f t="shared" si="222"/>
        <v>0</v>
      </c>
      <c r="AP1791" s="90">
        <f t="shared" si="222"/>
        <v>0</v>
      </c>
      <c r="AQ1791" s="90">
        <f t="shared" si="222"/>
        <v>0</v>
      </c>
      <c r="AR1791" s="90" t="e">
        <f>VLOOKUP(C1791&amp;E1791&amp;G1791&amp;I1791&amp;J1791,'Código Licitaciones'!$I$8:$I$4158,1,0)</f>
        <v>#N/A</v>
      </c>
    </row>
    <row r="1792" spans="24:44" ht="18.75" x14ac:dyDescent="0.3">
      <c r="X1792" s="83">
        <f t="shared" si="217"/>
        <v>9</v>
      </c>
      <c r="Z1792" s="90" t="e">
        <f t="shared" si="218"/>
        <v>#DIV/0!</v>
      </c>
      <c r="AA1792" s="94" t="e">
        <f>+VLOOKUP(C1792,'Código Licitaciones'!$J$7:$J$31,1,0)</f>
        <v>#N/A</v>
      </c>
      <c r="AB1792" s="94">
        <f t="shared" si="219"/>
        <v>0</v>
      </c>
      <c r="AC1792" s="94" t="e">
        <f>+VLOOKUP(E1792,'Código Licitaciones'!$K$7:$K$50,1,0)</f>
        <v>#N/A</v>
      </c>
      <c r="AD1792" s="94">
        <f t="shared" si="220"/>
        <v>0</v>
      </c>
      <c r="AE1792" s="94" t="e">
        <f>+VLOOKUP(G1792,'Código Licitaciones'!$L$7:$L$50,1,0)</f>
        <v>#N/A</v>
      </c>
      <c r="AF1792" s="90" t="e">
        <f t="shared" si="221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4"/>
        <v>0</v>
      </c>
      <c r="AJ1792" s="94">
        <f t="shared" si="224"/>
        <v>0</v>
      </c>
      <c r="AK1792" s="95" t="e">
        <f>+VLOOKUP(M1792,'Código Barras'!$C$3:$C$1694,1,0)</f>
        <v>#N/A</v>
      </c>
      <c r="AL1792" s="90">
        <f t="shared" si="223"/>
        <v>0</v>
      </c>
      <c r="AM1792" s="90">
        <f t="shared" si="223"/>
        <v>0</v>
      </c>
      <c r="AN1792" s="90">
        <f t="shared" si="223"/>
        <v>0</v>
      </c>
      <c r="AO1792" s="90">
        <f t="shared" si="222"/>
        <v>0</v>
      </c>
      <c r="AP1792" s="90">
        <f t="shared" si="222"/>
        <v>0</v>
      </c>
      <c r="AQ1792" s="90">
        <f t="shared" si="222"/>
        <v>0</v>
      </c>
      <c r="AR1792" s="90" t="e">
        <f>VLOOKUP(C1792&amp;E1792&amp;G1792&amp;I1792&amp;J1792,'Código Licitaciones'!$I$8:$I$4158,1,0)</f>
        <v>#N/A</v>
      </c>
    </row>
    <row r="1793" spans="24:44" ht="18.75" x14ac:dyDescent="0.3">
      <c r="X1793" s="83">
        <f t="shared" si="217"/>
        <v>9</v>
      </c>
      <c r="Z1793" s="90" t="e">
        <f t="shared" si="218"/>
        <v>#DIV/0!</v>
      </c>
      <c r="AA1793" s="94" t="e">
        <f>+VLOOKUP(C1793,'Código Licitaciones'!$J$7:$J$31,1,0)</f>
        <v>#N/A</v>
      </c>
      <c r="AB1793" s="94">
        <f t="shared" si="219"/>
        <v>0</v>
      </c>
      <c r="AC1793" s="94" t="e">
        <f>+VLOOKUP(E1793,'Código Licitaciones'!$K$7:$K$50,1,0)</f>
        <v>#N/A</v>
      </c>
      <c r="AD1793" s="94">
        <f t="shared" si="220"/>
        <v>0</v>
      </c>
      <c r="AE1793" s="94" t="e">
        <f>+VLOOKUP(G1793,'Código Licitaciones'!$L$7:$L$50,1,0)</f>
        <v>#N/A</v>
      </c>
      <c r="AF1793" s="90" t="e">
        <f t="shared" si="221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4"/>
        <v>0</v>
      </c>
      <c r="AJ1793" s="94">
        <f t="shared" si="224"/>
        <v>0</v>
      </c>
      <c r="AK1793" s="95" t="e">
        <f>+VLOOKUP(M1793,'Código Barras'!$C$3:$C$1694,1,0)</f>
        <v>#N/A</v>
      </c>
      <c r="AL1793" s="90">
        <f t="shared" si="223"/>
        <v>0</v>
      </c>
      <c r="AM1793" s="90">
        <f t="shared" si="223"/>
        <v>0</v>
      </c>
      <c r="AN1793" s="90">
        <f t="shared" si="223"/>
        <v>0</v>
      </c>
      <c r="AO1793" s="90">
        <f t="shared" si="222"/>
        <v>0</v>
      </c>
      <c r="AP1793" s="90">
        <f t="shared" si="222"/>
        <v>0</v>
      </c>
      <c r="AQ1793" s="90">
        <f t="shared" si="222"/>
        <v>0</v>
      </c>
      <c r="AR1793" s="90" t="e">
        <f>VLOOKUP(C1793&amp;E1793&amp;G1793&amp;I1793&amp;J1793,'Código Licitaciones'!$I$8:$I$4158,1,0)</f>
        <v>#N/A</v>
      </c>
    </row>
    <row r="1794" spans="24:44" ht="18.75" x14ac:dyDescent="0.3">
      <c r="X1794" s="83">
        <f t="shared" si="217"/>
        <v>9</v>
      </c>
      <c r="Z1794" s="90" t="e">
        <f t="shared" si="218"/>
        <v>#DIV/0!</v>
      </c>
      <c r="AA1794" s="94" t="e">
        <f>+VLOOKUP(C1794,'Código Licitaciones'!$J$7:$J$31,1,0)</f>
        <v>#N/A</v>
      </c>
      <c r="AB1794" s="94">
        <f t="shared" si="219"/>
        <v>0</v>
      </c>
      <c r="AC1794" s="94" t="e">
        <f>+VLOOKUP(E1794,'Código Licitaciones'!$K$7:$K$50,1,0)</f>
        <v>#N/A</v>
      </c>
      <c r="AD1794" s="94">
        <f t="shared" si="220"/>
        <v>0</v>
      </c>
      <c r="AE1794" s="94" t="e">
        <f>+VLOOKUP(G1794,'Código Licitaciones'!$L$7:$L$50,1,0)</f>
        <v>#N/A</v>
      </c>
      <c r="AF1794" s="90" t="e">
        <f t="shared" si="221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4"/>
        <v>0</v>
      </c>
      <c r="AJ1794" s="94">
        <f t="shared" si="224"/>
        <v>0</v>
      </c>
      <c r="AK1794" s="95" t="e">
        <f>+VLOOKUP(M1794,'Código Barras'!$C$3:$C$1694,1,0)</f>
        <v>#N/A</v>
      </c>
      <c r="AL1794" s="90">
        <f t="shared" si="223"/>
        <v>0</v>
      </c>
      <c r="AM1794" s="90">
        <f t="shared" si="223"/>
        <v>0</v>
      </c>
      <c r="AN1794" s="90">
        <f t="shared" si="223"/>
        <v>0</v>
      </c>
      <c r="AO1794" s="90">
        <f t="shared" si="222"/>
        <v>0</v>
      </c>
      <c r="AP1794" s="90">
        <f t="shared" si="222"/>
        <v>0</v>
      </c>
      <c r="AQ1794" s="90">
        <f t="shared" si="222"/>
        <v>0</v>
      </c>
      <c r="AR1794" s="90" t="e">
        <f>VLOOKUP(C1794&amp;E1794&amp;G1794&amp;I1794&amp;J1794,'Código Licitaciones'!$I$8:$I$4158,1,0)</f>
        <v>#N/A</v>
      </c>
    </row>
    <row r="1795" spans="24:44" ht="18.75" x14ac:dyDescent="0.3">
      <c r="X1795" s="83">
        <f t="shared" si="217"/>
        <v>9</v>
      </c>
      <c r="Z1795" s="90" t="e">
        <f t="shared" si="218"/>
        <v>#DIV/0!</v>
      </c>
      <c r="AA1795" s="94" t="e">
        <f>+VLOOKUP(C1795,'Código Licitaciones'!$J$7:$J$31,1,0)</f>
        <v>#N/A</v>
      </c>
      <c r="AB1795" s="94">
        <f t="shared" si="219"/>
        <v>0</v>
      </c>
      <c r="AC1795" s="94" t="e">
        <f>+VLOOKUP(E1795,'Código Licitaciones'!$K$7:$K$50,1,0)</f>
        <v>#N/A</v>
      </c>
      <c r="AD1795" s="94">
        <f t="shared" si="220"/>
        <v>0</v>
      </c>
      <c r="AE1795" s="94" t="e">
        <f>+VLOOKUP(G1795,'Código Licitaciones'!$L$7:$L$50,1,0)</f>
        <v>#N/A</v>
      </c>
      <c r="AF1795" s="90" t="e">
        <f t="shared" si="221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4"/>
        <v>0</v>
      </c>
      <c r="AJ1795" s="94">
        <f t="shared" si="224"/>
        <v>0</v>
      </c>
      <c r="AK1795" s="95" t="e">
        <f>+VLOOKUP(M1795,'Código Barras'!$C$3:$C$1694,1,0)</f>
        <v>#N/A</v>
      </c>
      <c r="AL1795" s="90">
        <f t="shared" si="223"/>
        <v>0</v>
      </c>
      <c r="AM1795" s="90">
        <f t="shared" si="223"/>
        <v>0</v>
      </c>
      <c r="AN1795" s="90">
        <f t="shared" si="223"/>
        <v>0</v>
      </c>
      <c r="AO1795" s="90">
        <f t="shared" si="222"/>
        <v>0</v>
      </c>
      <c r="AP1795" s="90">
        <f t="shared" si="222"/>
        <v>0</v>
      </c>
      <c r="AQ1795" s="90">
        <f t="shared" si="222"/>
        <v>0</v>
      </c>
      <c r="AR1795" s="90" t="e">
        <f>VLOOKUP(C1795&amp;E1795&amp;G1795&amp;I1795&amp;J1795,'Código Licitaciones'!$I$8:$I$4158,1,0)</f>
        <v>#N/A</v>
      </c>
    </row>
    <row r="1796" spans="24:44" ht="18.75" x14ac:dyDescent="0.3">
      <c r="X1796" s="83">
        <f t="shared" si="217"/>
        <v>9</v>
      </c>
      <c r="Z1796" s="90" t="e">
        <f t="shared" si="218"/>
        <v>#DIV/0!</v>
      </c>
      <c r="AA1796" s="94" t="e">
        <f>+VLOOKUP(C1796,'Código Licitaciones'!$J$7:$J$31,1,0)</f>
        <v>#N/A</v>
      </c>
      <c r="AB1796" s="94">
        <f t="shared" si="219"/>
        <v>0</v>
      </c>
      <c r="AC1796" s="94" t="e">
        <f>+VLOOKUP(E1796,'Código Licitaciones'!$K$7:$K$50,1,0)</f>
        <v>#N/A</v>
      </c>
      <c r="AD1796" s="94">
        <f t="shared" si="220"/>
        <v>0</v>
      </c>
      <c r="AE1796" s="94" t="e">
        <f>+VLOOKUP(G1796,'Código Licitaciones'!$L$7:$L$50,1,0)</f>
        <v>#N/A</v>
      </c>
      <c r="AF1796" s="90" t="e">
        <f t="shared" si="221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4"/>
        <v>0</v>
      </c>
      <c r="AJ1796" s="94">
        <f t="shared" si="224"/>
        <v>0</v>
      </c>
      <c r="AK1796" s="95" t="e">
        <f>+VLOOKUP(M1796,'Código Barras'!$C$3:$C$1694,1,0)</f>
        <v>#N/A</v>
      </c>
      <c r="AL1796" s="90">
        <f t="shared" si="223"/>
        <v>0</v>
      </c>
      <c r="AM1796" s="90">
        <f t="shared" si="223"/>
        <v>0</v>
      </c>
      <c r="AN1796" s="90">
        <f t="shared" si="223"/>
        <v>0</v>
      </c>
      <c r="AO1796" s="90">
        <f t="shared" si="222"/>
        <v>0</v>
      </c>
      <c r="AP1796" s="90">
        <f t="shared" si="222"/>
        <v>0</v>
      </c>
      <c r="AQ1796" s="90">
        <f t="shared" si="222"/>
        <v>0</v>
      </c>
      <c r="AR1796" s="90" t="e">
        <f>VLOOKUP(C1796&amp;E1796&amp;G1796&amp;I1796&amp;J1796,'Código Licitaciones'!$I$8:$I$4158,1,0)</f>
        <v>#N/A</v>
      </c>
    </row>
    <row r="1797" spans="24:44" ht="18.75" x14ac:dyDescent="0.3">
      <c r="X1797" s="83">
        <f t="shared" si="217"/>
        <v>9</v>
      </c>
      <c r="Z1797" s="90" t="e">
        <f t="shared" si="218"/>
        <v>#DIV/0!</v>
      </c>
      <c r="AA1797" s="94" t="e">
        <f>+VLOOKUP(C1797,'Código Licitaciones'!$J$7:$J$31,1,0)</f>
        <v>#N/A</v>
      </c>
      <c r="AB1797" s="94">
        <f t="shared" si="219"/>
        <v>0</v>
      </c>
      <c r="AC1797" s="94" t="e">
        <f>+VLOOKUP(E1797,'Código Licitaciones'!$K$7:$K$50,1,0)</f>
        <v>#N/A</v>
      </c>
      <c r="AD1797" s="94">
        <f t="shared" si="220"/>
        <v>0</v>
      </c>
      <c r="AE1797" s="94" t="e">
        <f>+VLOOKUP(G1797,'Código Licitaciones'!$L$7:$L$50,1,0)</f>
        <v>#N/A</v>
      </c>
      <c r="AF1797" s="90" t="e">
        <f t="shared" si="221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4"/>
        <v>0</v>
      </c>
      <c r="AJ1797" s="94">
        <f t="shared" si="224"/>
        <v>0</v>
      </c>
      <c r="AK1797" s="95" t="e">
        <f>+VLOOKUP(M1797,'Código Barras'!$C$3:$C$1694,1,0)</f>
        <v>#N/A</v>
      </c>
      <c r="AL1797" s="90">
        <f t="shared" si="223"/>
        <v>0</v>
      </c>
      <c r="AM1797" s="90">
        <f t="shared" si="223"/>
        <v>0</v>
      </c>
      <c r="AN1797" s="90">
        <f t="shared" si="223"/>
        <v>0</v>
      </c>
      <c r="AO1797" s="90">
        <f t="shared" si="222"/>
        <v>0</v>
      </c>
      <c r="AP1797" s="90">
        <f t="shared" si="222"/>
        <v>0</v>
      </c>
      <c r="AQ1797" s="90">
        <f t="shared" si="222"/>
        <v>0</v>
      </c>
      <c r="AR1797" s="90" t="e">
        <f>VLOOKUP(C1797&amp;E1797&amp;G1797&amp;I1797&amp;J1797,'Código Licitaciones'!$I$8:$I$4158,1,0)</f>
        <v>#N/A</v>
      </c>
    </row>
    <row r="1798" spans="24:44" ht="18.75" x14ac:dyDescent="0.3">
      <c r="X1798" s="83">
        <f t="shared" si="217"/>
        <v>9</v>
      </c>
      <c r="Z1798" s="90" t="e">
        <f t="shared" si="218"/>
        <v>#DIV/0!</v>
      </c>
      <c r="AA1798" s="94" t="e">
        <f>+VLOOKUP(C1798,'Código Licitaciones'!$J$7:$J$31,1,0)</f>
        <v>#N/A</v>
      </c>
      <c r="AB1798" s="94">
        <f t="shared" si="219"/>
        <v>0</v>
      </c>
      <c r="AC1798" s="94" t="e">
        <f>+VLOOKUP(E1798,'Código Licitaciones'!$K$7:$K$50,1,0)</f>
        <v>#N/A</v>
      </c>
      <c r="AD1798" s="94">
        <f t="shared" si="220"/>
        <v>0</v>
      </c>
      <c r="AE1798" s="94" t="e">
        <f>+VLOOKUP(G1798,'Código Licitaciones'!$L$7:$L$50,1,0)</f>
        <v>#N/A</v>
      </c>
      <c r="AF1798" s="90" t="e">
        <f t="shared" si="221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4"/>
        <v>0</v>
      </c>
      <c r="AJ1798" s="94">
        <f t="shared" si="224"/>
        <v>0</v>
      </c>
      <c r="AK1798" s="95" t="e">
        <f>+VLOOKUP(M1798,'Código Barras'!$C$3:$C$1694,1,0)</f>
        <v>#N/A</v>
      </c>
      <c r="AL1798" s="90">
        <f t="shared" si="223"/>
        <v>0</v>
      </c>
      <c r="AM1798" s="90">
        <f t="shared" si="223"/>
        <v>0</v>
      </c>
      <c r="AN1798" s="90">
        <f t="shared" si="223"/>
        <v>0</v>
      </c>
      <c r="AO1798" s="90">
        <f t="shared" si="222"/>
        <v>0</v>
      </c>
      <c r="AP1798" s="90">
        <f t="shared" si="222"/>
        <v>0</v>
      </c>
      <c r="AQ1798" s="90">
        <f t="shared" si="222"/>
        <v>0</v>
      </c>
      <c r="AR1798" s="90" t="e">
        <f>VLOOKUP(C1798&amp;E1798&amp;G1798&amp;I1798&amp;J1798,'Código Licitaciones'!$I$8:$I$4158,1,0)</f>
        <v>#N/A</v>
      </c>
    </row>
    <row r="1799" spans="24:44" ht="18.75" x14ac:dyDescent="0.3">
      <c r="X1799" s="83">
        <f t="shared" si="217"/>
        <v>9</v>
      </c>
      <c r="Z1799" s="90" t="e">
        <f t="shared" si="218"/>
        <v>#DIV/0!</v>
      </c>
      <c r="AA1799" s="94" t="e">
        <f>+VLOOKUP(C1799,'Código Licitaciones'!$J$7:$J$31,1,0)</f>
        <v>#N/A</v>
      </c>
      <c r="AB1799" s="94">
        <f t="shared" si="219"/>
        <v>0</v>
      </c>
      <c r="AC1799" s="94" t="e">
        <f>+VLOOKUP(E1799,'Código Licitaciones'!$K$7:$K$50,1,0)</f>
        <v>#N/A</v>
      </c>
      <c r="AD1799" s="94">
        <f t="shared" si="220"/>
        <v>0</v>
      </c>
      <c r="AE1799" s="94" t="e">
        <f>+VLOOKUP(G1799,'Código Licitaciones'!$L$7:$L$50,1,0)</f>
        <v>#N/A</v>
      </c>
      <c r="AF1799" s="90" t="e">
        <f t="shared" si="221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4"/>
        <v>0</v>
      </c>
      <c r="AJ1799" s="94">
        <f t="shared" si="224"/>
        <v>0</v>
      </c>
      <c r="AK1799" s="95" t="e">
        <f>+VLOOKUP(M1799,'Código Barras'!$C$3:$C$1694,1,0)</f>
        <v>#N/A</v>
      </c>
      <c r="AL1799" s="90">
        <f t="shared" si="223"/>
        <v>0</v>
      </c>
      <c r="AM1799" s="90">
        <f t="shared" si="223"/>
        <v>0</v>
      </c>
      <c r="AN1799" s="90">
        <f t="shared" si="223"/>
        <v>0</v>
      </c>
      <c r="AO1799" s="90">
        <f t="shared" si="222"/>
        <v>0</v>
      </c>
      <c r="AP1799" s="90">
        <f t="shared" si="222"/>
        <v>0</v>
      </c>
      <c r="AQ1799" s="90">
        <f t="shared" si="222"/>
        <v>0</v>
      </c>
      <c r="AR1799" s="90" t="e">
        <f>VLOOKUP(C1799&amp;E1799&amp;G1799&amp;I1799&amp;J1799,'Código Licitaciones'!$I$8:$I$4158,1,0)</f>
        <v>#N/A</v>
      </c>
    </row>
    <row r="1800" spans="24:44" ht="18.75" x14ac:dyDescent="0.3">
      <c r="X1800" s="83">
        <f t="shared" si="217"/>
        <v>9</v>
      </c>
      <c r="Z1800" s="90" t="e">
        <f t="shared" si="218"/>
        <v>#DIV/0!</v>
      </c>
      <c r="AA1800" s="94" t="e">
        <f>+VLOOKUP(C1800,'Código Licitaciones'!$J$7:$J$31,1,0)</f>
        <v>#N/A</v>
      </c>
      <c r="AB1800" s="94">
        <f t="shared" si="219"/>
        <v>0</v>
      </c>
      <c r="AC1800" s="94" t="e">
        <f>+VLOOKUP(E1800,'Código Licitaciones'!$K$7:$K$50,1,0)</f>
        <v>#N/A</v>
      </c>
      <c r="AD1800" s="94">
        <f t="shared" si="220"/>
        <v>0</v>
      </c>
      <c r="AE1800" s="94" t="e">
        <f>+VLOOKUP(G1800,'Código Licitaciones'!$L$7:$L$50,1,0)</f>
        <v>#N/A</v>
      </c>
      <c r="AF1800" s="90" t="e">
        <f t="shared" si="221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4"/>
        <v>0</v>
      </c>
      <c r="AJ1800" s="94">
        <f t="shared" si="224"/>
        <v>0</v>
      </c>
      <c r="AK1800" s="95" t="e">
        <f>+VLOOKUP(M1800,'Código Barras'!$C$3:$C$1694,1,0)</f>
        <v>#N/A</v>
      </c>
      <c r="AL1800" s="90">
        <f t="shared" si="223"/>
        <v>0</v>
      </c>
      <c r="AM1800" s="90">
        <f t="shared" si="223"/>
        <v>0</v>
      </c>
      <c r="AN1800" s="90">
        <f t="shared" si="223"/>
        <v>0</v>
      </c>
      <c r="AO1800" s="90">
        <f t="shared" si="222"/>
        <v>0</v>
      </c>
      <c r="AP1800" s="90">
        <f t="shared" si="222"/>
        <v>0</v>
      </c>
      <c r="AQ1800" s="90">
        <f t="shared" si="222"/>
        <v>0</v>
      </c>
      <c r="AR1800" s="90" t="e">
        <f>VLOOKUP(C1800&amp;E1800&amp;G1800&amp;I1800&amp;J1800,'Código Licitaciones'!$I$8:$I$4158,1,0)</f>
        <v>#N/A</v>
      </c>
    </row>
    <row r="1801" spans="24:44" ht="18.75" x14ac:dyDescent="0.3">
      <c r="X1801" s="83">
        <f t="shared" si="217"/>
        <v>9</v>
      </c>
      <c r="Z1801" s="90" t="e">
        <f t="shared" si="218"/>
        <v>#DIV/0!</v>
      </c>
      <c r="AA1801" s="94" t="e">
        <f>+VLOOKUP(C1801,'Código Licitaciones'!$J$7:$J$31,1,0)</f>
        <v>#N/A</v>
      </c>
      <c r="AB1801" s="94">
        <f t="shared" si="219"/>
        <v>0</v>
      </c>
      <c r="AC1801" s="94" t="e">
        <f>+VLOOKUP(E1801,'Código Licitaciones'!$K$7:$K$50,1,0)</f>
        <v>#N/A</v>
      </c>
      <c r="AD1801" s="94">
        <f t="shared" si="220"/>
        <v>0</v>
      </c>
      <c r="AE1801" s="94" t="e">
        <f>+VLOOKUP(G1801,'Código Licitaciones'!$L$7:$L$50,1,0)</f>
        <v>#N/A</v>
      </c>
      <c r="AF1801" s="90" t="e">
        <f t="shared" si="221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4"/>
        <v>0</v>
      </c>
      <c r="AJ1801" s="94">
        <f t="shared" si="224"/>
        <v>0</v>
      </c>
      <c r="AK1801" s="95" t="e">
        <f>+VLOOKUP(M1801,'Código Barras'!$C$3:$C$1694,1,0)</f>
        <v>#N/A</v>
      </c>
      <c r="AL1801" s="90">
        <f t="shared" si="223"/>
        <v>0</v>
      </c>
      <c r="AM1801" s="90">
        <f t="shared" si="223"/>
        <v>0</v>
      </c>
      <c r="AN1801" s="90">
        <f t="shared" si="223"/>
        <v>0</v>
      </c>
      <c r="AO1801" s="90">
        <f t="shared" si="222"/>
        <v>0</v>
      </c>
      <c r="AP1801" s="90">
        <f t="shared" si="222"/>
        <v>0</v>
      </c>
      <c r="AQ1801" s="90">
        <f t="shared" si="222"/>
        <v>0</v>
      </c>
      <c r="AR1801" s="90" t="e">
        <f>VLOOKUP(C1801&amp;E1801&amp;G1801&amp;I1801&amp;J1801,'Código Licitaciones'!$I$8:$I$4158,1,0)</f>
        <v>#N/A</v>
      </c>
    </row>
    <row r="1802" spans="24:44" ht="18.75" x14ac:dyDescent="0.3">
      <c r="X1802" s="83">
        <f t="shared" ref="X1802:X1865" si="225">SUMPRODUCT(--(ISERROR(Z1802:BN1802)))</f>
        <v>9</v>
      </c>
      <c r="Z1802" s="90" t="e">
        <f t="shared" ref="Z1802:Z1865" si="226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7">+D1802</f>
        <v>0</v>
      </c>
      <c r="AC1802" s="94" t="e">
        <f>+VLOOKUP(E1802,'Código Licitaciones'!$K$7:$K$50,1,0)</f>
        <v>#N/A</v>
      </c>
      <c r="AD1802" s="94">
        <f t="shared" ref="AD1802:AD1865" si="228">+F1802</f>
        <v>0</v>
      </c>
      <c r="AE1802" s="94" t="e">
        <f>+VLOOKUP(G1802,'Código Licitaciones'!$L$7:$L$50,1,0)</f>
        <v>#N/A</v>
      </c>
      <c r="AF1802" s="90" t="e">
        <f t="shared" ref="AF1802:AF1865" si="229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4"/>
        <v>0</v>
      </c>
      <c r="AJ1802" s="94">
        <f t="shared" si="224"/>
        <v>0</v>
      </c>
      <c r="AK1802" s="95" t="e">
        <f>+VLOOKUP(M1802,'Código Barras'!$C$3:$C$1694,1,0)</f>
        <v>#N/A</v>
      </c>
      <c r="AL1802" s="90">
        <f t="shared" si="223"/>
        <v>0</v>
      </c>
      <c r="AM1802" s="90">
        <f t="shared" si="223"/>
        <v>0</v>
      </c>
      <c r="AN1802" s="90">
        <f t="shared" si="223"/>
        <v>0</v>
      </c>
      <c r="AO1802" s="90">
        <f t="shared" si="222"/>
        <v>0</v>
      </c>
      <c r="AP1802" s="90">
        <f t="shared" si="222"/>
        <v>0</v>
      </c>
      <c r="AQ1802" s="90">
        <f t="shared" si="222"/>
        <v>0</v>
      </c>
      <c r="AR1802" s="90" t="e">
        <f>VLOOKUP(C1802&amp;E1802&amp;G1802&amp;I1802&amp;J1802,'Código Licitaciones'!$I$8:$I$4158,1,0)</f>
        <v>#N/A</v>
      </c>
    </row>
    <row r="1803" spans="24:44" ht="18.75" x14ac:dyDescent="0.3">
      <c r="X1803" s="83">
        <f t="shared" si="225"/>
        <v>9</v>
      </c>
      <c r="Z1803" s="90" t="e">
        <f t="shared" si="226"/>
        <v>#DIV/0!</v>
      </c>
      <c r="AA1803" s="94" t="e">
        <f>+VLOOKUP(C1803,'Código Licitaciones'!$J$7:$J$31,1,0)</f>
        <v>#N/A</v>
      </c>
      <c r="AB1803" s="94">
        <f t="shared" si="227"/>
        <v>0</v>
      </c>
      <c r="AC1803" s="94" t="e">
        <f>+VLOOKUP(E1803,'Código Licitaciones'!$K$7:$K$50,1,0)</f>
        <v>#N/A</v>
      </c>
      <c r="AD1803" s="94">
        <f t="shared" si="228"/>
        <v>0</v>
      </c>
      <c r="AE1803" s="94" t="e">
        <f>+VLOOKUP(G1803,'Código Licitaciones'!$L$7:$L$50,1,0)</f>
        <v>#N/A</v>
      </c>
      <c r="AF1803" s="90" t="e">
        <f t="shared" si="229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4"/>
        <v>0</v>
      </c>
      <c r="AJ1803" s="94">
        <f t="shared" si="224"/>
        <v>0</v>
      </c>
      <c r="AK1803" s="95" t="e">
        <f>+VLOOKUP(M1803,'Código Barras'!$C$3:$C$1694,1,0)</f>
        <v>#N/A</v>
      </c>
      <c r="AL1803" s="90">
        <f t="shared" si="223"/>
        <v>0</v>
      </c>
      <c r="AM1803" s="90">
        <f t="shared" si="223"/>
        <v>0</v>
      </c>
      <c r="AN1803" s="90">
        <f t="shared" si="223"/>
        <v>0</v>
      </c>
      <c r="AO1803" s="90">
        <f t="shared" si="222"/>
        <v>0</v>
      </c>
      <c r="AP1803" s="90">
        <f t="shared" si="222"/>
        <v>0</v>
      </c>
      <c r="AQ1803" s="90">
        <f t="shared" si="222"/>
        <v>0</v>
      </c>
      <c r="AR1803" s="90" t="e">
        <f>VLOOKUP(C1803&amp;E1803&amp;G1803&amp;I1803&amp;J1803,'Código Licitaciones'!$I$8:$I$4158,1,0)</f>
        <v>#N/A</v>
      </c>
    </row>
    <row r="1804" spans="24:44" ht="18.75" x14ac:dyDescent="0.3">
      <c r="X1804" s="83">
        <f t="shared" si="225"/>
        <v>9</v>
      </c>
      <c r="Z1804" s="90" t="e">
        <f t="shared" si="226"/>
        <v>#DIV/0!</v>
      </c>
      <c r="AA1804" s="94" t="e">
        <f>+VLOOKUP(C1804,'Código Licitaciones'!$J$7:$J$31,1,0)</f>
        <v>#N/A</v>
      </c>
      <c r="AB1804" s="94">
        <f t="shared" si="227"/>
        <v>0</v>
      </c>
      <c r="AC1804" s="94" t="e">
        <f>+VLOOKUP(E1804,'Código Licitaciones'!$K$7:$K$50,1,0)</f>
        <v>#N/A</v>
      </c>
      <c r="AD1804" s="94">
        <f t="shared" si="228"/>
        <v>0</v>
      </c>
      <c r="AE1804" s="94" t="e">
        <f>+VLOOKUP(G1804,'Código Licitaciones'!$L$7:$L$50,1,0)</f>
        <v>#N/A</v>
      </c>
      <c r="AF1804" s="90" t="e">
        <f t="shared" si="229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4"/>
        <v>0</v>
      </c>
      <c r="AJ1804" s="94">
        <f t="shared" si="224"/>
        <v>0</v>
      </c>
      <c r="AK1804" s="95" t="e">
        <f>+VLOOKUP(M1804,'Código Barras'!$C$3:$C$1694,1,0)</f>
        <v>#N/A</v>
      </c>
      <c r="AL1804" s="90">
        <f t="shared" si="223"/>
        <v>0</v>
      </c>
      <c r="AM1804" s="90">
        <f t="shared" si="223"/>
        <v>0</v>
      </c>
      <c r="AN1804" s="90">
        <f t="shared" si="223"/>
        <v>0</v>
      </c>
      <c r="AO1804" s="90">
        <f t="shared" si="222"/>
        <v>0</v>
      </c>
      <c r="AP1804" s="90">
        <f t="shared" si="222"/>
        <v>0</v>
      </c>
      <c r="AQ1804" s="90">
        <f t="shared" si="222"/>
        <v>0</v>
      </c>
      <c r="AR1804" s="90" t="e">
        <f>VLOOKUP(C1804&amp;E1804&amp;G1804&amp;I1804&amp;J1804,'Código Licitaciones'!$I$8:$I$4158,1,0)</f>
        <v>#N/A</v>
      </c>
    </row>
    <row r="1805" spans="24:44" ht="18.75" x14ac:dyDescent="0.3">
      <c r="X1805" s="83">
        <f t="shared" si="225"/>
        <v>9</v>
      </c>
      <c r="Z1805" s="90" t="e">
        <f t="shared" si="226"/>
        <v>#DIV/0!</v>
      </c>
      <c r="AA1805" s="94" t="e">
        <f>+VLOOKUP(C1805,'Código Licitaciones'!$J$7:$J$31,1,0)</f>
        <v>#N/A</v>
      </c>
      <c r="AB1805" s="94">
        <f t="shared" si="227"/>
        <v>0</v>
      </c>
      <c r="AC1805" s="94" t="e">
        <f>+VLOOKUP(E1805,'Código Licitaciones'!$K$7:$K$50,1,0)</f>
        <v>#N/A</v>
      </c>
      <c r="AD1805" s="94">
        <f t="shared" si="228"/>
        <v>0</v>
      </c>
      <c r="AE1805" s="94" t="e">
        <f>+VLOOKUP(G1805,'Código Licitaciones'!$L$7:$L$50,1,0)</f>
        <v>#N/A</v>
      </c>
      <c r="AF1805" s="90" t="e">
        <f t="shared" si="229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4"/>
        <v>0</v>
      </c>
      <c r="AJ1805" s="94">
        <f t="shared" si="224"/>
        <v>0</v>
      </c>
      <c r="AK1805" s="95" t="e">
        <f>+VLOOKUP(M1805,'Código Barras'!$C$3:$C$1694,1,0)</f>
        <v>#N/A</v>
      </c>
      <c r="AL1805" s="90">
        <f t="shared" si="223"/>
        <v>0</v>
      </c>
      <c r="AM1805" s="90">
        <f t="shared" si="223"/>
        <v>0</v>
      </c>
      <c r="AN1805" s="90">
        <f t="shared" si="223"/>
        <v>0</v>
      </c>
      <c r="AO1805" s="90">
        <f t="shared" si="222"/>
        <v>0</v>
      </c>
      <c r="AP1805" s="90">
        <f t="shared" si="222"/>
        <v>0</v>
      </c>
      <c r="AQ1805" s="90">
        <f t="shared" si="222"/>
        <v>0</v>
      </c>
      <c r="AR1805" s="90" t="e">
        <f>VLOOKUP(C1805&amp;E1805&amp;G1805&amp;I1805&amp;J1805,'Código Licitaciones'!$I$8:$I$4158,1,0)</f>
        <v>#N/A</v>
      </c>
    </row>
    <row r="1806" spans="24:44" ht="18.75" x14ac:dyDescent="0.3">
      <c r="X1806" s="83">
        <f t="shared" si="225"/>
        <v>9</v>
      </c>
      <c r="Z1806" s="90" t="e">
        <f t="shared" si="226"/>
        <v>#DIV/0!</v>
      </c>
      <c r="AA1806" s="94" t="e">
        <f>+VLOOKUP(C1806,'Código Licitaciones'!$J$7:$J$31,1,0)</f>
        <v>#N/A</v>
      </c>
      <c r="AB1806" s="94">
        <f t="shared" si="227"/>
        <v>0</v>
      </c>
      <c r="AC1806" s="94" t="e">
        <f>+VLOOKUP(E1806,'Código Licitaciones'!$K$7:$K$50,1,0)</f>
        <v>#N/A</v>
      </c>
      <c r="AD1806" s="94">
        <f t="shared" si="228"/>
        <v>0</v>
      </c>
      <c r="AE1806" s="94" t="e">
        <f>+VLOOKUP(G1806,'Código Licitaciones'!$L$7:$L$50,1,0)</f>
        <v>#N/A</v>
      </c>
      <c r="AF1806" s="90" t="e">
        <f t="shared" si="229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4"/>
        <v>0</v>
      </c>
      <c r="AJ1806" s="94">
        <f t="shared" si="224"/>
        <v>0</v>
      </c>
      <c r="AK1806" s="95" t="e">
        <f>+VLOOKUP(M1806,'Código Barras'!$C$3:$C$1694,1,0)</f>
        <v>#N/A</v>
      </c>
      <c r="AL1806" s="90">
        <f t="shared" si="223"/>
        <v>0</v>
      </c>
      <c r="AM1806" s="90">
        <f t="shared" si="223"/>
        <v>0</v>
      </c>
      <c r="AN1806" s="90">
        <f t="shared" si="223"/>
        <v>0</v>
      </c>
      <c r="AO1806" s="90">
        <f t="shared" si="222"/>
        <v>0</v>
      </c>
      <c r="AP1806" s="90">
        <f t="shared" si="222"/>
        <v>0</v>
      </c>
      <c r="AQ1806" s="90">
        <f t="shared" si="222"/>
        <v>0</v>
      </c>
      <c r="AR1806" s="90" t="e">
        <f>VLOOKUP(C1806&amp;E1806&amp;G1806&amp;I1806&amp;J1806,'Código Licitaciones'!$I$8:$I$4158,1,0)</f>
        <v>#N/A</v>
      </c>
    </row>
    <row r="1807" spans="24:44" ht="18.75" x14ac:dyDescent="0.3">
      <c r="X1807" s="83">
        <f t="shared" si="225"/>
        <v>9</v>
      </c>
      <c r="Z1807" s="90" t="e">
        <f t="shared" si="226"/>
        <v>#DIV/0!</v>
      </c>
      <c r="AA1807" s="94" t="e">
        <f>+VLOOKUP(C1807,'Código Licitaciones'!$J$7:$J$31,1,0)</f>
        <v>#N/A</v>
      </c>
      <c r="AB1807" s="94">
        <f t="shared" si="227"/>
        <v>0</v>
      </c>
      <c r="AC1807" s="94" t="e">
        <f>+VLOOKUP(E1807,'Código Licitaciones'!$K$7:$K$50,1,0)</f>
        <v>#N/A</v>
      </c>
      <c r="AD1807" s="94">
        <f t="shared" si="228"/>
        <v>0</v>
      </c>
      <c r="AE1807" s="94" t="e">
        <f>+VLOOKUP(G1807,'Código Licitaciones'!$L$7:$L$50,1,0)</f>
        <v>#N/A</v>
      </c>
      <c r="AF1807" s="90" t="e">
        <f t="shared" si="229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4"/>
        <v>0</v>
      </c>
      <c r="AJ1807" s="94">
        <f t="shared" si="224"/>
        <v>0</v>
      </c>
      <c r="AK1807" s="95" t="e">
        <f>+VLOOKUP(M1807,'Código Barras'!$C$3:$C$1694,1,0)</f>
        <v>#N/A</v>
      </c>
      <c r="AL1807" s="90">
        <f t="shared" si="223"/>
        <v>0</v>
      </c>
      <c r="AM1807" s="90">
        <f t="shared" si="223"/>
        <v>0</v>
      </c>
      <c r="AN1807" s="90">
        <f t="shared" si="223"/>
        <v>0</v>
      </c>
      <c r="AO1807" s="90">
        <f t="shared" si="222"/>
        <v>0</v>
      </c>
      <c r="AP1807" s="90">
        <f t="shared" si="222"/>
        <v>0</v>
      </c>
      <c r="AQ1807" s="90">
        <f t="shared" si="222"/>
        <v>0</v>
      </c>
      <c r="AR1807" s="90" t="e">
        <f>VLOOKUP(C1807&amp;E1807&amp;G1807&amp;I1807&amp;J1807,'Código Licitaciones'!$I$8:$I$4158,1,0)</f>
        <v>#N/A</v>
      </c>
    </row>
    <row r="1808" spans="24:44" ht="18.75" x14ac:dyDescent="0.3">
      <c r="X1808" s="83">
        <f t="shared" si="225"/>
        <v>9</v>
      </c>
      <c r="Z1808" s="90" t="e">
        <f t="shared" si="226"/>
        <v>#DIV/0!</v>
      </c>
      <c r="AA1808" s="94" t="e">
        <f>+VLOOKUP(C1808,'Código Licitaciones'!$J$7:$J$31,1,0)</f>
        <v>#N/A</v>
      </c>
      <c r="AB1808" s="94">
        <f t="shared" si="227"/>
        <v>0</v>
      </c>
      <c r="AC1808" s="94" t="e">
        <f>+VLOOKUP(E1808,'Código Licitaciones'!$K$7:$K$50,1,0)</f>
        <v>#N/A</v>
      </c>
      <c r="AD1808" s="94">
        <f t="shared" si="228"/>
        <v>0</v>
      </c>
      <c r="AE1808" s="94" t="e">
        <f>+VLOOKUP(G1808,'Código Licitaciones'!$L$7:$L$50,1,0)</f>
        <v>#N/A</v>
      </c>
      <c r="AF1808" s="90" t="e">
        <f t="shared" si="229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4"/>
        <v>0</v>
      </c>
      <c r="AJ1808" s="94">
        <f t="shared" si="224"/>
        <v>0</v>
      </c>
      <c r="AK1808" s="95" t="e">
        <f>+VLOOKUP(M1808,'Código Barras'!$C$3:$C$1694,1,0)</f>
        <v>#N/A</v>
      </c>
      <c r="AL1808" s="90">
        <f t="shared" si="223"/>
        <v>0</v>
      </c>
      <c r="AM1808" s="90">
        <f t="shared" si="223"/>
        <v>0</v>
      </c>
      <c r="AN1808" s="90">
        <f t="shared" si="223"/>
        <v>0</v>
      </c>
      <c r="AO1808" s="90">
        <f t="shared" si="222"/>
        <v>0</v>
      </c>
      <c r="AP1808" s="90">
        <f t="shared" si="222"/>
        <v>0</v>
      </c>
      <c r="AQ1808" s="90">
        <f t="shared" si="222"/>
        <v>0</v>
      </c>
      <c r="AR1808" s="90" t="e">
        <f>VLOOKUP(C1808&amp;E1808&amp;G1808&amp;I1808&amp;J1808,'Código Licitaciones'!$I$8:$I$4158,1,0)</f>
        <v>#N/A</v>
      </c>
    </row>
    <row r="1809" spans="24:44" ht="18.75" x14ac:dyDescent="0.3">
      <c r="X1809" s="83">
        <f t="shared" si="225"/>
        <v>9</v>
      </c>
      <c r="Z1809" s="90" t="e">
        <f t="shared" si="226"/>
        <v>#DIV/0!</v>
      </c>
      <c r="AA1809" s="94" t="e">
        <f>+VLOOKUP(C1809,'Código Licitaciones'!$J$7:$J$31,1,0)</f>
        <v>#N/A</v>
      </c>
      <c r="AB1809" s="94">
        <f t="shared" si="227"/>
        <v>0</v>
      </c>
      <c r="AC1809" s="94" t="e">
        <f>+VLOOKUP(E1809,'Código Licitaciones'!$K$7:$K$50,1,0)</f>
        <v>#N/A</v>
      </c>
      <c r="AD1809" s="94">
        <f t="shared" si="228"/>
        <v>0</v>
      </c>
      <c r="AE1809" s="94" t="e">
        <f>+VLOOKUP(G1809,'Código Licitaciones'!$L$7:$L$50,1,0)</f>
        <v>#N/A</v>
      </c>
      <c r="AF1809" s="90" t="e">
        <f t="shared" si="229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4"/>
        <v>0</v>
      </c>
      <c r="AJ1809" s="94">
        <f t="shared" si="224"/>
        <v>0</v>
      </c>
      <c r="AK1809" s="95" t="e">
        <f>+VLOOKUP(M1809,'Código Barras'!$C$3:$C$1694,1,0)</f>
        <v>#N/A</v>
      </c>
      <c r="AL1809" s="90">
        <f t="shared" si="223"/>
        <v>0</v>
      </c>
      <c r="AM1809" s="90">
        <f t="shared" si="223"/>
        <v>0</v>
      </c>
      <c r="AN1809" s="90">
        <f t="shared" si="223"/>
        <v>0</v>
      </c>
      <c r="AO1809" s="90">
        <f t="shared" si="222"/>
        <v>0</v>
      </c>
      <c r="AP1809" s="90">
        <f t="shared" si="222"/>
        <v>0</v>
      </c>
      <c r="AQ1809" s="90">
        <f t="shared" si="222"/>
        <v>0</v>
      </c>
      <c r="AR1809" s="90" t="e">
        <f>VLOOKUP(C1809&amp;E1809&amp;G1809&amp;I1809&amp;J1809,'Código Licitaciones'!$I$8:$I$4158,1,0)</f>
        <v>#N/A</v>
      </c>
    </row>
    <row r="1810" spans="24:44" ht="18.75" x14ac:dyDescent="0.3">
      <c r="X1810" s="83">
        <f t="shared" si="225"/>
        <v>9</v>
      </c>
      <c r="Z1810" s="90" t="e">
        <f t="shared" si="226"/>
        <v>#DIV/0!</v>
      </c>
      <c r="AA1810" s="94" t="e">
        <f>+VLOOKUP(C1810,'Código Licitaciones'!$J$7:$J$31,1,0)</f>
        <v>#N/A</v>
      </c>
      <c r="AB1810" s="94">
        <f t="shared" si="227"/>
        <v>0</v>
      </c>
      <c r="AC1810" s="94" t="e">
        <f>+VLOOKUP(E1810,'Código Licitaciones'!$K$7:$K$50,1,0)</f>
        <v>#N/A</v>
      </c>
      <c r="AD1810" s="94">
        <f t="shared" si="228"/>
        <v>0</v>
      </c>
      <c r="AE1810" s="94" t="e">
        <f>+VLOOKUP(G1810,'Código Licitaciones'!$L$7:$L$50,1,0)</f>
        <v>#N/A</v>
      </c>
      <c r="AF1810" s="90" t="e">
        <f t="shared" si="229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4"/>
        <v>0</v>
      </c>
      <c r="AJ1810" s="94">
        <f t="shared" si="224"/>
        <v>0</v>
      </c>
      <c r="AK1810" s="95" t="e">
        <f>+VLOOKUP(M1810,'Código Barras'!$C$3:$C$1694,1,0)</f>
        <v>#N/A</v>
      </c>
      <c r="AL1810" s="90">
        <f t="shared" si="223"/>
        <v>0</v>
      </c>
      <c r="AM1810" s="90">
        <f t="shared" si="223"/>
        <v>0</v>
      </c>
      <c r="AN1810" s="90">
        <f t="shared" si="223"/>
        <v>0</v>
      </c>
      <c r="AO1810" s="90">
        <f t="shared" si="222"/>
        <v>0</v>
      </c>
      <c r="AP1810" s="90">
        <f t="shared" si="222"/>
        <v>0</v>
      </c>
      <c r="AQ1810" s="90">
        <f t="shared" si="222"/>
        <v>0</v>
      </c>
      <c r="AR1810" s="90" t="e">
        <f>VLOOKUP(C1810&amp;E1810&amp;G1810&amp;I1810&amp;J1810,'Código Licitaciones'!$I$8:$I$4158,1,0)</f>
        <v>#N/A</v>
      </c>
    </row>
    <row r="1811" spans="24:44" ht="18.75" x14ac:dyDescent="0.3">
      <c r="X1811" s="83">
        <f t="shared" si="225"/>
        <v>9</v>
      </c>
      <c r="Z1811" s="90" t="e">
        <f t="shared" si="226"/>
        <v>#DIV/0!</v>
      </c>
      <c r="AA1811" s="94" t="e">
        <f>+VLOOKUP(C1811,'Código Licitaciones'!$J$7:$J$31,1,0)</f>
        <v>#N/A</v>
      </c>
      <c r="AB1811" s="94">
        <f t="shared" si="227"/>
        <v>0</v>
      </c>
      <c r="AC1811" s="94" t="e">
        <f>+VLOOKUP(E1811,'Código Licitaciones'!$K$7:$K$50,1,0)</f>
        <v>#N/A</v>
      </c>
      <c r="AD1811" s="94">
        <f t="shared" si="228"/>
        <v>0</v>
      </c>
      <c r="AE1811" s="94" t="e">
        <f>+VLOOKUP(G1811,'Código Licitaciones'!$L$7:$L$50,1,0)</f>
        <v>#N/A</v>
      </c>
      <c r="AF1811" s="90" t="e">
        <f t="shared" si="229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4"/>
        <v>0</v>
      </c>
      <c r="AJ1811" s="94">
        <f t="shared" si="224"/>
        <v>0</v>
      </c>
      <c r="AK1811" s="95" t="e">
        <f>+VLOOKUP(M1811,'Código Barras'!$C$3:$C$1694,1,0)</f>
        <v>#N/A</v>
      </c>
      <c r="AL1811" s="90">
        <f t="shared" si="223"/>
        <v>0</v>
      </c>
      <c r="AM1811" s="90">
        <f t="shared" si="223"/>
        <v>0</v>
      </c>
      <c r="AN1811" s="90">
        <f t="shared" si="223"/>
        <v>0</v>
      </c>
      <c r="AO1811" s="90">
        <f t="shared" si="222"/>
        <v>0</v>
      </c>
      <c r="AP1811" s="90">
        <f t="shared" si="222"/>
        <v>0</v>
      </c>
      <c r="AQ1811" s="90">
        <f t="shared" si="222"/>
        <v>0</v>
      </c>
      <c r="AR1811" s="90" t="e">
        <f>VLOOKUP(C1811&amp;E1811&amp;G1811&amp;I1811&amp;J1811,'Código Licitaciones'!$I$8:$I$4158,1,0)</f>
        <v>#N/A</v>
      </c>
    </row>
    <row r="1812" spans="24:44" ht="18.75" x14ac:dyDescent="0.3">
      <c r="X1812" s="83">
        <f t="shared" si="225"/>
        <v>9</v>
      </c>
      <c r="Z1812" s="90" t="e">
        <f t="shared" si="226"/>
        <v>#DIV/0!</v>
      </c>
      <c r="AA1812" s="94" t="e">
        <f>+VLOOKUP(C1812,'Código Licitaciones'!$J$7:$J$31,1,0)</f>
        <v>#N/A</v>
      </c>
      <c r="AB1812" s="94">
        <f t="shared" si="227"/>
        <v>0</v>
      </c>
      <c r="AC1812" s="94" t="e">
        <f>+VLOOKUP(E1812,'Código Licitaciones'!$K$7:$K$50,1,0)</f>
        <v>#N/A</v>
      </c>
      <c r="AD1812" s="94">
        <f t="shared" si="228"/>
        <v>0</v>
      </c>
      <c r="AE1812" s="94" t="e">
        <f>+VLOOKUP(G1812,'Código Licitaciones'!$L$7:$L$50,1,0)</f>
        <v>#N/A</v>
      </c>
      <c r="AF1812" s="90" t="e">
        <f t="shared" si="229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4"/>
        <v>0</v>
      </c>
      <c r="AJ1812" s="94">
        <f t="shared" si="224"/>
        <v>0</v>
      </c>
      <c r="AK1812" s="95" t="e">
        <f>+VLOOKUP(M1812,'Código Barras'!$C$3:$C$1694,1,0)</f>
        <v>#N/A</v>
      </c>
      <c r="AL1812" s="90">
        <f t="shared" si="223"/>
        <v>0</v>
      </c>
      <c r="AM1812" s="90">
        <f t="shared" si="223"/>
        <v>0</v>
      </c>
      <c r="AN1812" s="90">
        <f t="shared" si="223"/>
        <v>0</v>
      </c>
      <c r="AO1812" s="90">
        <f t="shared" si="222"/>
        <v>0</v>
      </c>
      <c r="AP1812" s="90">
        <f t="shared" si="222"/>
        <v>0</v>
      </c>
      <c r="AQ1812" s="90">
        <f t="shared" si="222"/>
        <v>0</v>
      </c>
      <c r="AR1812" s="90" t="e">
        <f>VLOOKUP(C1812&amp;E1812&amp;G1812&amp;I1812&amp;J1812,'Código Licitaciones'!$I$8:$I$4158,1,0)</f>
        <v>#N/A</v>
      </c>
    </row>
    <row r="1813" spans="24:44" ht="18.75" x14ac:dyDescent="0.3">
      <c r="X1813" s="83">
        <f t="shared" si="225"/>
        <v>9</v>
      </c>
      <c r="Z1813" s="90" t="e">
        <f t="shared" si="226"/>
        <v>#DIV/0!</v>
      </c>
      <c r="AA1813" s="94" t="e">
        <f>+VLOOKUP(C1813,'Código Licitaciones'!$J$7:$J$31,1,0)</f>
        <v>#N/A</v>
      </c>
      <c r="AB1813" s="94">
        <f t="shared" si="227"/>
        <v>0</v>
      </c>
      <c r="AC1813" s="94" t="e">
        <f>+VLOOKUP(E1813,'Código Licitaciones'!$K$7:$K$50,1,0)</f>
        <v>#N/A</v>
      </c>
      <c r="AD1813" s="94">
        <f t="shared" si="228"/>
        <v>0</v>
      </c>
      <c r="AE1813" s="94" t="e">
        <f>+VLOOKUP(G1813,'Código Licitaciones'!$L$7:$L$50,1,0)</f>
        <v>#N/A</v>
      </c>
      <c r="AF1813" s="90" t="e">
        <f t="shared" si="229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4"/>
        <v>0</v>
      </c>
      <c r="AJ1813" s="94">
        <f t="shared" si="224"/>
        <v>0</v>
      </c>
      <c r="AK1813" s="95" t="e">
        <f>+VLOOKUP(M1813,'Código Barras'!$C$3:$C$1694,1,0)</f>
        <v>#N/A</v>
      </c>
      <c r="AL1813" s="90">
        <f t="shared" si="223"/>
        <v>0</v>
      </c>
      <c r="AM1813" s="90">
        <f t="shared" si="223"/>
        <v>0</v>
      </c>
      <c r="AN1813" s="90">
        <f t="shared" si="223"/>
        <v>0</v>
      </c>
      <c r="AO1813" s="90">
        <f t="shared" si="222"/>
        <v>0</v>
      </c>
      <c r="AP1813" s="90">
        <f t="shared" si="222"/>
        <v>0</v>
      </c>
      <c r="AQ1813" s="90">
        <f t="shared" si="222"/>
        <v>0</v>
      </c>
      <c r="AR1813" s="90" t="e">
        <f>VLOOKUP(C1813&amp;E1813&amp;G1813&amp;I1813&amp;J1813,'Código Licitaciones'!$I$8:$I$4158,1,0)</f>
        <v>#N/A</v>
      </c>
    </row>
    <row r="1814" spans="24:44" ht="18.75" x14ac:dyDescent="0.3">
      <c r="X1814" s="83">
        <f t="shared" si="225"/>
        <v>9</v>
      </c>
      <c r="Z1814" s="90" t="e">
        <f t="shared" si="226"/>
        <v>#DIV/0!</v>
      </c>
      <c r="AA1814" s="94" t="e">
        <f>+VLOOKUP(C1814,'Código Licitaciones'!$J$7:$J$31,1,0)</f>
        <v>#N/A</v>
      </c>
      <c r="AB1814" s="94">
        <f t="shared" si="227"/>
        <v>0</v>
      </c>
      <c r="AC1814" s="94" t="e">
        <f>+VLOOKUP(E1814,'Código Licitaciones'!$K$7:$K$50,1,0)</f>
        <v>#N/A</v>
      </c>
      <c r="AD1814" s="94">
        <f t="shared" si="228"/>
        <v>0</v>
      </c>
      <c r="AE1814" s="94" t="e">
        <f>+VLOOKUP(G1814,'Código Licitaciones'!$L$7:$L$50,1,0)</f>
        <v>#N/A</v>
      </c>
      <c r="AF1814" s="90" t="e">
        <f t="shared" si="229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4"/>
        <v>0</v>
      </c>
      <c r="AJ1814" s="94">
        <f t="shared" si="224"/>
        <v>0</v>
      </c>
      <c r="AK1814" s="95" t="e">
        <f>+VLOOKUP(M1814,'Código Barras'!$C$3:$C$1694,1,0)</f>
        <v>#N/A</v>
      </c>
      <c r="AL1814" s="90">
        <f t="shared" si="223"/>
        <v>0</v>
      </c>
      <c r="AM1814" s="90">
        <f t="shared" si="223"/>
        <v>0</v>
      </c>
      <c r="AN1814" s="90">
        <f t="shared" si="223"/>
        <v>0</v>
      </c>
      <c r="AO1814" s="90">
        <f t="shared" si="222"/>
        <v>0</v>
      </c>
      <c r="AP1814" s="90">
        <f t="shared" si="222"/>
        <v>0</v>
      </c>
      <c r="AQ1814" s="90">
        <f t="shared" si="222"/>
        <v>0</v>
      </c>
      <c r="AR1814" s="90" t="e">
        <f>VLOOKUP(C1814&amp;E1814&amp;G1814&amp;I1814&amp;J1814,'Código Licitaciones'!$I$8:$I$4158,1,0)</f>
        <v>#N/A</v>
      </c>
    </row>
    <row r="1815" spans="24:44" ht="18.75" x14ac:dyDescent="0.3">
      <c r="X1815" s="83">
        <f t="shared" si="225"/>
        <v>9</v>
      </c>
      <c r="Z1815" s="90" t="e">
        <f t="shared" si="226"/>
        <v>#DIV/0!</v>
      </c>
      <c r="AA1815" s="94" t="e">
        <f>+VLOOKUP(C1815,'Código Licitaciones'!$J$7:$J$31,1,0)</f>
        <v>#N/A</v>
      </c>
      <c r="AB1815" s="94">
        <f t="shared" si="227"/>
        <v>0</v>
      </c>
      <c r="AC1815" s="94" t="e">
        <f>+VLOOKUP(E1815,'Código Licitaciones'!$K$7:$K$50,1,0)</f>
        <v>#N/A</v>
      </c>
      <c r="AD1815" s="94">
        <f t="shared" si="228"/>
        <v>0</v>
      </c>
      <c r="AE1815" s="94" t="e">
        <f>+VLOOKUP(G1815,'Código Licitaciones'!$L$7:$L$50,1,0)</f>
        <v>#N/A</v>
      </c>
      <c r="AF1815" s="90" t="e">
        <f t="shared" si="229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4"/>
        <v>0</v>
      </c>
      <c r="AJ1815" s="94">
        <f t="shared" si="224"/>
        <v>0</v>
      </c>
      <c r="AK1815" s="95" t="e">
        <f>+VLOOKUP(M1815,'Código Barras'!$C$3:$C$1694,1,0)</f>
        <v>#N/A</v>
      </c>
      <c r="AL1815" s="90">
        <f t="shared" si="223"/>
        <v>0</v>
      </c>
      <c r="AM1815" s="90">
        <f t="shared" si="223"/>
        <v>0</v>
      </c>
      <c r="AN1815" s="90">
        <f t="shared" si="223"/>
        <v>0</v>
      </c>
      <c r="AO1815" s="90">
        <f t="shared" si="222"/>
        <v>0</v>
      </c>
      <c r="AP1815" s="90">
        <f t="shared" si="222"/>
        <v>0</v>
      </c>
      <c r="AQ1815" s="90">
        <f t="shared" si="222"/>
        <v>0</v>
      </c>
      <c r="AR1815" s="90" t="e">
        <f>VLOOKUP(C1815&amp;E1815&amp;G1815&amp;I1815&amp;J1815,'Código Licitaciones'!$I$8:$I$4158,1,0)</f>
        <v>#N/A</v>
      </c>
    </row>
    <row r="1816" spans="24:44" ht="18.75" x14ac:dyDescent="0.3">
      <c r="X1816" s="83">
        <f t="shared" si="225"/>
        <v>9</v>
      </c>
      <c r="Z1816" s="90" t="e">
        <f t="shared" si="226"/>
        <v>#DIV/0!</v>
      </c>
      <c r="AA1816" s="94" t="e">
        <f>+VLOOKUP(C1816,'Código Licitaciones'!$J$7:$J$31,1,0)</f>
        <v>#N/A</v>
      </c>
      <c r="AB1816" s="94">
        <f t="shared" si="227"/>
        <v>0</v>
      </c>
      <c r="AC1816" s="94" t="e">
        <f>+VLOOKUP(E1816,'Código Licitaciones'!$K$7:$K$50,1,0)</f>
        <v>#N/A</v>
      </c>
      <c r="AD1816" s="94">
        <f t="shared" si="228"/>
        <v>0</v>
      </c>
      <c r="AE1816" s="94" t="e">
        <f>+VLOOKUP(G1816,'Código Licitaciones'!$L$7:$L$50,1,0)</f>
        <v>#N/A</v>
      </c>
      <c r="AF1816" s="90" t="e">
        <f t="shared" si="229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4"/>
        <v>0</v>
      </c>
      <c r="AJ1816" s="94">
        <f t="shared" si="224"/>
        <v>0</v>
      </c>
      <c r="AK1816" s="95" t="e">
        <f>+VLOOKUP(M1816,'Código Barras'!$C$3:$C$1694,1,0)</f>
        <v>#N/A</v>
      </c>
      <c r="AL1816" s="90">
        <f t="shared" si="223"/>
        <v>0</v>
      </c>
      <c r="AM1816" s="90">
        <f t="shared" si="223"/>
        <v>0</v>
      </c>
      <c r="AN1816" s="90">
        <f t="shared" si="223"/>
        <v>0</v>
      </c>
      <c r="AO1816" s="90">
        <f t="shared" si="222"/>
        <v>0</v>
      </c>
      <c r="AP1816" s="90">
        <f t="shared" si="222"/>
        <v>0</v>
      </c>
      <c r="AQ1816" s="90">
        <f t="shared" si="222"/>
        <v>0</v>
      </c>
      <c r="AR1816" s="90" t="e">
        <f>VLOOKUP(C1816&amp;E1816&amp;G1816&amp;I1816&amp;J1816,'Código Licitaciones'!$I$8:$I$4158,1,0)</f>
        <v>#N/A</v>
      </c>
    </row>
    <row r="1817" spans="24:44" ht="18.75" x14ac:dyDescent="0.3">
      <c r="X1817" s="83">
        <f t="shared" si="225"/>
        <v>9</v>
      </c>
      <c r="Z1817" s="90" t="e">
        <f t="shared" si="226"/>
        <v>#DIV/0!</v>
      </c>
      <c r="AA1817" s="94" t="e">
        <f>+VLOOKUP(C1817,'Código Licitaciones'!$J$7:$J$31,1,0)</f>
        <v>#N/A</v>
      </c>
      <c r="AB1817" s="94">
        <f t="shared" si="227"/>
        <v>0</v>
      </c>
      <c r="AC1817" s="94" t="e">
        <f>+VLOOKUP(E1817,'Código Licitaciones'!$K$7:$K$50,1,0)</f>
        <v>#N/A</v>
      </c>
      <c r="AD1817" s="94">
        <f t="shared" si="228"/>
        <v>0</v>
      </c>
      <c r="AE1817" s="94" t="e">
        <f>+VLOOKUP(G1817,'Código Licitaciones'!$L$7:$L$50,1,0)</f>
        <v>#N/A</v>
      </c>
      <c r="AF1817" s="90" t="e">
        <f t="shared" si="229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4"/>
        <v>0</v>
      </c>
      <c r="AJ1817" s="94">
        <f t="shared" si="224"/>
        <v>0</v>
      </c>
      <c r="AK1817" s="95" t="e">
        <f>+VLOOKUP(M1817,'Código Barras'!$C$3:$C$1694,1,0)</f>
        <v>#N/A</v>
      </c>
      <c r="AL1817" s="90">
        <f t="shared" si="223"/>
        <v>0</v>
      </c>
      <c r="AM1817" s="90">
        <f t="shared" si="223"/>
        <v>0</v>
      </c>
      <c r="AN1817" s="90">
        <f t="shared" si="223"/>
        <v>0</v>
      </c>
      <c r="AO1817" s="90">
        <f t="shared" si="222"/>
        <v>0</v>
      </c>
      <c r="AP1817" s="90">
        <f t="shared" si="222"/>
        <v>0</v>
      </c>
      <c r="AQ1817" s="90">
        <f t="shared" si="222"/>
        <v>0</v>
      </c>
      <c r="AR1817" s="90" t="e">
        <f>VLOOKUP(C1817&amp;E1817&amp;G1817&amp;I1817&amp;J1817,'Código Licitaciones'!$I$8:$I$4158,1,0)</f>
        <v>#N/A</v>
      </c>
    </row>
    <row r="1818" spans="24:44" ht="18.75" x14ac:dyDescent="0.3">
      <c r="X1818" s="83">
        <f t="shared" si="225"/>
        <v>9</v>
      </c>
      <c r="Z1818" s="90" t="e">
        <f t="shared" si="226"/>
        <v>#DIV/0!</v>
      </c>
      <c r="AA1818" s="94" t="e">
        <f>+VLOOKUP(C1818,'Código Licitaciones'!$J$7:$J$31,1,0)</f>
        <v>#N/A</v>
      </c>
      <c r="AB1818" s="94">
        <f t="shared" si="227"/>
        <v>0</v>
      </c>
      <c r="AC1818" s="94" t="e">
        <f>+VLOOKUP(E1818,'Código Licitaciones'!$K$7:$K$50,1,0)</f>
        <v>#N/A</v>
      </c>
      <c r="AD1818" s="94">
        <f t="shared" si="228"/>
        <v>0</v>
      </c>
      <c r="AE1818" s="94" t="e">
        <f>+VLOOKUP(G1818,'Código Licitaciones'!$L$7:$L$50,1,0)</f>
        <v>#N/A</v>
      </c>
      <c r="AF1818" s="90" t="e">
        <f t="shared" si="229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4"/>
        <v>0</v>
      </c>
      <c r="AJ1818" s="94">
        <f t="shared" si="224"/>
        <v>0</v>
      </c>
      <c r="AK1818" s="95" t="e">
        <f>+VLOOKUP(M1818,'Código Barras'!$C$3:$C$1694,1,0)</f>
        <v>#N/A</v>
      </c>
      <c r="AL1818" s="90">
        <f t="shared" si="223"/>
        <v>0</v>
      </c>
      <c r="AM1818" s="90">
        <f t="shared" si="223"/>
        <v>0</v>
      </c>
      <c r="AN1818" s="90">
        <f t="shared" si="223"/>
        <v>0</v>
      </c>
      <c r="AO1818" s="90">
        <f t="shared" si="222"/>
        <v>0</v>
      </c>
      <c r="AP1818" s="90">
        <f t="shared" si="222"/>
        <v>0</v>
      </c>
      <c r="AQ1818" s="90">
        <f t="shared" si="222"/>
        <v>0</v>
      </c>
      <c r="AR1818" s="90" t="e">
        <f>VLOOKUP(C1818&amp;E1818&amp;G1818&amp;I1818&amp;J1818,'Código Licitaciones'!$I$8:$I$4158,1,0)</f>
        <v>#N/A</v>
      </c>
    </row>
    <row r="1819" spans="24:44" ht="18.75" x14ac:dyDescent="0.3">
      <c r="X1819" s="83">
        <f t="shared" si="225"/>
        <v>9</v>
      </c>
      <c r="Z1819" s="90" t="e">
        <f t="shared" si="226"/>
        <v>#DIV/0!</v>
      </c>
      <c r="AA1819" s="94" t="e">
        <f>+VLOOKUP(C1819,'Código Licitaciones'!$J$7:$J$31,1,0)</f>
        <v>#N/A</v>
      </c>
      <c r="AB1819" s="94">
        <f t="shared" si="227"/>
        <v>0</v>
      </c>
      <c r="AC1819" s="94" t="e">
        <f>+VLOOKUP(E1819,'Código Licitaciones'!$K$7:$K$50,1,0)</f>
        <v>#N/A</v>
      </c>
      <c r="AD1819" s="94">
        <f t="shared" si="228"/>
        <v>0</v>
      </c>
      <c r="AE1819" s="94" t="e">
        <f>+VLOOKUP(G1819,'Código Licitaciones'!$L$7:$L$50,1,0)</f>
        <v>#N/A</v>
      </c>
      <c r="AF1819" s="90" t="e">
        <f t="shared" si="229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4"/>
        <v>0</v>
      </c>
      <c r="AJ1819" s="94">
        <f t="shared" si="224"/>
        <v>0</v>
      </c>
      <c r="AK1819" s="95" t="e">
        <f>+VLOOKUP(M1819,'Código Barras'!$C$3:$C$1694,1,0)</f>
        <v>#N/A</v>
      </c>
      <c r="AL1819" s="90">
        <f t="shared" si="223"/>
        <v>0</v>
      </c>
      <c r="AM1819" s="90">
        <f t="shared" si="223"/>
        <v>0</v>
      </c>
      <c r="AN1819" s="90">
        <f t="shared" si="223"/>
        <v>0</v>
      </c>
      <c r="AO1819" s="90">
        <f t="shared" si="222"/>
        <v>0</v>
      </c>
      <c r="AP1819" s="90">
        <f t="shared" si="222"/>
        <v>0</v>
      </c>
      <c r="AQ1819" s="90">
        <f t="shared" si="222"/>
        <v>0</v>
      </c>
      <c r="AR1819" s="90" t="e">
        <f>VLOOKUP(C1819&amp;E1819&amp;G1819&amp;I1819&amp;J1819,'Código Licitaciones'!$I$8:$I$4158,1,0)</f>
        <v>#N/A</v>
      </c>
    </row>
    <row r="1820" spans="24:44" ht="18.75" x14ac:dyDescent="0.3">
      <c r="X1820" s="83">
        <f t="shared" si="225"/>
        <v>9</v>
      </c>
      <c r="Z1820" s="90" t="e">
        <f t="shared" si="226"/>
        <v>#DIV/0!</v>
      </c>
      <c r="AA1820" s="94" t="e">
        <f>+VLOOKUP(C1820,'Código Licitaciones'!$J$7:$J$31,1,0)</f>
        <v>#N/A</v>
      </c>
      <c r="AB1820" s="94">
        <f t="shared" si="227"/>
        <v>0</v>
      </c>
      <c r="AC1820" s="94" t="e">
        <f>+VLOOKUP(E1820,'Código Licitaciones'!$K$7:$K$50,1,0)</f>
        <v>#N/A</v>
      </c>
      <c r="AD1820" s="94">
        <f t="shared" si="228"/>
        <v>0</v>
      </c>
      <c r="AE1820" s="94" t="e">
        <f>+VLOOKUP(G1820,'Código Licitaciones'!$L$7:$L$50,1,0)</f>
        <v>#N/A</v>
      </c>
      <c r="AF1820" s="90" t="e">
        <f t="shared" si="229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4"/>
        <v>0</v>
      </c>
      <c r="AJ1820" s="94">
        <f t="shared" si="224"/>
        <v>0</v>
      </c>
      <c r="AK1820" s="95" t="e">
        <f>+VLOOKUP(M1820,'Código Barras'!$C$3:$C$1694,1,0)</f>
        <v>#N/A</v>
      </c>
      <c r="AL1820" s="90">
        <f t="shared" si="223"/>
        <v>0</v>
      </c>
      <c r="AM1820" s="90">
        <f t="shared" si="223"/>
        <v>0</v>
      </c>
      <c r="AN1820" s="90">
        <f t="shared" si="223"/>
        <v>0</v>
      </c>
      <c r="AO1820" s="90">
        <f t="shared" si="222"/>
        <v>0</v>
      </c>
      <c r="AP1820" s="90">
        <f t="shared" si="222"/>
        <v>0</v>
      </c>
      <c r="AQ1820" s="90">
        <f t="shared" si="222"/>
        <v>0</v>
      </c>
      <c r="AR1820" s="90" t="e">
        <f>VLOOKUP(C1820&amp;E1820&amp;G1820&amp;I1820&amp;J1820,'Código Licitaciones'!$I$8:$I$4158,1,0)</f>
        <v>#N/A</v>
      </c>
    </row>
    <row r="1821" spans="24:44" ht="18.75" x14ac:dyDescent="0.3">
      <c r="X1821" s="83">
        <f t="shared" si="225"/>
        <v>9</v>
      </c>
      <c r="Z1821" s="90" t="e">
        <f t="shared" si="226"/>
        <v>#DIV/0!</v>
      </c>
      <c r="AA1821" s="94" t="e">
        <f>+VLOOKUP(C1821,'Código Licitaciones'!$J$7:$J$31,1,0)</f>
        <v>#N/A</v>
      </c>
      <c r="AB1821" s="94">
        <f t="shared" si="227"/>
        <v>0</v>
      </c>
      <c r="AC1821" s="94" t="e">
        <f>+VLOOKUP(E1821,'Código Licitaciones'!$K$7:$K$50,1,0)</f>
        <v>#N/A</v>
      </c>
      <c r="AD1821" s="94">
        <f t="shared" si="228"/>
        <v>0</v>
      </c>
      <c r="AE1821" s="94" t="e">
        <f>+VLOOKUP(G1821,'Código Licitaciones'!$L$7:$L$50,1,0)</f>
        <v>#N/A</v>
      </c>
      <c r="AF1821" s="90" t="e">
        <f t="shared" si="229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4"/>
        <v>0</v>
      </c>
      <c r="AJ1821" s="94">
        <f t="shared" si="224"/>
        <v>0</v>
      </c>
      <c r="AK1821" s="95" t="e">
        <f>+VLOOKUP(M1821,'Código Barras'!$C$3:$C$1694,1,0)</f>
        <v>#N/A</v>
      </c>
      <c r="AL1821" s="90">
        <f t="shared" si="223"/>
        <v>0</v>
      </c>
      <c r="AM1821" s="90">
        <f t="shared" si="223"/>
        <v>0</v>
      </c>
      <c r="AN1821" s="90">
        <f t="shared" si="223"/>
        <v>0</v>
      </c>
      <c r="AO1821" s="90">
        <f t="shared" si="222"/>
        <v>0</v>
      </c>
      <c r="AP1821" s="90">
        <f t="shared" si="222"/>
        <v>0</v>
      </c>
      <c r="AQ1821" s="90">
        <f t="shared" si="222"/>
        <v>0</v>
      </c>
      <c r="AR1821" s="90" t="e">
        <f>VLOOKUP(C1821&amp;E1821&amp;G1821&amp;I1821&amp;J1821,'Código Licitaciones'!$I$8:$I$4158,1,0)</f>
        <v>#N/A</v>
      </c>
    </row>
    <row r="1822" spans="24:44" ht="18.75" x14ac:dyDescent="0.3">
      <c r="X1822" s="83">
        <f t="shared" si="225"/>
        <v>9</v>
      </c>
      <c r="Z1822" s="90" t="e">
        <f t="shared" si="226"/>
        <v>#DIV/0!</v>
      </c>
      <c r="AA1822" s="94" t="e">
        <f>+VLOOKUP(C1822,'Código Licitaciones'!$J$7:$J$31,1,0)</f>
        <v>#N/A</v>
      </c>
      <c r="AB1822" s="94">
        <f t="shared" si="227"/>
        <v>0</v>
      </c>
      <c r="AC1822" s="94" t="e">
        <f>+VLOOKUP(E1822,'Código Licitaciones'!$K$7:$K$50,1,0)</f>
        <v>#N/A</v>
      </c>
      <c r="AD1822" s="94">
        <f t="shared" si="228"/>
        <v>0</v>
      </c>
      <c r="AE1822" s="94" t="e">
        <f>+VLOOKUP(G1822,'Código Licitaciones'!$L$7:$L$50,1,0)</f>
        <v>#N/A</v>
      </c>
      <c r="AF1822" s="90" t="e">
        <f t="shared" si="229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4"/>
        <v>0</v>
      </c>
      <c r="AJ1822" s="94">
        <f t="shared" si="224"/>
        <v>0</v>
      </c>
      <c r="AK1822" s="95" t="e">
        <f>+VLOOKUP(M1822,'Código Barras'!$C$3:$C$1694,1,0)</f>
        <v>#N/A</v>
      </c>
      <c r="AL1822" s="90">
        <f t="shared" si="223"/>
        <v>0</v>
      </c>
      <c r="AM1822" s="90">
        <f t="shared" si="223"/>
        <v>0</v>
      </c>
      <c r="AN1822" s="90">
        <f t="shared" si="223"/>
        <v>0</v>
      </c>
      <c r="AO1822" s="90">
        <f t="shared" si="222"/>
        <v>0</v>
      </c>
      <c r="AP1822" s="90">
        <f t="shared" si="222"/>
        <v>0</v>
      </c>
      <c r="AQ1822" s="90">
        <f t="shared" si="222"/>
        <v>0</v>
      </c>
      <c r="AR1822" s="90" t="e">
        <f>VLOOKUP(C1822&amp;E1822&amp;G1822&amp;I1822&amp;J1822,'Código Licitaciones'!$I$8:$I$4158,1,0)</f>
        <v>#N/A</v>
      </c>
    </row>
    <row r="1823" spans="24:44" ht="18.75" x14ac:dyDescent="0.3">
      <c r="X1823" s="83">
        <f t="shared" si="225"/>
        <v>9</v>
      </c>
      <c r="Z1823" s="90" t="e">
        <f t="shared" si="226"/>
        <v>#DIV/0!</v>
      </c>
      <c r="AA1823" s="94" t="e">
        <f>+VLOOKUP(C1823,'Código Licitaciones'!$J$7:$J$31,1,0)</f>
        <v>#N/A</v>
      </c>
      <c r="AB1823" s="94">
        <f t="shared" si="227"/>
        <v>0</v>
      </c>
      <c r="AC1823" s="94" t="e">
        <f>+VLOOKUP(E1823,'Código Licitaciones'!$K$7:$K$50,1,0)</f>
        <v>#N/A</v>
      </c>
      <c r="AD1823" s="94">
        <f t="shared" si="228"/>
        <v>0</v>
      </c>
      <c r="AE1823" s="94" t="e">
        <f>+VLOOKUP(G1823,'Código Licitaciones'!$L$7:$L$50,1,0)</f>
        <v>#N/A</v>
      </c>
      <c r="AF1823" s="90" t="e">
        <f t="shared" si="229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4"/>
        <v>0</v>
      </c>
      <c r="AJ1823" s="94">
        <f t="shared" si="224"/>
        <v>0</v>
      </c>
      <c r="AK1823" s="95" t="e">
        <f>+VLOOKUP(M1823,'Código Barras'!$C$3:$C$1694,1,0)</f>
        <v>#N/A</v>
      </c>
      <c r="AL1823" s="90">
        <f t="shared" si="223"/>
        <v>0</v>
      </c>
      <c r="AM1823" s="90">
        <f t="shared" si="223"/>
        <v>0</v>
      </c>
      <c r="AN1823" s="90">
        <f t="shared" si="223"/>
        <v>0</v>
      </c>
      <c r="AO1823" s="90">
        <f t="shared" si="222"/>
        <v>0</v>
      </c>
      <c r="AP1823" s="90">
        <f t="shared" si="222"/>
        <v>0</v>
      </c>
      <c r="AQ1823" s="90">
        <f t="shared" si="222"/>
        <v>0</v>
      </c>
      <c r="AR1823" s="90" t="e">
        <f>VLOOKUP(C1823&amp;E1823&amp;G1823&amp;I1823&amp;J1823,'Código Licitaciones'!$I$8:$I$4158,1,0)</f>
        <v>#N/A</v>
      </c>
    </row>
    <row r="1824" spans="24:44" ht="18.75" x14ac:dyDescent="0.3">
      <c r="X1824" s="83">
        <f t="shared" si="225"/>
        <v>9</v>
      </c>
      <c r="Z1824" s="90" t="e">
        <f t="shared" si="226"/>
        <v>#DIV/0!</v>
      </c>
      <c r="AA1824" s="94" t="e">
        <f>+VLOOKUP(C1824,'Código Licitaciones'!$J$7:$J$31,1,0)</f>
        <v>#N/A</v>
      </c>
      <c r="AB1824" s="94">
        <f t="shared" si="227"/>
        <v>0</v>
      </c>
      <c r="AC1824" s="94" t="e">
        <f>+VLOOKUP(E1824,'Código Licitaciones'!$K$7:$K$50,1,0)</f>
        <v>#N/A</v>
      </c>
      <c r="AD1824" s="94">
        <f t="shared" si="228"/>
        <v>0</v>
      </c>
      <c r="AE1824" s="94" t="e">
        <f>+VLOOKUP(G1824,'Código Licitaciones'!$L$7:$L$50,1,0)</f>
        <v>#N/A</v>
      </c>
      <c r="AF1824" s="90" t="e">
        <f t="shared" si="229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4"/>
        <v>0</v>
      </c>
      <c r="AJ1824" s="94">
        <f t="shared" si="224"/>
        <v>0</v>
      </c>
      <c r="AK1824" s="95" t="e">
        <f>+VLOOKUP(M1824,'Código Barras'!$C$3:$C$1694,1,0)</f>
        <v>#N/A</v>
      </c>
      <c r="AL1824" s="90">
        <f t="shared" si="223"/>
        <v>0</v>
      </c>
      <c r="AM1824" s="90">
        <f t="shared" si="223"/>
        <v>0</v>
      </c>
      <c r="AN1824" s="90">
        <f t="shared" si="223"/>
        <v>0</v>
      </c>
      <c r="AO1824" s="90">
        <f t="shared" si="222"/>
        <v>0</v>
      </c>
      <c r="AP1824" s="90">
        <f t="shared" si="222"/>
        <v>0</v>
      </c>
      <c r="AQ1824" s="90">
        <f t="shared" si="222"/>
        <v>0</v>
      </c>
      <c r="AR1824" s="90" t="e">
        <f>VLOOKUP(C1824&amp;E1824&amp;G1824&amp;I1824&amp;J1824,'Código Licitaciones'!$I$8:$I$4158,1,0)</f>
        <v>#N/A</v>
      </c>
    </row>
    <row r="1825" spans="24:44" ht="18.75" x14ac:dyDescent="0.3">
      <c r="X1825" s="83">
        <f t="shared" si="225"/>
        <v>9</v>
      </c>
      <c r="Z1825" s="90" t="e">
        <f t="shared" si="226"/>
        <v>#DIV/0!</v>
      </c>
      <c r="AA1825" s="94" t="e">
        <f>+VLOOKUP(C1825,'Código Licitaciones'!$J$7:$J$31,1,0)</f>
        <v>#N/A</v>
      </c>
      <c r="AB1825" s="94">
        <f t="shared" si="227"/>
        <v>0</v>
      </c>
      <c r="AC1825" s="94" t="e">
        <f>+VLOOKUP(E1825,'Código Licitaciones'!$K$7:$K$50,1,0)</f>
        <v>#N/A</v>
      </c>
      <c r="AD1825" s="94">
        <f t="shared" si="228"/>
        <v>0</v>
      </c>
      <c r="AE1825" s="94" t="e">
        <f>+VLOOKUP(G1825,'Código Licitaciones'!$L$7:$L$50,1,0)</f>
        <v>#N/A</v>
      </c>
      <c r="AF1825" s="90" t="e">
        <f t="shared" si="229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4"/>
        <v>0</v>
      </c>
      <c r="AJ1825" s="94">
        <f t="shared" si="224"/>
        <v>0</v>
      </c>
      <c r="AK1825" s="95" t="e">
        <f>+VLOOKUP(M1825,'Código Barras'!$C$3:$C$1694,1,0)</f>
        <v>#N/A</v>
      </c>
      <c r="AL1825" s="90">
        <f t="shared" si="223"/>
        <v>0</v>
      </c>
      <c r="AM1825" s="90">
        <f t="shared" si="223"/>
        <v>0</v>
      </c>
      <c r="AN1825" s="90">
        <f t="shared" si="223"/>
        <v>0</v>
      </c>
      <c r="AO1825" s="90">
        <f t="shared" si="222"/>
        <v>0</v>
      </c>
      <c r="AP1825" s="90">
        <f t="shared" si="222"/>
        <v>0</v>
      </c>
      <c r="AQ1825" s="90">
        <f t="shared" si="222"/>
        <v>0</v>
      </c>
      <c r="AR1825" s="90" t="e">
        <f>VLOOKUP(C1825&amp;E1825&amp;G1825&amp;I1825&amp;J1825,'Código Licitaciones'!$I$8:$I$4158,1,0)</f>
        <v>#N/A</v>
      </c>
    </row>
    <row r="1826" spans="24:44" ht="18.75" x14ac:dyDescent="0.3">
      <c r="X1826" s="83">
        <f t="shared" si="225"/>
        <v>9</v>
      </c>
      <c r="Z1826" s="90" t="e">
        <f t="shared" si="226"/>
        <v>#DIV/0!</v>
      </c>
      <c r="AA1826" s="94" t="e">
        <f>+VLOOKUP(C1826,'Código Licitaciones'!$J$7:$J$31,1,0)</f>
        <v>#N/A</v>
      </c>
      <c r="AB1826" s="94">
        <f t="shared" si="227"/>
        <v>0</v>
      </c>
      <c r="AC1826" s="94" t="e">
        <f>+VLOOKUP(E1826,'Código Licitaciones'!$K$7:$K$50,1,0)</f>
        <v>#N/A</v>
      </c>
      <c r="AD1826" s="94">
        <f t="shared" si="228"/>
        <v>0</v>
      </c>
      <c r="AE1826" s="94" t="e">
        <f>+VLOOKUP(G1826,'Código Licitaciones'!$L$7:$L$50,1,0)</f>
        <v>#N/A</v>
      </c>
      <c r="AF1826" s="90" t="e">
        <f t="shared" si="229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4"/>
        <v>0</v>
      </c>
      <c r="AJ1826" s="94">
        <f t="shared" si="224"/>
        <v>0</v>
      </c>
      <c r="AK1826" s="95" t="e">
        <f>+VLOOKUP(M1826,'Código Barras'!$C$3:$C$1694,1,0)</f>
        <v>#N/A</v>
      </c>
      <c r="AL1826" s="90">
        <f t="shared" si="223"/>
        <v>0</v>
      </c>
      <c r="AM1826" s="90">
        <f t="shared" si="223"/>
        <v>0</v>
      </c>
      <c r="AN1826" s="90">
        <f t="shared" si="223"/>
        <v>0</v>
      </c>
      <c r="AO1826" s="90">
        <f t="shared" si="222"/>
        <v>0</v>
      </c>
      <c r="AP1826" s="90">
        <f t="shared" si="222"/>
        <v>0</v>
      </c>
      <c r="AQ1826" s="90">
        <f t="shared" si="222"/>
        <v>0</v>
      </c>
      <c r="AR1826" s="90" t="e">
        <f>VLOOKUP(C1826&amp;E1826&amp;G1826&amp;I1826&amp;J1826,'Código Licitaciones'!$I$8:$I$4158,1,0)</f>
        <v>#N/A</v>
      </c>
    </row>
    <row r="1827" spans="24:44" ht="18.75" x14ac:dyDescent="0.3">
      <c r="X1827" s="83">
        <f t="shared" si="225"/>
        <v>9</v>
      </c>
      <c r="Z1827" s="90" t="e">
        <f t="shared" si="226"/>
        <v>#DIV/0!</v>
      </c>
      <c r="AA1827" s="94" t="e">
        <f>+VLOOKUP(C1827,'Código Licitaciones'!$J$7:$J$31,1,0)</f>
        <v>#N/A</v>
      </c>
      <c r="AB1827" s="94">
        <f t="shared" si="227"/>
        <v>0</v>
      </c>
      <c r="AC1827" s="94" t="e">
        <f>+VLOOKUP(E1827,'Código Licitaciones'!$K$7:$K$50,1,0)</f>
        <v>#N/A</v>
      </c>
      <c r="AD1827" s="94">
        <f t="shared" si="228"/>
        <v>0</v>
      </c>
      <c r="AE1827" s="94" t="e">
        <f>+VLOOKUP(G1827,'Código Licitaciones'!$L$7:$L$50,1,0)</f>
        <v>#N/A</v>
      </c>
      <c r="AF1827" s="90" t="e">
        <f t="shared" si="229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4"/>
        <v>0</v>
      </c>
      <c r="AJ1827" s="94">
        <f t="shared" si="224"/>
        <v>0</v>
      </c>
      <c r="AK1827" s="95" t="e">
        <f>+VLOOKUP(M1827,'Código Barras'!$C$3:$C$1694,1,0)</f>
        <v>#N/A</v>
      </c>
      <c r="AL1827" s="90">
        <f t="shared" si="223"/>
        <v>0</v>
      </c>
      <c r="AM1827" s="90">
        <f t="shared" si="223"/>
        <v>0</v>
      </c>
      <c r="AN1827" s="90">
        <f t="shared" si="223"/>
        <v>0</v>
      </c>
      <c r="AO1827" s="90">
        <f t="shared" si="222"/>
        <v>0</v>
      </c>
      <c r="AP1827" s="90">
        <f t="shared" si="222"/>
        <v>0</v>
      </c>
      <c r="AQ1827" s="90">
        <f t="shared" si="222"/>
        <v>0</v>
      </c>
      <c r="AR1827" s="90" t="e">
        <f>VLOOKUP(C1827&amp;E1827&amp;G1827&amp;I1827&amp;J1827,'Código Licitaciones'!$I$8:$I$4158,1,0)</f>
        <v>#N/A</v>
      </c>
    </row>
    <row r="1828" spans="24:44" ht="18.75" x14ac:dyDescent="0.3">
      <c r="X1828" s="83">
        <f t="shared" si="225"/>
        <v>9</v>
      </c>
      <c r="Z1828" s="90" t="e">
        <f t="shared" si="226"/>
        <v>#DIV/0!</v>
      </c>
      <c r="AA1828" s="94" t="e">
        <f>+VLOOKUP(C1828,'Código Licitaciones'!$J$7:$J$31,1,0)</f>
        <v>#N/A</v>
      </c>
      <c r="AB1828" s="94">
        <f t="shared" si="227"/>
        <v>0</v>
      </c>
      <c r="AC1828" s="94" t="e">
        <f>+VLOOKUP(E1828,'Código Licitaciones'!$K$7:$K$50,1,0)</f>
        <v>#N/A</v>
      </c>
      <c r="AD1828" s="94">
        <f t="shared" si="228"/>
        <v>0</v>
      </c>
      <c r="AE1828" s="94" t="e">
        <f>+VLOOKUP(G1828,'Código Licitaciones'!$L$7:$L$50,1,0)</f>
        <v>#N/A</v>
      </c>
      <c r="AF1828" s="90" t="e">
        <f t="shared" si="229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4"/>
        <v>0</v>
      </c>
      <c r="AJ1828" s="94">
        <f t="shared" si="224"/>
        <v>0</v>
      </c>
      <c r="AK1828" s="95" t="e">
        <f>+VLOOKUP(M1828,'Código Barras'!$C$3:$C$1694,1,0)</f>
        <v>#N/A</v>
      </c>
      <c r="AL1828" s="90">
        <f t="shared" si="223"/>
        <v>0</v>
      </c>
      <c r="AM1828" s="90">
        <f t="shared" si="223"/>
        <v>0</v>
      </c>
      <c r="AN1828" s="90">
        <f t="shared" si="223"/>
        <v>0</v>
      </c>
      <c r="AO1828" s="90">
        <f t="shared" si="222"/>
        <v>0</v>
      </c>
      <c r="AP1828" s="90">
        <f t="shared" si="222"/>
        <v>0</v>
      </c>
      <c r="AQ1828" s="90">
        <f t="shared" si="222"/>
        <v>0</v>
      </c>
      <c r="AR1828" s="90" t="e">
        <f>VLOOKUP(C1828&amp;E1828&amp;G1828&amp;I1828&amp;J1828,'Código Licitaciones'!$I$8:$I$4158,1,0)</f>
        <v>#N/A</v>
      </c>
    </row>
    <row r="1829" spans="24:44" ht="18.75" x14ac:dyDescent="0.3">
      <c r="X1829" s="83">
        <f t="shared" si="225"/>
        <v>9</v>
      </c>
      <c r="Z1829" s="90" t="e">
        <f t="shared" si="226"/>
        <v>#DIV/0!</v>
      </c>
      <c r="AA1829" s="94" t="e">
        <f>+VLOOKUP(C1829,'Código Licitaciones'!$J$7:$J$31,1,0)</f>
        <v>#N/A</v>
      </c>
      <c r="AB1829" s="94">
        <f t="shared" si="227"/>
        <v>0</v>
      </c>
      <c r="AC1829" s="94" t="e">
        <f>+VLOOKUP(E1829,'Código Licitaciones'!$K$7:$K$50,1,0)</f>
        <v>#N/A</v>
      </c>
      <c r="AD1829" s="94">
        <f t="shared" si="228"/>
        <v>0</v>
      </c>
      <c r="AE1829" s="94" t="e">
        <f>+VLOOKUP(G1829,'Código Licitaciones'!$L$7:$L$50,1,0)</f>
        <v>#N/A</v>
      </c>
      <c r="AF1829" s="90" t="e">
        <f t="shared" si="229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4"/>
        <v>0</v>
      </c>
      <c r="AJ1829" s="94">
        <f t="shared" si="224"/>
        <v>0</v>
      </c>
      <c r="AK1829" s="95" t="e">
        <f>+VLOOKUP(M1829,'Código Barras'!$C$3:$C$1694,1,0)</f>
        <v>#N/A</v>
      </c>
      <c r="AL1829" s="90">
        <f t="shared" si="223"/>
        <v>0</v>
      </c>
      <c r="AM1829" s="90">
        <f t="shared" si="223"/>
        <v>0</v>
      </c>
      <c r="AN1829" s="90">
        <f t="shared" si="223"/>
        <v>0</v>
      </c>
      <c r="AO1829" s="90">
        <f t="shared" si="222"/>
        <v>0</v>
      </c>
      <c r="AP1829" s="90">
        <f t="shared" si="222"/>
        <v>0</v>
      </c>
      <c r="AQ1829" s="90">
        <f t="shared" si="222"/>
        <v>0</v>
      </c>
      <c r="AR1829" s="90" t="e">
        <f>VLOOKUP(C1829&amp;E1829&amp;G1829&amp;I1829&amp;J1829,'Código Licitaciones'!$I$8:$I$4158,1,0)</f>
        <v>#N/A</v>
      </c>
    </row>
    <row r="1830" spans="24:44" ht="18.75" x14ac:dyDescent="0.3">
      <c r="X1830" s="83">
        <f t="shared" si="225"/>
        <v>9</v>
      </c>
      <c r="Z1830" s="90" t="e">
        <f t="shared" si="226"/>
        <v>#DIV/0!</v>
      </c>
      <c r="AA1830" s="94" t="e">
        <f>+VLOOKUP(C1830,'Código Licitaciones'!$J$7:$J$31,1,0)</f>
        <v>#N/A</v>
      </c>
      <c r="AB1830" s="94">
        <f t="shared" si="227"/>
        <v>0</v>
      </c>
      <c r="AC1830" s="94" t="e">
        <f>+VLOOKUP(E1830,'Código Licitaciones'!$K$7:$K$50,1,0)</f>
        <v>#N/A</v>
      </c>
      <c r="AD1830" s="94">
        <f t="shared" si="228"/>
        <v>0</v>
      </c>
      <c r="AE1830" s="94" t="e">
        <f>+VLOOKUP(G1830,'Código Licitaciones'!$L$7:$L$50,1,0)</f>
        <v>#N/A</v>
      </c>
      <c r="AF1830" s="90" t="e">
        <f t="shared" si="229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4"/>
        <v>0</v>
      </c>
      <c r="AJ1830" s="94">
        <f t="shared" si="224"/>
        <v>0</v>
      </c>
      <c r="AK1830" s="95" t="e">
        <f>+VLOOKUP(M1830,'Código Barras'!$C$3:$C$1694,1,0)</f>
        <v>#N/A</v>
      </c>
      <c r="AL1830" s="90">
        <f t="shared" si="223"/>
        <v>0</v>
      </c>
      <c r="AM1830" s="90">
        <f t="shared" si="223"/>
        <v>0</v>
      </c>
      <c r="AN1830" s="90">
        <f t="shared" si="223"/>
        <v>0</v>
      </c>
      <c r="AO1830" s="90">
        <f t="shared" si="222"/>
        <v>0</v>
      </c>
      <c r="AP1830" s="90">
        <f t="shared" si="222"/>
        <v>0</v>
      </c>
      <c r="AQ1830" s="90">
        <f t="shared" si="222"/>
        <v>0</v>
      </c>
      <c r="AR1830" s="90" t="e">
        <f>VLOOKUP(C1830&amp;E1830&amp;G1830&amp;I1830&amp;J1830,'Código Licitaciones'!$I$8:$I$4158,1,0)</f>
        <v>#N/A</v>
      </c>
    </row>
    <row r="1831" spans="24:44" ht="18.75" x14ac:dyDescent="0.3">
      <c r="X1831" s="83">
        <f t="shared" si="225"/>
        <v>9</v>
      </c>
      <c r="Z1831" s="90" t="e">
        <f t="shared" si="226"/>
        <v>#DIV/0!</v>
      </c>
      <c r="AA1831" s="94" t="e">
        <f>+VLOOKUP(C1831,'Código Licitaciones'!$J$7:$J$31,1,0)</f>
        <v>#N/A</v>
      </c>
      <c r="AB1831" s="94">
        <f t="shared" si="227"/>
        <v>0</v>
      </c>
      <c r="AC1831" s="94" t="e">
        <f>+VLOOKUP(E1831,'Código Licitaciones'!$K$7:$K$50,1,0)</f>
        <v>#N/A</v>
      </c>
      <c r="AD1831" s="94">
        <f t="shared" si="228"/>
        <v>0</v>
      </c>
      <c r="AE1831" s="94" t="e">
        <f>+VLOOKUP(G1831,'Código Licitaciones'!$L$7:$L$50,1,0)</f>
        <v>#N/A</v>
      </c>
      <c r="AF1831" s="90" t="e">
        <f t="shared" si="229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4"/>
        <v>0</v>
      </c>
      <c r="AJ1831" s="94">
        <f t="shared" si="224"/>
        <v>0</v>
      </c>
      <c r="AK1831" s="95" t="e">
        <f>+VLOOKUP(M1831,'Código Barras'!$C$3:$C$1694,1,0)</f>
        <v>#N/A</v>
      </c>
      <c r="AL1831" s="90">
        <f t="shared" si="223"/>
        <v>0</v>
      </c>
      <c r="AM1831" s="90">
        <f t="shared" si="223"/>
        <v>0</v>
      </c>
      <c r="AN1831" s="90">
        <f t="shared" si="223"/>
        <v>0</v>
      </c>
      <c r="AO1831" s="90">
        <f t="shared" si="222"/>
        <v>0</v>
      </c>
      <c r="AP1831" s="90">
        <f t="shared" si="222"/>
        <v>0</v>
      </c>
      <c r="AQ1831" s="90">
        <f t="shared" si="222"/>
        <v>0</v>
      </c>
      <c r="AR1831" s="90" t="e">
        <f>VLOOKUP(C1831&amp;E1831&amp;G1831&amp;I1831&amp;J1831,'Código Licitaciones'!$I$8:$I$4158,1,0)</f>
        <v>#N/A</v>
      </c>
    </row>
    <row r="1832" spans="24:44" ht="18.75" x14ac:dyDescent="0.3">
      <c r="X1832" s="83">
        <f t="shared" si="225"/>
        <v>9</v>
      </c>
      <c r="Z1832" s="90" t="e">
        <f t="shared" si="226"/>
        <v>#DIV/0!</v>
      </c>
      <c r="AA1832" s="94" t="e">
        <f>+VLOOKUP(C1832,'Código Licitaciones'!$J$7:$J$31,1,0)</f>
        <v>#N/A</v>
      </c>
      <c r="AB1832" s="94">
        <f t="shared" si="227"/>
        <v>0</v>
      </c>
      <c r="AC1832" s="94" t="e">
        <f>+VLOOKUP(E1832,'Código Licitaciones'!$K$7:$K$50,1,0)</f>
        <v>#N/A</v>
      </c>
      <c r="AD1832" s="94">
        <f t="shared" si="228"/>
        <v>0</v>
      </c>
      <c r="AE1832" s="94" t="e">
        <f>+VLOOKUP(G1832,'Código Licitaciones'!$L$7:$L$50,1,0)</f>
        <v>#N/A</v>
      </c>
      <c r="AF1832" s="90" t="e">
        <f t="shared" si="229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4"/>
        <v>0</v>
      </c>
      <c r="AJ1832" s="94">
        <f t="shared" si="224"/>
        <v>0</v>
      </c>
      <c r="AK1832" s="95" t="e">
        <f>+VLOOKUP(M1832,'Código Barras'!$C$3:$C$1694,1,0)</f>
        <v>#N/A</v>
      </c>
      <c r="AL1832" s="90">
        <f t="shared" si="223"/>
        <v>0</v>
      </c>
      <c r="AM1832" s="90">
        <f t="shared" si="223"/>
        <v>0</v>
      </c>
      <c r="AN1832" s="90">
        <f t="shared" si="223"/>
        <v>0</v>
      </c>
      <c r="AO1832" s="90">
        <f t="shared" si="222"/>
        <v>0</v>
      </c>
      <c r="AP1832" s="90">
        <f t="shared" si="222"/>
        <v>0</v>
      </c>
      <c r="AQ1832" s="90">
        <f t="shared" si="222"/>
        <v>0</v>
      </c>
      <c r="AR1832" s="90" t="e">
        <f>VLOOKUP(C1832&amp;E1832&amp;G1832&amp;I1832&amp;J1832,'Código Licitaciones'!$I$8:$I$4158,1,0)</f>
        <v>#N/A</v>
      </c>
    </row>
    <row r="1833" spans="24:44" ht="18.75" x14ac:dyDescent="0.3">
      <c r="X1833" s="83">
        <f t="shared" si="225"/>
        <v>9</v>
      </c>
      <c r="Z1833" s="90" t="e">
        <f t="shared" si="226"/>
        <v>#DIV/0!</v>
      </c>
      <c r="AA1833" s="94" t="e">
        <f>+VLOOKUP(C1833,'Código Licitaciones'!$J$7:$J$31,1,0)</f>
        <v>#N/A</v>
      </c>
      <c r="AB1833" s="94">
        <f t="shared" si="227"/>
        <v>0</v>
      </c>
      <c r="AC1833" s="94" t="e">
        <f>+VLOOKUP(E1833,'Código Licitaciones'!$K$7:$K$50,1,0)</f>
        <v>#N/A</v>
      </c>
      <c r="AD1833" s="94">
        <f t="shared" si="228"/>
        <v>0</v>
      </c>
      <c r="AE1833" s="94" t="e">
        <f>+VLOOKUP(G1833,'Código Licitaciones'!$L$7:$L$50,1,0)</f>
        <v>#N/A</v>
      </c>
      <c r="AF1833" s="90" t="e">
        <f t="shared" si="229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4"/>
        <v>0</v>
      </c>
      <c r="AJ1833" s="94">
        <f t="shared" si="224"/>
        <v>0</v>
      </c>
      <c r="AK1833" s="95" t="e">
        <f>+VLOOKUP(M1833,'Código Barras'!$C$3:$C$1694,1,0)</f>
        <v>#N/A</v>
      </c>
      <c r="AL1833" s="90">
        <f t="shared" si="223"/>
        <v>0</v>
      </c>
      <c r="AM1833" s="90">
        <f t="shared" si="223"/>
        <v>0</v>
      </c>
      <c r="AN1833" s="90">
        <f t="shared" si="223"/>
        <v>0</v>
      </c>
      <c r="AO1833" s="90">
        <f t="shared" si="222"/>
        <v>0</v>
      </c>
      <c r="AP1833" s="90">
        <f t="shared" si="222"/>
        <v>0</v>
      </c>
      <c r="AQ1833" s="90">
        <f t="shared" si="222"/>
        <v>0</v>
      </c>
      <c r="AR1833" s="90" t="e">
        <f>VLOOKUP(C1833&amp;E1833&amp;G1833&amp;I1833&amp;J1833,'Código Licitaciones'!$I$8:$I$4158,1,0)</f>
        <v>#N/A</v>
      </c>
    </row>
    <row r="1834" spans="24:44" ht="18.75" x14ac:dyDescent="0.3">
      <c r="X1834" s="83">
        <f t="shared" si="225"/>
        <v>9</v>
      </c>
      <c r="Z1834" s="90" t="e">
        <f t="shared" si="226"/>
        <v>#DIV/0!</v>
      </c>
      <c r="AA1834" s="94" t="e">
        <f>+VLOOKUP(C1834,'Código Licitaciones'!$J$7:$J$31,1,0)</f>
        <v>#N/A</v>
      </c>
      <c r="AB1834" s="94">
        <f t="shared" si="227"/>
        <v>0</v>
      </c>
      <c r="AC1834" s="94" t="e">
        <f>+VLOOKUP(E1834,'Código Licitaciones'!$K$7:$K$50,1,0)</f>
        <v>#N/A</v>
      </c>
      <c r="AD1834" s="94">
        <f t="shared" si="228"/>
        <v>0</v>
      </c>
      <c r="AE1834" s="94" t="e">
        <f>+VLOOKUP(G1834,'Código Licitaciones'!$L$7:$L$50,1,0)</f>
        <v>#N/A</v>
      </c>
      <c r="AF1834" s="90" t="e">
        <f t="shared" si="229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4"/>
        <v>0</v>
      </c>
      <c r="AJ1834" s="94">
        <f t="shared" si="224"/>
        <v>0</v>
      </c>
      <c r="AK1834" s="95" t="e">
        <f>+VLOOKUP(M1834,'Código Barras'!$C$3:$C$1694,1,0)</f>
        <v>#N/A</v>
      </c>
      <c r="AL1834" s="90">
        <f t="shared" si="223"/>
        <v>0</v>
      </c>
      <c r="AM1834" s="90">
        <f t="shared" si="223"/>
        <v>0</v>
      </c>
      <c r="AN1834" s="90">
        <f t="shared" si="223"/>
        <v>0</v>
      </c>
      <c r="AO1834" s="90">
        <f t="shared" si="222"/>
        <v>0</v>
      </c>
      <c r="AP1834" s="90">
        <f t="shared" si="222"/>
        <v>0</v>
      </c>
      <c r="AQ1834" s="90">
        <f t="shared" si="222"/>
        <v>0</v>
      </c>
      <c r="AR1834" s="90" t="e">
        <f>VLOOKUP(C1834&amp;E1834&amp;G1834&amp;I1834&amp;J1834,'Código Licitaciones'!$I$8:$I$4158,1,0)</f>
        <v>#N/A</v>
      </c>
    </row>
    <row r="1835" spans="24:44" ht="18.75" x14ac:dyDescent="0.3">
      <c r="X1835" s="83">
        <f t="shared" si="225"/>
        <v>9</v>
      </c>
      <c r="Z1835" s="90" t="e">
        <f t="shared" si="226"/>
        <v>#DIV/0!</v>
      </c>
      <c r="AA1835" s="94" t="e">
        <f>+VLOOKUP(C1835,'Código Licitaciones'!$J$7:$J$31,1,0)</f>
        <v>#N/A</v>
      </c>
      <c r="AB1835" s="94">
        <f t="shared" si="227"/>
        <v>0</v>
      </c>
      <c r="AC1835" s="94" t="e">
        <f>+VLOOKUP(E1835,'Código Licitaciones'!$K$7:$K$50,1,0)</f>
        <v>#N/A</v>
      </c>
      <c r="AD1835" s="94">
        <f t="shared" si="228"/>
        <v>0</v>
      </c>
      <c r="AE1835" s="94" t="e">
        <f>+VLOOKUP(G1835,'Código Licitaciones'!$L$7:$L$50,1,0)</f>
        <v>#N/A</v>
      </c>
      <c r="AF1835" s="90" t="e">
        <f t="shared" si="229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4"/>
        <v>0</v>
      </c>
      <c r="AJ1835" s="94">
        <f t="shared" si="224"/>
        <v>0</v>
      </c>
      <c r="AK1835" s="95" t="e">
        <f>+VLOOKUP(M1835,'Código Barras'!$C$3:$C$1694,1,0)</f>
        <v>#N/A</v>
      </c>
      <c r="AL1835" s="90">
        <f t="shared" si="223"/>
        <v>0</v>
      </c>
      <c r="AM1835" s="90">
        <f t="shared" si="223"/>
        <v>0</v>
      </c>
      <c r="AN1835" s="90">
        <f t="shared" si="223"/>
        <v>0</v>
      </c>
      <c r="AO1835" s="90">
        <f t="shared" si="223"/>
        <v>0</v>
      </c>
      <c r="AP1835" s="90">
        <f t="shared" si="223"/>
        <v>0</v>
      </c>
      <c r="AQ1835" s="90">
        <f t="shared" si="223"/>
        <v>0</v>
      </c>
      <c r="AR1835" s="90" t="e">
        <f>VLOOKUP(C1835&amp;E1835&amp;G1835&amp;I1835&amp;J1835,'Código Licitaciones'!$I$8:$I$4158,1,0)</f>
        <v>#N/A</v>
      </c>
    </row>
    <row r="1836" spans="24:44" ht="18.75" x14ac:dyDescent="0.3">
      <c r="X1836" s="83">
        <f t="shared" si="225"/>
        <v>9</v>
      </c>
      <c r="Z1836" s="90" t="e">
        <f t="shared" si="226"/>
        <v>#DIV/0!</v>
      </c>
      <c r="AA1836" s="94" t="e">
        <f>+VLOOKUP(C1836,'Código Licitaciones'!$J$7:$J$31,1,0)</f>
        <v>#N/A</v>
      </c>
      <c r="AB1836" s="94">
        <f t="shared" si="227"/>
        <v>0</v>
      </c>
      <c r="AC1836" s="94" t="e">
        <f>+VLOOKUP(E1836,'Código Licitaciones'!$K$7:$K$50,1,0)</f>
        <v>#N/A</v>
      </c>
      <c r="AD1836" s="94">
        <f t="shared" si="228"/>
        <v>0</v>
      </c>
      <c r="AE1836" s="94" t="e">
        <f>+VLOOKUP(G1836,'Código Licitaciones'!$L$7:$L$50,1,0)</f>
        <v>#N/A</v>
      </c>
      <c r="AF1836" s="90" t="e">
        <f t="shared" si="229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4"/>
        <v>0</v>
      </c>
      <c r="AJ1836" s="94">
        <f t="shared" si="224"/>
        <v>0</v>
      </c>
      <c r="AK1836" s="95" t="e">
        <f>+VLOOKUP(M1836,'Código Barras'!$C$3:$C$1694,1,0)</f>
        <v>#N/A</v>
      </c>
      <c r="AL1836" s="90">
        <f t="shared" ref="AL1836:AQ1878" si="230">IF(OR(ISNUMBER(N1836),N1836=0),N1836,1/0)</f>
        <v>0</v>
      </c>
      <c r="AM1836" s="90">
        <f t="shared" si="230"/>
        <v>0</v>
      </c>
      <c r="AN1836" s="90">
        <f t="shared" si="230"/>
        <v>0</v>
      </c>
      <c r="AO1836" s="90">
        <f t="shared" si="230"/>
        <v>0</v>
      </c>
      <c r="AP1836" s="90">
        <f t="shared" si="230"/>
        <v>0</v>
      </c>
      <c r="AQ1836" s="90">
        <f t="shared" si="230"/>
        <v>0</v>
      </c>
      <c r="AR1836" s="90" t="e">
        <f>VLOOKUP(C1836&amp;E1836&amp;G1836&amp;I1836&amp;J1836,'Código Licitaciones'!$I$8:$I$4158,1,0)</f>
        <v>#N/A</v>
      </c>
    </row>
    <row r="1837" spans="24:44" ht="18.75" x14ac:dyDescent="0.3">
      <c r="X1837" s="83">
        <f t="shared" si="225"/>
        <v>9</v>
      </c>
      <c r="Z1837" s="90" t="e">
        <f t="shared" si="226"/>
        <v>#DIV/0!</v>
      </c>
      <c r="AA1837" s="94" t="e">
        <f>+VLOOKUP(C1837,'Código Licitaciones'!$J$7:$J$31,1,0)</f>
        <v>#N/A</v>
      </c>
      <c r="AB1837" s="94">
        <f t="shared" si="227"/>
        <v>0</v>
      </c>
      <c r="AC1837" s="94" t="e">
        <f>+VLOOKUP(E1837,'Código Licitaciones'!$K$7:$K$50,1,0)</f>
        <v>#N/A</v>
      </c>
      <c r="AD1837" s="94">
        <f t="shared" si="228"/>
        <v>0</v>
      </c>
      <c r="AE1837" s="94" t="e">
        <f>+VLOOKUP(G1837,'Código Licitaciones'!$L$7:$L$50,1,0)</f>
        <v>#N/A</v>
      </c>
      <c r="AF1837" s="90" t="e">
        <f t="shared" si="229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4"/>
        <v>0</v>
      </c>
      <c r="AJ1837" s="94">
        <f t="shared" si="224"/>
        <v>0</v>
      </c>
      <c r="AK1837" s="95" t="e">
        <f>+VLOOKUP(M1837,'Código Barras'!$C$3:$C$1694,1,0)</f>
        <v>#N/A</v>
      </c>
      <c r="AL1837" s="90">
        <f t="shared" si="230"/>
        <v>0</v>
      </c>
      <c r="AM1837" s="90">
        <f t="shared" si="230"/>
        <v>0</v>
      </c>
      <c r="AN1837" s="90">
        <f t="shared" si="230"/>
        <v>0</v>
      </c>
      <c r="AO1837" s="90">
        <f t="shared" si="230"/>
        <v>0</v>
      </c>
      <c r="AP1837" s="90">
        <f t="shared" si="230"/>
        <v>0</v>
      </c>
      <c r="AQ1837" s="90">
        <f t="shared" si="230"/>
        <v>0</v>
      </c>
      <c r="AR1837" s="90" t="e">
        <f>VLOOKUP(C1837&amp;E1837&amp;G1837&amp;I1837&amp;J1837,'Código Licitaciones'!$I$8:$I$4158,1,0)</f>
        <v>#N/A</v>
      </c>
    </row>
    <row r="1838" spans="24:44" ht="18.75" x14ac:dyDescent="0.3">
      <c r="X1838" s="83">
        <f t="shared" si="225"/>
        <v>9</v>
      </c>
      <c r="Z1838" s="90" t="e">
        <f t="shared" si="226"/>
        <v>#DIV/0!</v>
      </c>
      <c r="AA1838" s="94" t="e">
        <f>+VLOOKUP(C1838,'Código Licitaciones'!$J$7:$J$31,1,0)</f>
        <v>#N/A</v>
      </c>
      <c r="AB1838" s="94">
        <f t="shared" si="227"/>
        <v>0</v>
      </c>
      <c r="AC1838" s="94" t="e">
        <f>+VLOOKUP(E1838,'Código Licitaciones'!$K$7:$K$50,1,0)</f>
        <v>#N/A</v>
      </c>
      <c r="AD1838" s="94">
        <f t="shared" si="228"/>
        <v>0</v>
      </c>
      <c r="AE1838" s="94" t="e">
        <f>+VLOOKUP(G1838,'Código Licitaciones'!$L$7:$L$50,1,0)</f>
        <v>#N/A</v>
      </c>
      <c r="AF1838" s="90" t="e">
        <f t="shared" si="229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4"/>
        <v>0</v>
      </c>
      <c r="AJ1838" s="94">
        <f t="shared" si="224"/>
        <v>0</v>
      </c>
      <c r="AK1838" s="95" t="e">
        <f>+VLOOKUP(M1838,'Código Barras'!$C$3:$C$1694,1,0)</f>
        <v>#N/A</v>
      </c>
      <c r="AL1838" s="90">
        <f t="shared" si="230"/>
        <v>0</v>
      </c>
      <c r="AM1838" s="90">
        <f t="shared" si="230"/>
        <v>0</v>
      </c>
      <c r="AN1838" s="90">
        <f t="shared" si="230"/>
        <v>0</v>
      </c>
      <c r="AO1838" s="90">
        <f t="shared" si="230"/>
        <v>0</v>
      </c>
      <c r="AP1838" s="90">
        <f t="shared" si="230"/>
        <v>0</v>
      </c>
      <c r="AQ1838" s="90">
        <f t="shared" si="230"/>
        <v>0</v>
      </c>
      <c r="AR1838" s="90" t="e">
        <f>VLOOKUP(C1838&amp;E1838&amp;G1838&amp;I1838&amp;J1838,'Código Licitaciones'!$I$8:$I$4158,1,0)</f>
        <v>#N/A</v>
      </c>
    </row>
    <row r="1839" spans="24:44" ht="18.75" x14ac:dyDescent="0.3">
      <c r="X1839" s="83">
        <f t="shared" si="225"/>
        <v>9</v>
      </c>
      <c r="Z1839" s="90" t="e">
        <f t="shared" si="226"/>
        <v>#DIV/0!</v>
      </c>
      <c r="AA1839" s="94" t="e">
        <f>+VLOOKUP(C1839,'Código Licitaciones'!$J$7:$J$31,1,0)</f>
        <v>#N/A</v>
      </c>
      <c r="AB1839" s="94">
        <f t="shared" si="227"/>
        <v>0</v>
      </c>
      <c r="AC1839" s="94" t="e">
        <f>+VLOOKUP(E1839,'Código Licitaciones'!$K$7:$K$50,1,0)</f>
        <v>#N/A</v>
      </c>
      <c r="AD1839" s="94">
        <f t="shared" si="228"/>
        <v>0</v>
      </c>
      <c r="AE1839" s="94" t="e">
        <f>+VLOOKUP(G1839,'Código Licitaciones'!$L$7:$L$50,1,0)</f>
        <v>#N/A</v>
      </c>
      <c r="AF1839" s="90" t="e">
        <f t="shared" si="229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4"/>
        <v>0</v>
      </c>
      <c r="AJ1839" s="94">
        <f t="shared" si="224"/>
        <v>0</v>
      </c>
      <c r="AK1839" s="95" t="e">
        <f>+VLOOKUP(M1839,'Código Barras'!$C$3:$C$1694,1,0)</f>
        <v>#N/A</v>
      </c>
      <c r="AL1839" s="90">
        <f t="shared" si="230"/>
        <v>0</v>
      </c>
      <c r="AM1839" s="90">
        <f t="shared" si="230"/>
        <v>0</v>
      </c>
      <c r="AN1839" s="90">
        <f t="shared" si="230"/>
        <v>0</v>
      </c>
      <c r="AO1839" s="90">
        <f t="shared" si="230"/>
        <v>0</v>
      </c>
      <c r="AP1839" s="90">
        <f t="shared" si="230"/>
        <v>0</v>
      </c>
      <c r="AQ1839" s="90">
        <f t="shared" si="230"/>
        <v>0</v>
      </c>
      <c r="AR1839" s="90" t="e">
        <f>VLOOKUP(C1839&amp;E1839&amp;G1839&amp;I1839&amp;J1839,'Código Licitaciones'!$I$8:$I$4158,1,0)</f>
        <v>#N/A</v>
      </c>
    </row>
    <row r="1840" spans="24:44" ht="18.75" x14ac:dyDescent="0.3">
      <c r="X1840" s="83">
        <f t="shared" si="225"/>
        <v>9</v>
      </c>
      <c r="Z1840" s="90" t="e">
        <f t="shared" si="226"/>
        <v>#DIV/0!</v>
      </c>
      <c r="AA1840" s="94" t="e">
        <f>+VLOOKUP(C1840,'Código Licitaciones'!$J$7:$J$31,1,0)</f>
        <v>#N/A</v>
      </c>
      <c r="AB1840" s="94">
        <f t="shared" si="227"/>
        <v>0</v>
      </c>
      <c r="AC1840" s="94" t="e">
        <f>+VLOOKUP(E1840,'Código Licitaciones'!$K$7:$K$50,1,0)</f>
        <v>#N/A</v>
      </c>
      <c r="AD1840" s="94">
        <f t="shared" si="228"/>
        <v>0</v>
      </c>
      <c r="AE1840" s="94" t="e">
        <f>+VLOOKUP(G1840,'Código Licitaciones'!$L$7:$L$50,1,0)</f>
        <v>#N/A</v>
      </c>
      <c r="AF1840" s="90" t="e">
        <f t="shared" si="229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4"/>
        <v>0</v>
      </c>
      <c r="AJ1840" s="94">
        <f t="shared" si="224"/>
        <v>0</v>
      </c>
      <c r="AK1840" s="95" t="e">
        <f>+VLOOKUP(M1840,'Código Barras'!$C$3:$C$1694,1,0)</f>
        <v>#N/A</v>
      </c>
      <c r="AL1840" s="90">
        <f t="shared" si="230"/>
        <v>0</v>
      </c>
      <c r="AM1840" s="90">
        <f t="shared" si="230"/>
        <v>0</v>
      </c>
      <c r="AN1840" s="90">
        <f t="shared" si="230"/>
        <v>0</v>
      </c>
      <c r="AO1840" s="90">
        <f t="shared" si="230"/>
        <v>0</v>
      </c>
      <c r="AP1840" s="90">
        <f t="shared" si="230"/>
        <v>0</v>
      </c>
      <c r="AQ1840" s="90">
        <f t="shared" si="230"/>
        <v>0</v>
      </c>
      <c r="AR1840" s="90" t="e">
        <f>VLOOKUP(C1840&amp;E1840&amp;G1840&amp;I1840&amp;J1840,'Código Licitaciones'!$I$8:$I$4158,1,0)</f>
        <v>#N/A</v>
      </c>
    </row>
    <row r="1841" spans="24:44" ht="18.75" x14ac:dyDescent="0.3">
      <c r="X1841" s="83">
        <f t="shared" si="225"/>
        <v>9</v>
      </c>
      <c r="Z1841" s="90" t="e">
        <f t="shared" si="226"/>
        <v>#DIV/0!</v>
      </c>
      <c r="AA1841" s="94" t="e">
        <f>+VLOOKUP(C1841,'Código Licitaciones'!$J$7:$J$31,1,0)</f>
        <v>#N/A</v>
      </c>
      <c r="AB1841" s="94">
        <f t="shared" si="227"/>
        <v>0</v>
      </c>
      <c r="AC1841" s="94" t="e">
        <f>+VLOOKUP(E1841,'Código Licitaciones'!$K$7:$K$50,1,0)</f>
        <v>#N/A</v>
      </c>
      <c r="AD1841" s="94">
        <f t="shared" si="228"/>
        <v>0</v>
      </c>
      <c r="AE1841" s="94" t="e">
        <f>+VLOOKUP(G1841,'Código Licitaciones'!$L$7:$L$50,1,0)</f>
        <v>#N/A</v>
      </c>
      <c r="AF1841" s="90" t="e">
        <f t="shared" si="229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4"/>
        <v>0</v>
      </c>
      <c r="AJ1841" s="94">
        <f t="shared" si="224"/>
        <v>0</v>
      </c>
      <c r="AK1841" s="95" t="e">
        <f>+VLOOKUP(M1841,'Código Barras'!$C$3:$C$1694,1,0)</f>
        <v>#N/A</v>
      </c>
      <c r="AL1841" s="90">
        <f t="shared" si="230"/>
        <v>0</v>
      </c>
      <c r="AM1841" s="90">
        <f t="shared" si="230"/>
        <v>0</v>
      </c>
      <c r="AN1841" s="90">
        <f t="shared" si="230"/>
        <v>0</v>
      </c>
      <c r="AO1841" s="90">
        <f t="shared" si="230"/>
        <v>0</v>
      </c>
      <c r="AP1841" s="90">
        <f t="shared" si="230"/>
        <v>0</v>
      </c>
      <c r="AQ1841" s="90">
        <f t="shared" si="230"/>
        <v>0</v>
      </c>
      <c r="AR1841" s="90" t="e">
        <f>VLOOKUP(C1841&amp;E1841&amp;G1841&amp;I1841&amp;J1841,'Código Licitaciones'!$I$8:$I$4158,1,0)</f>
        <v>#N/A</v>
      </c>
    </row>
    <row r="1842" spans="24:44" ht="18.75" x14ac:dyDescent="0.3">
      <c r="X1842" s="83">
        <f t="shared" si="225"/>
        <v>9</v>
      </c>
      <c r="Z1842" s="90" t="e">
        <f t="shared" si="226"/>
        <v>#DIV/0!</v>
      </c>
      <c r="AA1842" s="94" t="e">
        <f>+VLOOKUP(C1842,'Código Licitaciones'!$J$7:$J$31,1,0)</f>
        <v>#N/A</v>
      </c>
      <c r="AB1842" s="94">
        <f t="shared" si="227"/>
        <v>0</v>
      </c>
      <c r="AC1842" s="94" t="e">
        <f>+VLOOKUP(E1842,'Código Licitaciones'!$K$7:$K$50,1,0)</f>
        <v>#N/A</v>
      </c>
      <c r="AD1842" s="94">
        <f t="shared" si="228"/>
        <v>0</v>
      </c>
      <c r="AE1842" s="94" t="e">
        <f>+VLOOKUP(G1842,'Código Licitaciones'!$L$7:$L$50,1,0)</f>
        <v>#N/A</v>
      </c>
      <c r="AF1842" s="90" t="e">
        <f t="shared" si="229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4"/>
        <v>0</v>
      </c>
      <c r="AJ1842" s="94">
        <f t="shared" si="224"/>
        <v>0</v>
      </c>
      <c r="AK1842" s="95" t="e">
        <f>+VLOOKUP(M1842,'Código Barras'!$C$3:$C$1694,1,0)</f>
        <v>#N/A</v>
      </c>
      <c r="AL1842" s="90">
        <f t="shared" si="230"/>
        <v>0</v>
      </c>
      <c r="AM1842" s="90">
        <f t="shared" si="230"/>
        <v>0</v>
      </c>
      <c r="AN1842" s="90">
        <f t="shared" si="230"/>
        <v>0</v>
      </c>
      <c r="AO1842" s="90">
        <f t="shared" si="230"/>
        <v>0</v>
      </c>
      <c r="AP1842" s="90">
        <f t="shared" si="230"/>
        <v>0</v>
      </c>
      <c r="AQ1842" s="90">
        <f t="shared" si="230"/>
        <v>0</v>
      </c>
      <c r="AR1842" s="90" t="e">
        <f>VLOOKUP(C1842&amp;E1842&amp;G1842&amp;I1842&amp;J1842,'Código Licitaciones'!$I$8:$I$4158,1,0)</f>
        <v>#N/A</v>
      </c>
    </row>
    <row r="1843" spans="24:44" ht="18.75" x14ac:dyDescent="0.3">
      <c r="X1843" s="83">
        <f t="shared" si="225"/>
        <v>9</v>
      </c>
      <c r="Z1843" s="90" t="e">
        <f t="shared" si="226"/>
        <v>#DIV/0!</v>
      </c>
      <c r="AA1843" s="94" t="e">
        <f>+VLOOKUP(C1843,'Código Licitaciones'!$J$7:$J$31,1,0)</f>
        <v>#N/A</v>
      </c>
      <c r="AB1843" s="94">
        <f t="shared" si="227"/>
        <v>0</v>
      </c>
      <c r="AC1843" s="94" t="e">
        <f>+VLOOKUP(E1843,'Código Licitaciones'!$K$7:$K$50,1,0)</f>
        <v>#N/A</v>
      </c>
      <c r="AD1843" s="94">
        <f t="shared" si="228"/>
        <v>0</v>
      </c>
      <c r="AE1843" s="94" t="e">
        <f>+VLOOKUP(G1843,'Código Licitaciones'!$L$7:$L$50,1,0)</f>
        <v>#N/A</v>
      </c>
      <c r="AF1843" s="90" t="e">
        <f t="shared" si="229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1">+K1843</f>
        <v>0</v>
      </c>
      <c r="AJ1843" s="94">
        <f t="shared" si="231"/>
        <v>0</v>
      </c>
      <c r="AK1843" s="95" t="e">
        <f>+VLOOKUP(M1843,'Código Barras'!$C$3:$C$1694,1,0)</f>
        <v>#N/A</v>
      </c>
      <c r="AL1843" s="90">
        <f t="shared" si="230"/>
        <v>0</v>
      </c>
      <c r="AM1843" s="90">
        <f t="shared" si="230"/>
        <v>0</v>
      </c>
      <c r="AN1843" s="90">
        <f t="shared" si="230"/>
        <v>0</v>
      </c>
      <c r="AO1843" s="90">
        <f t="shared" si="230"/>
        <v>0</v>
      </c>
      <c r="AP1843" s="90">
        <f t="shared" si="230"/>
        <v>0</v>
      </c>
      <c r="AQ1843" s="90">
        <f t="shared" si="230"/>
        <v>0</v>
      </c>
      <c r="AR1843" s="90" t="e">
        <f>VLOOKUP(C1843&amp;E1843&amp;G1843&amp;I1843&amp;J1843,'Código Licitaciones'!$I$8:$I$4158,1,0)</f>
        <v>#N/A</v>
      </c>
    </row>
    <row r="1844" spans="24:44" ht="18.75" x14ac:dyDescent="0.3">
      <c r="X1844" s="83">
        <f t="shared" si="225"/>
        <v>9</v>
      </c>
      <c r="Z1844" s="90" t="e">
        <f t="shared" si="226"/>
        <v>#DIV/0!</v>
      </c>
      <c r="AA1844" s="94" t="e">
        <f>+VLOOKUP(C1844,'Código Licitaciones'!$J$7:$J$31,1,0)</f>
        <v>#N/A</v>
      </c>
      <c r="AB1844" s="94">
        <f t="shared" si="227"/>
        <v>0</v>
      </c>
      <c r="AC1844" s="94" t="e">
        <f>+VLOOKUP(E1844,'Código Licitaciones'!$K$7:$K$50,1,0)</f>
        <v>#N/A</v>
      </c>
      <c r="AD1844" s="94">
        <f t="shared" si="228"/>
        <v>0</v>
      </c>
      <c r="AE1844" s="94" t="e">
        <f>+VLOOKUP(G1844,'Código Licitaciones'!$L$7:$L$50,1,0)</f>
        <v>#N/A</v>
      </c>
      <c r="AF1844" s="90" t="e">
        <f t="shared" si="229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1"/>
        <v>0</v>
      </c>
      <c r="AJ1844" s="94">
        <f t="shared" si="231"/>
        <v>0</v>
      </c>
      <c r="AK1844" s="95" t="e">
        <f>+VLOOKUP(M1844,'Código Barras'!$C$3:$C$1694,1,0)</f>
        <v>#N/A</v>
      </c>
      <c r="AL1844" s="90">
        <f t="shared" si="230"/>
        <v>0</v>
      </c>
      <c r="AM1844" s="90">
        <f t="shared" si="230"/>
        <v>0</v>
      </c>
      <c r="AN1844" s="90">
        <f t="shared" si="230"/>
        <v>0</v>
      </c>
      <c r="AO1844" s="90">
        <f t="shared" si="230"/>
        <v>0</v>
      </c>
      <c r="AP1844" s="90">
        <f t="shared" si="230"/>
        <v>0</v>
      </c>
      <c r="AQ1844" s="90">
        <f t="shared" si="230"/>
        <v>0</v>
      </c>
      <c r="AR1844" s="90" t="e">
        <f>VLOOKUP(C1844&amp;E1844&amp;G1844&amp;I1844&amp;J1844,'Código Licitaciones'!$I$8:$I$4158,1,0)</f>
        <v>#N/A</v>
      </c>
    </row>
    <row r="1845" spans="24:44" ht="18.75" x14ac:dyDescent="0.3">
      <c r="X1845" s="83">
        <f t="shared" si="225"/>
        <v>9</v>
      </c>
      <c r="Z1845" s="90" t="e">
        <f t="shared" si="226"/>
        <v>#DIV/0!</v>
      </c>
      <c r="AA1845" s="94" t="e">
        <f>+VLOOKUP(C1845,'Código Licitaciones'!$J$7:$J$31,1,0)</f>
        <v>#N/A</v>
      </c>
      <c r="AB1845" s="94">
        <f t="shared" si="227"/>
        <v>0</v>
      </c>
      <c r="AC1845" s="94" t="e">
        <f>+VLOOKUP(E1845,'Código Licitaciones'!$K$7:$K$50,1,0)</f>
        <v>#N/A</v>
      </c>
      <c r="AD1845" s="94">
        <f t="shared" si="228"/>
        <v>0</v>
      </c>
      <c r="AE1845" s="94" t="e">
        <f>+VLOOKUP(G1845,'Código Licitaciones'!$L$7:$L$50,1,0)</f>
        <v>#N/A</v>
      </c>
      <c r="AF1845" s="90" t="e">
        <f t="shared" si="229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1"/>
        <v>0</v>
      </c>
      <c r="AJ1845" s="94">
        <f t="shared" si="231"/>
        <v>0</v>
      </c>
      <c r="AK1845" s="95" t="e">
        <f>+VLOOKUP(M1845,'Código Barras'!$C$3:$C$1694,1,0)</f>
        <v>#N/A</v>
      </c>
      <c r="AL1845" s="90">
        <f t="shared" si="230"/>
        <v>0</v>
      </c>
      <c r="AM1845" s="90">
        <f t="shared" si="230"/>
        <v>0</v>
      </c>
      <c r="AN1845" s="90">
        <f t="shared" si="230"/>
        <v>0</v>
      </c>
      <c r="AO1845" s="90">
        <f t="shared" si="230"/>
        <v>0</v>
      </c>
      <c r="AP1845" s="90">
        <f t="shared" si="230"/>
        <v>0</v>
      </c>
      <c r="AQ1845" s="90">
        <f t="shared" si="230"/>
        <v>0</v>
      </c>
      <c r="AR1845" s="90" t="e">
        <f>VLOOKUP(C1845&amp;E1845&amp;G1845&amp;I1845&amp;J1845,'Código Licitaciones'!$I$8:$I$4158,1,0)</f>
        <v>#N/A</v>
      </c>
    </row>
    <row r="1846" spans="24:44" ht="18.75" x14ac:dyDescent="0.3">
      <c r="X1846" s="83">
        <f t="shared" si="225"/>
        <v>9</v>
      </c>
      <c r="Z1846" s="90" t="e">
        <f t="shared" si="226"/>
        <v>#DIV/0!</v>
      </c>
      <c r="AA1846" s="94" t="e">
        <f>+VLOOKUP(C1846,'Código Licitaciones'!$J$7:$J$31,1,0)</f>
        <v>#N/A</v>
      </c>
      <c r="AB1846" s="94">
        <f t="shared" si="227"/>
        <v>0</v>
      </c>
      <c r="AC1846" s="94" t="e">
        <f>+VLOOKUP(E1846,'Código Licitaciones'!$K$7:$K$50,1,0)</f>
        <v>#N/A</v>
      </c>
      <c r="AD1846" s="94">
        <f t="shared" si="228"/>
        <v>0</v>
      </c>
      <c r="AE1846" s="94" t="e">
        <f>+VLOOKUP(G1846,'Código Licitaciones'!$L$7:$L$50,1,0)</f>
        <v>#N/A</v>
      </c>
      <c r="AF1846" s="90" t="e">
        <f t="shared" si="229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1"/>
        <v>0</v>
      </c>
      <c r="AJ1846" s="94">
        <f t="shared" si="231"/>
        <v>0</v>
      </c>
      <c r="AK1846" s="95" t="e">
        <f>+VLOOKUP(M1846,'Código Barras'!$C$3:$C$1694,1,0)</f>
        <v>#N/A</v>
      </c>
      <c r="AL1846" s="90">
        <f t="shared" si="230"/>
        <v>0</v>
      </c>
      <c r="AM1846" s="90">
        <f t="shared" si="230"/>
        <v>0</v>
      </c>
      <c r="AN1846" s="90">
        <f t="shared" si="230"/>
        <v>0</v>
      </c>
      <c r="AO1846" s="90">
        <f t="shared" si="230"/>
        <v>0</v>
      </c>
      <c r="AP1846" s="90">
        <f t="shared" si="230"/>
        <v>0</v>
      </c>
      <c r="AQ1846" s="90">
        <f t="shared" si="230"/>
        <v>0</v>
      </c>
      <c r="AR1846" s="90" t="e">
        <f>VLOOKUP(C1846&amp;E1846&amp;G1846&amp;I1846&amp;J1846,'Código Licitaciones'!$I$8:$I$4158,1,0)</f>
        <v>#N/A</v>
      </c>
    </row>
    <row r="1847" spans="24:44" ht="18.75" x14ac:dyDescent="0.3">
      <c r="X1847" s="83">
        <f t="shared" si="225"/>
        <v>9</v>
      </c>
      <c r="Z1847" s="90" t="e">
        <f t="shared" si="226"/>
        <v>#DIV/0!</v>
      </c>
      <c r="AA1847" s="94" t="e">
        <f>+VLOOKUP(C1847,'Código Licitaciones'!$J$7:$J$31,1,0)</f>
        <v>#N/A</v>
      </c>
      <c r="AB1847" s="94">
        <f t="shared" si="227"/>
        <v>0</v>
      </c>
      <c r="AC1847" s="94" t="e">
        <f>+VLOOKUP(E1847,'Código Licitaciones'!$K$7:$K$50,1,0)</f>
        <v>#N/A</v>
      </c>
      <c r="AD1847" s="94">
        <f t="shared" si="228"/>
        <v>0</v>
      </c>
      <c r="AE1847" s="94" t="e">
        <f>+VLOOKUP(G1847,'Código Licitaciones'!$L$7:$L$50,1,0)</f>
        <v>#N/A</v>
      </c>
      <c r="AF1847" s="90" t="e">
        <f t="shared" si="229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1"/>
        <v>0</v>
      </c>
      <c r="AJ1847" s="94">
        <f t="shared" si="231"/>
        <v>0</v>
      </c>
      <c r="AK1847" s="95" t="e">
        <f>+VLOOKUP(M1847,'Código Barras'!$C$3:$C$1694,1,0)</f>
        <v>#N/A</v>
      </c>
      <c r="AL1847" s="90">
        <f t="shared" si="230"/>
        <v>0</v>
      </c>
      <c r="AM1847" s="90">
        <f t="shared" si="230"/>
        <v>0</v>
      </c>
      <c r="AN1847" s="90">
        <f t="shared" si="230"/>
        <v>0</v>
      </c>
      <c r="AO1847" s="90">
        <f t="shared" si="230"/>
        <v>0</v>
      </c>
      <c r="AP1847" s="90">
        <f t="shared" si="230"/>
        <v>0</v>
      </c>
      <c r="AQ1847" s="90">
        <f t="shared" si="230"/>
        <v>0</v>
      </c>
      <c r="AR1847" s="90" t="e">
        <f>VLOOKUP(C1847&amp;E1847&amp;G1847&amp;I1847&amp;J1847,'Código Licitaciones'!$I$8:$I$4158,1,0)</f>
        <v>#N/A</v>
      </c>
    </row>
    <row r="1848" spans="24:44" ht="18.75" x14ac:dyDescent="0.3">
      <c r="X1848" s="83">
        <f t="shared" si="225"/>
        <v>9</v>
      </c>
      <c r="Z1848" s="90" t="e">
        <f t="shared" si="226"/>
        <v>#DIV/0!</v>
      </c>
      <c r="AA1848" s="94" t="e">
        <f>+VLOOKUP(C1848,'Código Licitaciones'!$J$7:$J$31,1,0)</f>
        <v>#N/A</v>
      </c>
      <c r="AB1848" s="94">
        <f t="shared" si="227"/>
        <v>0</v>
      </c>
      <c r="AC1848" s="94" t="e">
        <f>+VLOOKUP(E1848,'Código Licitaciones'!$K$7:$K$50,1,0)</f>
        <v>#N/A</v>
      </c>
      <c r="AD1848" s="94">
        <f t="shared" si="228"/>
        <v>0</v>
      </c>
      <c r="AE1848" s="94" t="e">
        <f>+VLOOKUP(G1848,'Código Licitaciones'!$L$7:$L$50,1,0)</f>
        <v>#N/A</v>
      </c>
      <c r="AF1848" s="90" t="e">
        <f t="shared" si="229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1"/>
        <v>0</v>
      </c>
      <c r="AJ1848" s="94">
        <f t="shared" si="231"/>
        <v>0</v>
      </c>
      <c r="AK1848" s="95" t="e">
        <f>+VLOOKUP(M1848,'Código Barras'!$C$3:$C$1694,1,0)</f>
        <v>#N/A</v>
      </c>
      <c r="AL1848" s="90">
        <f t="shared" si="230"/>
        <v>0</v>
      </c>
      <c r="AM1848" s="90">
        <f t="shared" si="230"/>
        <v>0</v>
      </c>
      <c r="AN1848" s="90">
        <f t="shared" si="230"/>
        <v>0</v>
      </c>
      <c r="AO1848" s="90">
        <f t="shared" si="230"/>
        <v>0</v>
      </c>
      <c r="AP1848" s="90">
        <f t="shared" si="230"/>
        <v>0</v>
      </c>
      <c r="AQ1848" s="90">
        <f t="shared" si="230"/>
        <v>0</v>
      </c>
      <c r="AR1848" s="90" t="e">
        <f>VLOOKUP(C1848&amp;E1848&amp;G1848&amp;I1848&amp;J1848,'Código Licitaciones'!$I$8:$I$4158,1,0)</f>
        <v>#N/A</v>
      </c>
    </row>
    <row r="1849" spans="24:44" ht="18.75" x14ac:dyDescent="0.3">
      <c r="X1849" s="83">
        <f t="shared" si="225"/>
        <v>9</v>
      </c>
      <c r="Z1849" s="90" t="e">
        <f t="shared" si="226"/>
        <v>#DIV/0!</v>
      </c>
      <c r="AA1849" s="94" t="e">
        <f>+VLOOKUP(C1849,'Código Licitaciones'!$J$7:$J$31,1,0)</f>
        <v>#N/A</v>
      </c>
      <c r="AB1849" s="94">
        <f t="shared" si="227"/>
        <v>0</v>
      </c>
      <c r="AC1849" s="94" t="e">
        <f>+VLOOKUP(E1849,'Código Licitaciones'!$K$7:$K$50,1,0)</f>
        <v>#N/A</v>
      </c>
      <c r="AD1849" s="94">
        <f t="shared" si="228"/>
        <v>0</v>
      </c>
      <c r="AE1849" s="94" t="e">
        <f>+VLOOKUP(G1849,'Código Licitaciones'!$L$7:$L$50,1,0)</f>
        <v>#N/A</v>
      </c>
      <c r="AF1849" s="90" t="e">
        <f t="shared" si="229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1"/>
        <v>0</v>
      </c>
      <c r="AJ1849" s="94">
        <f t="shared" si="231"/>
        <v>0</v>
      </c>
      <c r="AK1849" s="95" t="e">
        <f>+VLOOKUP(M1849,'Código Barras'!$C$3:$C$1694,1,0)</f>
        <v>#N/A</v>
      </c>
      <c r="AL1849" s="90">
        <f t="shared" si="230"/>
        <v>0</v>
      </c>
      <c r="AM1849" s="90">
        <f t="shared" si="230"/>
        <v>0</v>
      </c>
      <c r="AN1849" s="90">
        <f t="shared" si="230"/>
        <v>0</v>
      </c>
      <c r="AO1849" s="90">
        <f t="shared" si="230"/>
        <v>0</v>
      </c>
      <c r="AP1849" s="90">
        <f t="shared" si="230"/>
        <v>0</v>
      </c>
      <c r="AQ1849" s="90">
        <f t="shared" si="230"/>
        <v>0</v>
      </c>
      <c r="AR1849" s="90" t="e">
        <f>VLOOKUP(C1849&amp;E1849&amp;G1849&amp;I1849&amp;J1849,'Código Licitaciones'!$I$8:$I$4158,1,0)</f>
        <v>#N/A</v>
      </c>
    </row>
    <row r="1850" spans="24:44" ht="18.75" x14ac:dyDescent="0.3">
      <c r="X1850" s="83">
        <f t="shared" si="225"/>
        <v>9</v>
      </c>
      <c r="Z1850" s="90" t="e">
        <f t="shared" si="226"/>
        <v>#DIV/0!</v>
      </c>
      <c r="AA1850" s="94" t="e">
        <f>+VLOOKUP(C1850,'Código Licitaciones'!$J$7:$J$31,1,0)</f>
        <v>#N/A</v>
      </c>
      <c r="AB1850" s="94">
        <f t="shared" si="227"/>
        <v>0</v>
      </c>
      <c r="AC1850" s="94" t="e">
        <f>+VLOOKUP(E1850,'Código Licitaciones'!$K$7:$K$50,1,0)</f>
        <v>#N/A</v>
      </c>
      <c r="AD1850" s="94">
        <f t="shared" si="228"/>
        <v>0</v>
      </c>
      <c r="AE1850" s="94" t="e">
        <f>+VLOOKUP(G1850,'Código Licitaciones'!$L$7:$L$50,1,0)</f>
        <v>#N/A</v>
      </c>
      <c r="AF1850" s="90" t="e">
        <f t="shared" si="229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1"/>
        <v>0</v>
      </c>
      <c r="AJ1850" s="94">
        <f t="shared" si="231"/>
        <v>0</v>
      </c>
      <c r="AK1850" s="95" t="e">
        <f>+VLOOKUP(M1850,'Código Barras'!$C$3:$C$1694,1,0)</f>
        <v>#N/A</v>
      </c>
      <c r="AL1850" s="90">
        <f t="shared" si="230"/>
        <v>0</v>
      </c>
      <c r="AM1850" s="90">
        <f t="shared" si="230"/>
        <v>0</v>
      </c>
      <c r="AN1850" s="90">
        <f t="shared" si="230"/>
        <v>0</v>
      </c>
      <c r="AO1850" s="90">
        <f t="shared" si="230"/>
        <v>0</v>
      </c>
      <c r="AP1850" s="90">
        <f t="shared" si="230"/>
        <v>0</v>
      </c>
      <c r="AQ1850" s="90">
        <f t="shared" si="230"/>
        <v>0</v>
      </c>
      <c r="AR1850" s="90" t="e">
        <f>VLOOKUP(C1850&amp;E1850&amp;G1850&amp;I1850&amp;J1850,'Código Licitaciones'!$I$8:$I$4158,1,0)</f>
        <v>#N/A</v>
      </c>
    </row>
    <row r="1851" spans="24:44" ht="18.75" x14ac:dyDescent="0.3">
      <c r="X1851" s="83">
        <f t="shared" si="225"/>
        <v>9</v>
      </c>
      <c r="Z1851" s="90" t="e">
        <f t="shared" si="226"/>
        <v>#DIV/0!</v>
      </c>
      <c r="AA1851" s="94" t="e">
        <f>+VLOOKUP(C1851,'Código Licitaciones'!$J$7:$J$31,1,0)</f>
        <v>#N/A</v>
      </c>
      <c r="AB1851" s="94">
        <f t="shared" si="227"/>
        <v>0</v>
      </c>
      <c r="AC1851" s="94" t="e">
        <f>+VLOOKUP(E1851,'Código Licitaciones'!$K$7:$K$50,1,0)</f>
        <v>#N/A</v>
      </c>
      <c r="AD1851" s="94">
        <f t="shared" si="228"/>
        <v>0</v>
      </c>
      <c r="AE1851" s="94" t="e">
        <f>+VLOOKUP(G1851,'Código Licitaciones'!$L$7:$L$50,1,0)</f>
        <v>#N/A</v>
      </c>
      <c r="AF1851" s="90" t="e">
        <f t="shared" si="229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1"/>
        <v>0</v>
      </c>
      <c r="AJ1851" s="94">
        <f t="shared" si="231"/>
        <v>0</v>
      </c>
      <c r="AK1851" s="95" t="e">
        <f>+VLOOKUP(M1851,'Código Barras'!$C$3:$C$1694,1,0)</f>
        <v>#N/A</v>
      </c>
      <c r="AL1851" s="90">
        <f t="shared" si="230"/>
        <v>0</v>
      </c>
      <c r="AM1851" s="90">
        <f t="shared" si="230"/>
        <v>0</v>
      </c>
      <c r="AN1851" s="90">
        <f t="shared" si="230"/>
        <v>0</v>
      </c>
      <c r="AO1851" s="90">
        <f t="shared" si="230"/>
        <v>0</v>
      </c>
      <c r="AP1851" s="90">
        <f t="shared" si="230"/>
        <v>0</v>
      </c>
      <c r="AQ1851" s="90">
        <f t="shared" si="230"/>
        <v>0</v>
      </c>
      <c r="AR1851" s="90" t="e">
        <f>VLOOKUP(C1851&amp;E1851&amp;G1851&amp;I1851&amp;J1851,'Código Licitaciones'!$I$8:$I$4158,1,0)</f>
        <v>#N/A</v>
      </c>
    </row>
    <row r="1852" spans="24:44" ht="18.75" x14ac:dyDescent="0.3">
      <c r="X1852" s="83">
        <f t="shared" si="225"/>
        <v>9</v>
      </c>
      <c r="Z1852" s="90" t="e">
        <f t="shared" si="226"/>
        <v>#DIV/0!</v>
      </c>
      <c r="AA1852" s="94" t="e">
        <f>+VLOOKUP(C1852,'Código Licitaciones'!$J$7:$J$31,1,0)</f>
        <v>#N/A</v>
      </c>
      <c r="AB1852" s="94">
        <f t="shared" si="227"/>
        <v>0</v>
      </c>
      <c r="AC1852" s="94" t="e">
        <f>+VLOOKUP(E1852,'Código Licitaciones'!$K$7:$K$50,1,0)</f>
        <v>#N/A</v>
      </c>
      <c r="AD1852" s="94">
        <f t="shared" si="228"/>
        <v>0</v>
      </c>
      <c r="AE1852" s="94" t="e">
        <f>+VLOOKUP(G1852,'Código Licitaciones'!$L$7:$L$50,1,0)</f>
        <v>#N/A</v>
      </c>
      <c r="AF1852" s="90" t="e">
        <f t="shared" si="229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1"/>
        <v>0</v>
      </c>
      <c r="AJ1852" s="94">
        <f t="shared" si="231"/>
        <v>0</v>
      </c>
      <c r="AK1852" s="95" t="e">
        <f>+VLOOKUP(M1852,'Código Barras'!$C$3:$C$1694,1,0)</f>
        <v>#N/A</v>
      </c>
      <c r="AL1852" s="90">
        <f t="shared" si="230"/>
        <v>0</v>
      </c>
      <c r="AM1852" s="90">
        <f t="shared" si="230"/>
        <v>0</v>
      </c>
      <c r="AN1852" s="90">
        <f t="shared" si="230"/>
        <v>0</v>
      </c>
      <c r="AO1852" s="90">
        <f t="shared" si="230"/>
        <v>0</v>
      </c>
      <c r="AP1852" s="90">
        <f t="shared" si="230"/>
        <v>0</v>
      </c>
      <c r="AQ1852" s="90">
        <f t="shared" si="230"/>
        <v>0</v>
      </c>
      <c r="AR1852" s="90" t="e">
        <f>VLOOKUP(C1852&amp;E1852&amp;G1852&amp;I1852&amp;J1852,'Código Licitaciones'!$I$8:$I$4158,1,0)</f>
        <v>#N/A</v>
      </c>
    </row>
    <row r="1853" spans="24:44" ht="18.75" x14ac:dyDescent="0.3">
      <c r="X1853" s="83">
        <f t="shared" si="225"/>
        <v>9</v>
      </c>
      <c r="Z1853" s="90" t="e">
        <f t="shared" si="226"/>
        <v>#DIV/0!</v>
      </c>
      <c r="AA1853" s="94" t="e">
        <f>+VLOOKUP(C1853,'Código Licitaciones'!$J$7:$J$31,1,0)</f>
        <v>#N/A</v>
      </c>
      <c r="AB1853" s="94">
        <f t="shared" si="227"/>
        <v>0</v>
      </c>
      <c r="AC1853" s="94" t="e">
        <f>+VLOOKUP(E1853,'Código Licitaciones'!$K$7:$K$50,1,0)</f>
        <v>#N/A</v>
      </c>
      <c r="AD1853" s="94">
        <f t="shared" si="228"/>
        <v>0</v>
      </c>
      <c r="AE1853" s="94" t="e">
        <f>+VLOOKUP(G1853,'Código Licitaciones'!$L$7:$L$50,1,0)</f>
        <v>#N/A</v>
      </c>
      <c r="AF1853" s="90" t="e">
        <f t="shared" si="229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1"/>
        <v>0</v>
      </c>
      <c r="AJ1853" s="94">
        <f t="shared" si="231"/>
        <v>0</v>
      </c>
      <c r="AK1853" s="95" t="e">
        <f>+VLOOKUP(M1853,'Código Barras'!$C$3:$C$1694,1,0)</f>
        <v>#N/A</v>
      </c>
      <c r="AL1853" s="90">
        <f t="shared" si="230"/>
        <v>0</v>
      </c>
      <c r="AM1853" s="90">
        <f t="shared" si="230"/>
        <v>0</v>
      </c>
      <c r="AN1853" s="90">
        <f t="shared" si="230"/>
        <v>0</v>
      </c>
      <c r="AO1853" s="90">
        <f t="shared" si="230"/>
        <v>0</v>
      </c>
      <c r="AP1853" s="90">
        <f t="shared" si="230"/>
        <v>0</v>
      </c>
      <c r="AQ1853" s="90">
        <f t="shared" si="230"/>
        <v>0</v>
      </c>
      <c r="AR1853" s="90" t="e">
        <f>VLOOKUP(C1853&amp;E1853&amp;G1853&amp;I1853&amp;J1853,'Código Licitaciones'!$I$8:$I$4158,1,0)</f>
        <v>#N/A</v>
      </c>
    </row>
    <row r="1854" spans="24:44" ht="18.75" x14ac:dyDescent="0.3">
      <c r="X1854" s="83">
        <f t="shared" si="225"/>
        <v>9</v>
      </c>
      <c r="Z1854" s="90" t="e">
        <f t="shared" si="226"/>
        <v>#DIV/0!</v>
      </c>
      <c r="AA1854" s="94" t="e">
        <f>+VLOOKUP(C1854,'Código Licitaciones'!$J$7:$J$31,1,0)</f>
        <v>#N/A</v>
      </c>
      <c r="AB1854" s="94">
        <f t="shared" si="227"/>
        <v>0</v>
      </c>
      <c r="AC1854" s="94" t="e">
        <f>+VLOOKUP(E1854,'Código Licitaciones'!$K$7:$K$50,1,0)</f>
        <v>#N/A</v>
      </c>
      <c r="AD1854" s="94">
        <f t="shared" si="228"/>
        <v>0</v>
      </c>
      <c r="AE1854" s="94" t="e">
        <f>+VLOOKUP(G1854,'Código Licitaciones'!$L$7:$L$50,1,0)</f>
        <v>#N/A</v>
      </c>
      <c r="AF1854" s="90" t="e">
        <f t="shared" si="229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1"/>
        <v>0</v>
      </c>
      <c r="AJ1854" s="94">
        <f t="shared" si="231"/>
        <v>0</v>
      </c>
      <c r="AK1854" s="95" t="e">
        <f>+VLOOKUP(M1854,'Código Barras'!$C$3:$C$1694,1,0)</f>
        <v>#N/A</v>
      </c>
      <c r="AL1854" s="90">
        <f t="shared" si="230"/>
        <v>0</v>
      </c>
      <c r="AM1854" s="90">
        <f t="shared" si="230"/>
        <v>0</v>
      </c>
      <c r="AN1854" s="90">
        <f t="shared" si="230"/>
        <v>0</v>
      </c>
      <c r="AO1854" s="90">
        <f t="shared" si="230"/>
        <v>0</v>
      </c>
      <c r="AP1854" s="90">
        <f t="shared" si="230"/>
        <v>0</v>
      </c>
      <c r="AQ1854" s="90">
        <f t="shared" si="230"/>
        <v>0</v>
      </c>
      <c r="AR1854" s="90" t="e">
        <f>VLOOKUP(C1854&amp;E1854&amp;G1854&amp;I1854&amp;J1854,'Código Licitaciones'!$I$8:$I$4158,1,0)</f>
        <v>#N/A</v>
      </c>
    </row>
    <row r="1855" spans="24:44" ht="18.75" x14ac:dyDescent="0.3">
      <c r="X1855" s="83">
        <f t="shared" si="225"/>
        <v>9</v>
      </c>
      <c r="Z1855" s="90" t="e">
        <f t="shared" si="226"/>
        <v>#DIV/0!</v>
      </c>
      <c r="AA1855" s="94" t="e">
        <f>+VLOOKUP(C1855,'Código Licitaciones'!$J$7:$J$31,1,0)</f>
        <v>#N/A</v>
      </c>
      <c r="AB1855" s="94">
        <f t="shared" si="227"/>
        <v>0</v>
      </c>
      <c r="AC1855" s="94" t="e">
        <f>+VLOOKUP(E1855,'Código Licitaciones'!$K$7:$K$50,1,0)</f>
        <v>#N/A</v>
      </c>
      <c r="AD1855" s="94">
        <f t="shared" si="228"/>
        <v>0</v>
      </c>
      <c r="AE1855" s="94" t="e">
        <f>+VLOOKUP(G1855,'Código Licitaciones'!$L$7:$L$50,1,0)</f>
        <v>#N/A</v>
      </c>
      <c r="AF1855" s="90" t="e">
        <f t="shared" si="229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1"/>
        <v>0</v>
      </c>
      <c r="AJ1855" s="94">
        <f t="shared" si="231"/>
        <v>0</v>
      </c>
      <c r="AK1855" s="95" t="e">
        <f>+VLOOKUP(M1855,'Código Barras'!$C$3:$C$1694,1,0)</f>
        <v>#N/A</v>
      </c>
      <c r="AL1855" s="90">
        <f t="shared" si="230"/>
        <v>0</v>
      </c>
      <c r="AM1855" s="90">
        <f t="shared" si="230"/>
        <v>0</v>
      </c>
      <c r="AN1855" s="90">
        <f t="shared" si="230"/>
        <v>0</v>
      </c>
      <c r="AO1855" s="90">
        <f t="shared" si="230"/>
        <v>0</v>
      </c>
      <c r="AP1855" s="90">
        <f t="shared" si="230"/>
        <v>0</v>
      </c>
      <c r="AQ1855" s="90">
        <f t="shared" si="230"/>
        <v>0</v>
      </c>
      <c r="AR1855" s="90" t="e">
        <f>VLOOKUP(C1855&amp;E1855&amp;G1855&amp;I1855&amp;J1855,'Código Licitaciones'!$I$8:$I$4158,1,0)</f>
        <v>#N/A</v>
      </c>
    </row>
    <row r="1856" spans="24:44" ht="18.75" x14ac:dyDescent="0.3">
      <c r="X1856" s="83">
        <f t="shared" si="225"/>
        <v>9</v>
      </c>
      <c r="Z1856" s="90" t="e">
        <f t="shared" si="226"/>
        <v>#DIV/0!</v>
      </c>
      <c r="AA1856" s="94" t="e">
        <f>+VLOOKUP(C1856,'Código Licitaciones'!$J$7:$J$31,1,0)</f>
        <v>#N/A</v>
      </c>
      <c r="AB1856" s="94">
        <f t="shared" si="227"/>
        <v>0</v>
      </c>
      <c r="AC1856" s="94" t="e">
        <f>+VLOOKUP(E1856,'Código Licitaciones'!$K$7:$K$50,1,0)</f>
        <v>#N/A</v>
      </c>
      <c r="AD1856" s="94">
        <f t="shared" si="228"/>
        <v>0</v>
      </c>
      <c r="AE1856" s="94" t="e">
        <f>+VLOOKUP(G1856,'Código Licitaciones'!$L$7:$L$50,1,0)</f>
        <v>#N/A</v>
      </c>
      <c r="AF1856" s="90" t="e">
        <f t="shared" si="229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1"/>
        <v>0</v>
      </c>
      <c r="AJ1856" s="94">
        <f t="shared" si="231"/>
        <v>0</v>
      </c>
      <c r="AK1856" s="95" t="e">
        <f>+VLOOKUP(M1856,'Código Barras'!$C$3:$C$1694,1,0)</f>
        <v>#N/A</v>
      </c>
      <c r="AL1856" s="90">
        <f t="shared" si="230"/>
        <v>0</v>
      </c>
      <c r="AM1856" s="90">
        <f t="shared" si="230"/>
        <v>0</v>
      </c>
      <c r="AN1856" s="90">
        <f t="shared" si="230"/>
        <v>0</v>
      </c>
      <c r="AO1856" s="90">
        <f t="shared" si="230"/>
        <v>0</v>
      </c>
      <c r="AP1856" s="90">
        <f t="shared" si="230"/>
        <v>0</v>
      </c>
      <c r="AQ1856" s="90">
        <f t="shared" si="230"/>
        <v>0</v>
      </c>
      <c r="AR1856" s="90" t="e">
        <f>VLOOKUP(C1856&amp;E1856&amp;G1856&amp;I1856&amp;J1856,'Código Licitaciones'!$I$8:$I$4158,1,0)</f>
        <v>#N/A</v>
      </c>
    </row>
    <row r="1857" spans="24:44" ht="18.75" x14ac:dyDescent="0.3">
      <c r="X1857" s="83">
        <f t="shared" si="225"/>
        <v>9</v>
      </c>
      <c r="Z1857" s="90" t="e">
        <f t="shared" si="226"/>
        <v>#DIV/0!</v>
      </c>
      <c r="AA1857" s="94" t="e">
        <f>+VLOOKUP(C1857,'Código Licitaciones'!$J$7:$J$31,1,0)</f>
        <v>#N/A</v>
      </c>
      <c r="AB1857" s="94">
        <f t="shared" si="227"/>
        <v>0</v>
      </c>
      <c r="AC1857" s="94" t="e">
        <f>+VLOOKUP(E1857,'Código Licitaciones'!$K$7:$K$50,1,0)</f>
        <v>#N/A</v>
      </c>
      <c r="AD1857" s="94">
        <f t="shared" si="228"/>
        <v>0</v>
      </c>
      <c r="AE1857" s="94" t="e">
        <f>+VLOOKUP(G1857,'Código Licitaciones'!$L$7:$L$50,1,0)</f>
        <v>#N/A</v>
      </c>
      <c r="AF1857" s="90" t="e">
        <f t="shared" si="229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1"/>
        <v>0</v>
      </c>
      <c r="AJ1857" s="94">
        <f t="shared" si="231"/>
        <v>0</v>
      </c>
      <c r="AK1857" s="95" t="e">
        <f>+VLOOKUP(M1857,'Código Barras'!$C$3:$C$1694,1,0)</f>
        <v>#N/A</v>
      </c>
      <c r="AL1857" s="90">
        <f t="shared" si="230"/>
        <v>0</v>
      </c>
      <c r="AM1857" s="90">
        <f t="shared" si="230"/>
        <v>0</v>
      </c>
      <c r="AN1857" s="90">
        <f t="shared" si="230"/>
        <v>0</v>
      </c>
      <c r="AO1857" s="90">
        <f t="shared" si="230"/>
        <v>0</v>
      </c>
      <c r="AP1857" s="90">
        <f t="shared" si="230"/>
        <v>0</v>
      </c>
      <c r="AQ1857" s="90">
        <f t="shared" si="230"/>
        <v>0</v>
      </c>
      <c r="AR1857" s="90" t="e">
        <f>VLOOKUP(C1857&amp;E1857&amp;G1857&amp;I1857&amp;J1857,'Código Licitaciones'!$I$8:$I$4158,1,0)</f>
        <v>#N/A</v>
      </c>
    </row>
    <row r="1858" spans="24:44" ht="18.75" x14ac:dyDescent="0.3">
      <c r="X1858" s="83">
        <f t="shared" si="225"/>
        <v>9</v>
      </c>
      <c r="Z1858" s="90" t="e">
        <f t="shared" si="226"/>
        <v>#DIV/0!</v>
      </c>
      <c r="AA1858" s="94" t="e">
        <f>+VLOOKUP(C1858,'Código Licitaciones'!$J$7:$J$31,1,0)</f>
        <v>#N/A</v>
      </c>
      <c r="AB1858" s="94">
        <f t="shared" si="227"/>
        <v>0</v>
      </c>
      <c r="AC1858" s="94" t="e">
        <f>+VLOOKUP(E1858,'Código Licitaciones'!$K$7:$K$50,1,0)</f>
        <v>#N/A</v>
      </c>
      <c r="AD1858" s="94">
        <f t="shared" si="228"/>
        <v>0</v>
      </c>
      <c r="AE1858" s="94" t="e">
        <f>+VLOOKUP(G1858,'Código Licitaciones'!$L$7:$L$50,1,0)</f>
        <v>#N/A</v>
      </c>
      <c r="AF1858" s="90" t="e">
        <f t="shared" si="229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1"/>
        <v>0</v>
      </c>
      <c r="AJ1858" s="94">
        <f t="shared" si="231"/>
        <v>0</v>
      </c>
      <c r="AK1858" s="95" t="e">
        <f>+VLOOKUP(M1858,'Código Barras'!$C$3:$C$1694,1,0)</f>
        <v>#N/A</v>
      </c>
      <c r="AL1858" s="90">
        <f t="shared" si="230"/>
        <v>0</v>
      </c>
      <c r="AM1858" s="90">
        <f t="shared" si="230"/>
        <v>0</v>
      </c>
      <c r="AN1858" s="90">
        <f t="shared" si="230"/>
        <v>0</v>
      </c>
      <c r="AO1858" s="90">
        <f t="shared" si="230"/>
        <v>0</v>
      </c>
      <c r="AP1858" s="90">
        <f t="shared" si="230"/>
        <v>0</v>
      </c>
      <c r="AQ1858" s="90">
        <f t="shared" si="230"/>
        <v>0</v>
      </c>
      <c r="AR1858" s="90" t="e">
        <f>VLOOKUP(C1858&amp;E1858&amp;G1858&amp;I1858&amp;J1858,'Código Licitaciones'!$I$8:$I$4158,1,0)</f>
        <v>#N/A</v>
      </c>
    </row>
    <row r="1859" spans="24:44" ht="18.75" x14ac:dyDescent="0.3">
      <c r="X1859" s="83">
        <f t="shared" si="225"/>
        <v>9</v>
      </c>
      <c r="Z1859" s="90" t="e">
        <f t="shared" si="226"/>
        <v>#DIV/0!</v>
      </c>
      <c r="AA1859" s="94" t="e">
        <f>+VLOOKUP(C1859,'Código Licitaciones'!$J$7:$J$31,1,0)</f>
        <v>#N/A</v>
      </c>
      <c r="AB1859" s="94">
        <f t="shared" si="227"/>
        <v>0</v>
      </c>
      <c r="AC1859" s="94" t="e">
        <f>+VLOOKUP(E1859,'Código Licitaciones'!$K$7:$K$50,1,0)</f>
        <v>#N/A</v>
      </c>
      <c r="AD1859" s="94">
        <f t="shared" si="228"/>
        <v>0</v>
      </c>
      <c r="AE1859" s="94" t="e">
        <f>+VLOOKUP(G1859,'Código Licitaciones'!$L$7:$L$50,1,0)</f>
        <v>#N/A</v>
      </c>
      <c r="AF1859" s="90" t="e">
        <f t="shared" si="229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1"/>
        <v>0</v>
      </c>
      <c r="AJ1859" s="94">
        <f t="shared" si="231"/>
        <v>0</v>
      </c>
      <c r="AK1859" s="95" t="e">
        <f>+VLOOKUP(M1859,'Código Barras'!$C$3:$C$1694,1,0)</f>
        <v>#N/A</v>
      </c>
      <c r="AL1859" s="90">
        <f t="shared" si="230"/>
        <v>0</v>
      </c>
      <c r="AM1859" s="90">
        <f t="shared" si="230"/>
        <v>0</v>
      </c>
      <c r="AN1859" s="90">
        <f t="shared" si="230"/>
        <v>0</v>
      </c>
      <c r="AO1859" s="90">
        <f t="shared" si="230"/>
        <v>0</v>
      </c>
      <c r="AP1859" s="90">
        <f t="shared" si="230"/>
        <v>0</v>
      </c>
      <c r="AQ1859" s="90">
        <f t="shared" si="230"/>
        <v>0</v>
      </c>
      <c r="AR1859" s="90" t="e">
        <f>VLOOKUP(C1859&amp;E1859&amp;G1859&amp;I1859&amp;J1859,'Código Licitaciones'!$I$8:$I$4158,1,0)</f>
        <v>#N/A</v>
      </c>
    </row>
    <row r="1860" spans="24:44" ht="18.75" x14ac:dyDescent="0.3">
      <c r="X1860" s="83">
        <f t="shared" si="225"/>
        <v>9</v>
      </c>
      <c r="Z1860" s="90" t="e">
        <f t="shared" si="226"/>
        <v>#DIV/0!</v>
      </c>
      <c r="AA1860" s="94" t="e">
        <f>+VLOOKUP(C1860,'Código Licitaciones'!$J$7:$J$31,1,0)</f>
        <v>#N/A</v>
      </c>
      <c r="AB1860" s="94">
        <f t="shared" si="227"/>
        <v>0</v>
      </c>
      <c r="AC1860" s="94" t="e">
        <f>+VLOOKUP(E1860,'Código Licitaciones'!$K$7:$K$50,1,0)</f>
        <v>#N/A</v>
      </c>
      <c r="AD1860" s="94">
        <f t="shared" si="228"/>
        <v>0</v>
      </c>
      <c r="AE1860" s="94" t="e">
        <f>+VLOOKUP(G1860,'Código Licitaciones'!$L$7:$L$50,1,0)</f>
        <v>#N/A</v>
      </c>
      <c r="AF1860" s="90" t="e">
        <f t="shared" si="229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1"/>
        <v>0</v>
      </c>
      <c r="AJ1860" s="94">
        <f t="shared" si="231"/>
        <v>0</v>
      </c>
      <c r="AK1860" s="95" t="e">
        <f>+VLOOKUP(M1860,'Código Barras'!$C$3:$C$1694,1,0)</f>
        <v>#N/A</v>
      </c>
      <c r="AL1860" s="90">
        <f t="shared" si="230"/>
        <v>0</v>
      </c>
      <c r="AM1860" s="90">
        <f t="shared" si="230"/>
        <v>0</v>
      </c>
      <c r="AN1860" s="90">
        <f t="shared" si="230"/>
        <v>0</v>
      </c>
      <c r="AO1860" s="90">
        <f t="shared" si="230"/>
        <v>0</v>
      </c>
      <c r="AP1860" s="90">
        <f t="shared" si="230"/>
        <v>0</v>
      </c>
      <c r="AQ1860" s="90">
        <f t="shared" si="230"/>
        <v>0</v>
      </c>
      <c r="AR1860" s="90" t="e">
        <f>VLOOKUP(C1860&amp;E1860&amp;G1860&amp;I1860&amp;J1860,'Código Licitaciones'!$I$8:$I$4158,1,0)</f>
        <v>#N/A</v>
      </c>
    </row>
    <row r="1861" spans="24:44" ht="18.75" x14ac:dyDescent="0.3">
      <c r="X1861" s="83">
        <f t="shared" si="225"/>
        <v>9</v>
      </c>
      <c r="Z1861" s="90" t="e">
        <f t="shared" si="226"/>
        <v>#DIV/0!</v>
      </c>
      <c r="AA1861" s="94" t="e">
        <f>+VLOOKUP(C1861,'Código Licitaciones'!$J$7:$J$31,1,0)</f>
        <v>#N/A</v>
      </c>
      <c r="AB1861" s="94">
        <f t="shared" si="227"/>
        <v>0</v>
      </c>
      <c r="AC1861" s="94" t="e">
        <f>+VLOOKUP(E1861,'Código Licitaciones'!$K$7:$K$50,1,0)</f>
        <v>#N/A</v>
      </c>
      <c r="AD1861" s="94">
        <f t="shared" si="228"/>
        <v>0</v>
      </c>
      <c r="AE1861" s="94" t="e">
        <f>+VLOOKUP(G1861,'Código Licitaciones'!$L$7:$L$50,1,0)</f>
        <v>#N/A</v>
      </c>
      <c r="AF1861" s="90" t="e">
        <f t="shared" si="229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1"/>
        <v>0</v>
      </c>
      <c r="AJ1861" s="94">
        <f t="shared" si="231"/>
        <v>0</v>
      </c>
      <c r="AK1861" s="95" t="e">
        <f>+VLOOKUP(M1861,'Código Barras'!$C$3:$C$1694,1,0)</f>
        <v>#N/A</v>
      </c>
      <c r="AL1861" s="90">
        <f t="shared" si="230"/>
        <v>0</v>
      </c>
      <c r="AM1861" s="90">
        <f t="shared" si="230"/>
        <v>0</v>
      </c>
      <c r="AN1861" s="90">
        <f t="shared" si="230"/>
        <v>0</v>
      </c>
      <c r="AO1861" s="90">
        <f t="shared" si="230"/>
        <v>0</v>
      </c>
      <c r="AP1861" s="90">
        <f t="shared" si="230"/>
        <v>0</v>
      </c>
      <c r="AQ1861" s="90">
        <f t="shared" si="230"/>
        <v>0</v>
      </c>
      <c r="AR1861" s="90" t="e">
        <f>VLOOKUP(C1861&amp;E1861&amp;G1861&amp;I1861&amp;J1861,'Código Licitaciones'!$I$8:$I$4158,1,0)</f>
        <v>#N/A</v>
      </c>
    </row>
    <row r="1862" spans="24:44" ht="18.75" x14ac:dyDescent="0.3">
      <c r="X1862" s="83">
        <f t="shared" si="225"/>
        <v>9</v>
      </c>
      <c r="Z1862" s="90" t="e">
        <f t="shared" si="226"/>
        <v>#DIV/0!</v>
      </c>
      <c r="AA1862" s="94" t="e">
        <f>+VLOOKUP(C1862,'Código Licitaciones'!$J$7:$J$31,1,0)</f>
        <v>#N/A</v>
      </c>
      <c r="AB1862" s="94">
        <f t="shared" si="227"/>
        <v>0</v>
      </c>
      <c r="AC1862" s="94" t="e">
        <f>+VLOOKUP(E1862,'Código Licitaciones'!$K$7:$K$50,1,0)</f>
        <v>#N/A</v>
      </c>
      <c r="AD1862" s="94">
        <f t="shared" si="228"/>
        <v>0</v>
      </c>
      <c r="AE1862" s="94" t="e">
        <f>+VLOOKUP(G1862,'Código Licitaciones'!$L$7:$L$50,1,0)</f>
        <v>#N/A</v>
      </c>
      <c r="AF1862" s="90" t="e">
        <f t="shared" si="229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1"/>
        <v>0</v>
      </c>
      <c r="AJ1862" s="94">
        <f t="shared" si="231"/>
        <v>0</v>
      </c>
      <c r="AK1862" s="95" t="e">
        <f>+VLOOKUP(M1862,'Código Barras'!$C$3:$C$1694,1,0)</f>
        <v>#N/A</v>
      </c>
      <c r="AL1862" s="90">
        <f t="shared" si="230"/>
        <v>0</v>
      </c>
      <c r="AM1862" s="90">
        <f t="shared" si="230"/>
        <v>0</v>
      </c>
      <c r="AN1862" s="90">
        <f t="shared" si="230"/>
        <v>0</v>
      </c>
      <c r="AO1862" s="90">
        <f t="shared" si="230"/>
        <v>0</v>
      </c>
      <c r="AP1862" s="90">
        <f t="shared" si="230"/>
        <v>0</v>
      </c>
      <c r="AQ1862" s="90">
        <f t="shared" si="230"/>
        <v>0</v>
      </c>
      <c r="AR1862" s="90" t="e">
        <f>VLOOKUP(C1862&amp;E1862&amp;G1862&amp;I1862&amp;J1862,'Código Licitaciones'!$I$8:$I$4158,1,0)</f>
        <v>#N/A</v>
      </c>
    </row>
    <row r="1863" spans="24:44" ht="18.75" x14ac:dyDescent="0.3">
      <c r="X1863" s="83">
        <f t="shared" si="225"/>
        <v>9</v>
      </c>
      <c r="Z1863" s="90" t="e">
        <f t="shared" si="226"/>
        <v>#DIV/0!</v>
      </c>
      <c r="AA1863" s="94" t="e">
        <f>+VLOOKUP(C1863,'Código Licitaciones'!$J$7:$J$31,1,0)</f>
        <v>#N/A</v>
      </c>
      <c r="AB1863" s="94">
        <f t="shared" si="227"/>
        <v>0</v>
      </c>
      <c r="AC1863" s="94" t="e">
        <f>+VLOOKUP(E1863,'Código Licitaciones'!$K$7:$K$50,1,0)</f>
        <v>#N/A</v>
      </c>
      <c r="AD1863" s="94">
        <f t="shared" si="228"/>
        <v>0</v>
      </c>
      <c r="AE1863" s="94" t="e">
        <f>+VLOOKUP(G1863,'Código Licitaciones'!$L$7:$L$50,1,0)</f>
        <v>#N/A</v>
      </c>
      <c r="AF1863" s="90" t="e">
        <f t="shared" si="229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1"/>
        <v>0</v>
      </c>
      <c r="AJ1863" s="94">
        <f t="shared" si="231"/>
        <v>0</v>
      </c>
      <c r="AK1863" s="95" t="e">
        <f>+VLOOKUP(M1863,'Código Barras'!$C$3:$C$1694,1,0)</f>
        <v>#N/A</v>
      </c>
      <c r="AL1863" s="90">
        <f t="shared" si="230"/>
        <v>0</v>
      </c>
      <c r="AM1863" s="90">
        <f t="shared" si="230"/>
        <v>0</v>
      </c>
      <c r="AN1863" s="90">
        <f t="shared" si="230"/>
        <v>0</v>
      </c>
      <c r="AO1863" s="90">
        <f t="shared" si="230"/>
        <v>0</v>
      </c>
      <c r="AP1863" s="90">
        <f t="shared" si="230"/>
        <v>0</v>
      </c>
      <c r="AQ1863" s="90">
        <f t="shared" si="230"/>
        <v>0</v>
      </c>
      <c r="AR1863" s="90" t="e">
        <f>VLOOKUP(C1863&amp;E1863&amp;G1863&amp;I1863&amp;J1863,'Código Licitaciones'!$I$8:$I$4158,1,0)</f>
        <v>#N/A</v>
      </c>
    </row>
    <row r="1864" spans="24:44" ht="18.75" x14ac:dyDescent="0.3">
      <c r="X1864" s="83">
        <f t="shared" si="225"/>
        <v>9</v>
      </c>
      <c r="Z1864" s="90" t="e">
        <f t="shared" si="226"/>
        <v>#DIV/0!</v>
      </c>
      <c r="AA1864" s="94" t="e">
        <f>+VLOOKUP(C1864,'Código Licitaciones'!$J$7:$J$31,1,0)</f>
        <v>#N/A</v>
      </c>
      <c r="AB1864" s="94">
        <f t="shared" si="227"/>
        <v>0</v>
      </c>
      <c r="AC1864" s="94" t="e">
        <f>+VLOOKUP(E1864,'Código Licitaciones'!$K$7:$K$50,1,0)</f>
        <v>#N/A</v>
      </c>
      <c r="AD1864" s="94">
        <f t="shared" si="228"/>
        <v>0</v>
      </c>
      <c r="AE1864" s="94" t="e">
        <f>+VLOOKUP(G1864,'Código Licitaciones'!$L$7:$L$50,1,0)</f>
        <v>#N/A</v>
      </c>
      <c r="AF1864" s="90" t="e">
        <f t="shared" si="229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1"/>
        <v>0</v>
      </c>
      <c r="AJ1864" s="94">
        <f t="shared" si="231"/>
        <v>0</v>
      </c>
      <c r="AK1864" s="95" t="e">
        <f>+VLOOKUP(M1864,'Código Barras'!$C$3:$C$1694,1,0)</f>
        <v>#N/A</v>
      </c>
      <c r="AL1864" s="90">
        <f t="shared" si="230"/>
        <v>0</v>
      </c>
      <c r="AM1864" s="90">
        <f t="shared" si="230"/>
        <v>0</v>
      </c>
      <c r="AN1864" s="90">
        <f t="shared" si="230"/>
        <v>0</v>
      </c>
      <c r="AO1864" s="90">
        <f t="shared" si="230"/>
        <v>0</v>
      </c>
      <c r="AP1864" s="90">
        <f t="shared" si="230"/>
        <v>0</v>
      </c>
      <c r="AQ1864" s="90">
        <f t="shared" si="230"/>
        <v>0</v>
      </c>
      <c r="AR1864" s="90" t="e">
        <f>VLOOKUP(C1864&amp;E1864&amp;G1864&amp;I1864&amp;J1864,'Código Licitaciones'!$I$8:$I$4158,1,0)</f>
        <v>#N/A</v>
      </c>
    </row>
    <row r="1865" spans="24:44" ht="18.75" x14ac:dyDescent="0.3">
      <c r="X1865" s="83">
        <f t="shared" si="225"/>
        <v>9</v>
      </c>
      <c r="Z1865" s="90" t="e">
        <f t="shared" si="226"/>
        <v>#DIV/0!</v>
      </c>
      <c r="AA1865" s="94" t="e">
        <f>+VLOOKUP(C1865,'Código Licitaciones'!$J$7:$J$31,1,0)</f>
        <v>#N/A</v>
      </c>
      <c r="AB1865" s="94">
        <f t="shared" si="227"/>
        <v>0</v>
      </c>
      <c r="AC1865" s="94" t="e">
        <f>+VLOOKUP(E1865,'Código Licitaciones'!$K$7:$K$50,1,0)</f>
        <v>#N/A</v>
      </c>
      <c r="AD1865" s="94">
        <f t="shared" si="228"/>
        <v>0</v>
      </c>
      <c r="AE1865" s="94" t="e">
        <f>+VLOOKUP(G1865,'Código Licitaciones'!$L$7:$L$50,1,0)</f>
        <v>#N/A</v>
      </c>
      <c r="AF1865" s="90" t="e">
        <f t="shared" si="229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1"/>
        <v>0</v>
      </c>
      <c r="AJ1865" s="94">
        <f t="shared" si="231"/>
        <v>0</v>
      </c>
      <c r="AK1865" s="95" t="e">
        <f>+VLOOKUP(M1865,'Código Barras'!$C$3:$C$1694,1,0)</f>
        <v>#N/A</v>
      </c>
      <c r="AL1865" s="90">
        <f t="shared" si="230"/>
        <v>0</v>
      </c>
      <c r="AM1865" s="90">
        <f t="shared" si="230"/>
        <v>0</v>
      </c>
      <c r="AN1865" s="90">
        <f t="shared" si="230"/>
        <v>0</v>
      </c>
      <c r="AO1865" s="90">
        <f t="shared" si="230"/>
        <v>0</v>
      </c>
      <c r="AP1865" s="90">
        <f t="shared" si="230"/>
        <v>0</v>
      </c>
      <c r="AQ1865" s="90">
        <f t="shared" si="230"/>
        <v>0</v>
      </c>
      <c r="AR1865" s="90" t="e">
        <f>VLOOKUP(C1865&amp;E1865&amp;G1865&amp;I1865&amp;J1865,'Código Licitaciones'!$I$8:$I$4158,1,0)</f>
        <v>#N/A</v>
      </c>
    </row>
    <row r="1866" spans="24:44" ht="18.75" x14ac:dyDescent="0.3">
      <c r="X1866" s="83">
        <f t="shared" ref="X1866:X1929" si="232">SUMPRODUCT(--(ISERROR(Z1866:BN1866)))</f>
        <v>9</v>
      </c>
      <c r="Z1866" s="90" t="e">
        <f t="shared" ref="Z1866:Z1929" si="233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4">+D1866</f>
        <v>0</v>
      </c>
      <c r="AC1866" s="94" t="e">
        <f>+VLOOKUP(E1866,'Código Licitaciones'!$K$7:$K$50,1,0)</f>
        <v>#N/A</v>
      </c>
      <c r="AD1866" s="94">
        <f t="shared" ref="AD1866:AD1929" si="235">+F1866</f>
        <v>0</v>
      </c>
      <c r="AE1866" s="94" t="e">
        <f>+VLOOKUP(G1866,'Código Licitaciones'!$L$7:$L$50,1,0)</f>
        <v>#N/A</v>
      </c>
      <c r="AF1866" s="90" t="e">
        <f t="shared" ref="AF1866:AF1929" si="236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1"/>
        <v>0</v>
      </c>
      <c r="AJ1866" s="94">
        <f t="shared" si="231"/>
        <v>0</v>
      </c>
      <c r="AK1866" s="95" t="e">
        <f>+VLOOKUP(M1866,'Código Barras'!$C$3:$C$1694,1,0)</f>
        <v>#N/A</v>
      </c>
      <c r="AL1866" s="90">
        <f t="shared" si="230"/>
        <v>0</v>
      </c>
      <c r="AM1866" s="90">
        <f t="shared" si="230"/>
        <v>0</v>
      </c>
      <c r="AN1866" s="90">
        <f t="shared" si="230"/>
        <v>0</v>
      </c>
      <c r="AO1866" s="90">
        <f t="shared" si="230"/>
        <v>0</v>
      </c>
      <c r="AP1866" s="90">
        <f t="shared" si="230"/>
        <v>0</v>
      </c>
      <c r="AQ1866" s="90">
        <f t="shared" si="230"/>
        <v>0</v>
      </c>
      <c r="AR1866" s="90" t="e">
        <f>VLOOKUP(C1866&amp;E1866&amp;G1866&amp;I1866&amp;J1866,'Código Licitaciones'!$I$8:$I$4158,1,0)</f>
        <v>#N/A</v>
      </c>
    </row>
    <row r="1867" spans="24:44" ht="18.75" x14ac:dyDescent="0.3">
      <c r="X1867" s="83">
        <f t="shared" si="232"/>
        <v>9</v>
      </c>
      <c r="Z1867" s="90" t="e">
        <f t="shared" si="233"/>
        <v>#DIV/0!</v>
      </c>
      <c r="AA1867" s="94" t="e">
        <f>+VLOOKUP(C1867,'Código Licitaciones'!$J$7:$J$31,1,0)</f>
        <v>#N/A</v>
      </c>
      <c r="AB1867" s="94">
        <f t="shared" si="234"/>
        <v>0</v>
      </c>
      <c r="AC1867" s="94" t="e">
        <f>+VLOOKUP(E1867,'Código Licitaciones'!$K$7:$K$50,1,0)</f>
        <v>#N/A</v>
      </c>
      <c r="AD1867" s="94">
        <f t="shared" si="235"/>
        <v>0</v>
      </c>
      <c r="AE1867" s="94" t="e">
        <f>+VLOOKUP(G1867,'Código Licitaciones'!$L$7:$L$50,1,0)</f>
        <v>#N/A</v>
      </c>
      <c r="AF1867" s="90" t="e">
        <f t="shared" si="236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1"/>
        <v>0</v>
      </c>
      <c r="AJ1867" s="94">
        <f t="shared" si="231"/>
        <v>0</v>
      </c>
      <c r="AK1867" s="95" t="e">
        <f>+VLOOKUP(M1867,'Código Barras'!$C$3:$C$1694,1,0)</f>
        <v>#N/A</v>
      </c>
      <c r="AL1867" s="90">
        <f t="shared" si="230"/>
        <v>0</v>
      </c>
      <c r="AM1867" s="90">
        <f t="shared" si="230"/>
        <v>0</v>
      </c>
      <c r="AN1867" s="90">
        <f t="shared" si="230"/>
        <v>0</v>
      </c>
      <c r="AO1867" s="90">
        <f t="shared" si="230"/>
        <v>0</v>
      </c>
      <c r="AP1867" s="90">
        <f t="shared" si="230"/>
        <v>0</v>
      </c>
      <c r="AQ1867" s="90">
        <f t="shared" si="230"/>
        <v>0</v>
      </c>
      <c r="AR1867" s="90" t="e">
        <f>VLOOKUP(C1867&amp;E1867&amp;G1867&amp;I1867&amp;J1867,'Código Licitaciones'!$I$8:$I$4158,1,0)</f>
        <v>#N/A</v>
      </c>
    </row>
    <row r="1868" spans="24:44" ht="18.75" x14ac:dyDescent="0.3">
      <c r="X1868" s="83">
        <f t="shared" si="232"/>
        <v>9</v>
      </c>
      <c r="Z1868" s="90" t="e">
        <f t="shared" si="233"/>
        <v>#DIV/0!</v>
      </c>
      <c r="AA1868" s="94" t="e">
        <f>+VLOOKUP(C1868,'Código Licitaciones'!$J$7:$J$31,1,0)</f>
        <v>#N/A</v>
      </c>
      <c r="AB1868" s="94">
        <f t="shared" si="234"/>
        <v>0</v>
      </c>
      <c r="AC1868" s="94" t="e">
        <f>+VLOOKUP(E1868,'Código Licitaciones'!$K$7:$K$50,1,0)</f>
        <v>#N/A</v>
      </c>
      <c r="AD1868" s="94">
        <f t="shared" si="235"/>
        <v>0</v>
      </c>
      <c r="AE1868" s="94" t="e">
        <f>+VLOOKUP(G1868,'Código Licitaciones'!$L$7:$L$50,1,0)</f>
        <v>#N/A</v>
      </c>
      <c r="AF1868" s="90" t="e">
        <f t="shared" si="236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1"/>
        <v>0</v>
      </c>
      <c r="AJ1868" s="94">
        <f t="shared" si="231"/>
        <v>0</v>
      </c>
      <c r="AK1868" s="95" t="e">
        <f>+VLOOKUP(M1868,'Código Barras'!$C$3:$C$1694,1,0)</f>
        <v>#N/A</v>
      </c>
      <c r="AL1868" s="90">
        <f t="shared" si="230"/>
        <v>0</v>
      </c>
      <c r="AM1868" s="90">
        <f t="shared" si="230"/>
        <v>0</v>
      </c>
      <c r="AN1868" s="90">
        <f t="shared" si="230"/>
        <v>0</v>
      </c>
      <c r="AO1868" s="90">
        <f t="shared" si="230"/>
        <v>0</v>
      </c>
      <c r="AP1868" s="90">
        <f t="shared" si="230"/>
        <v>0</v>
      </c>
      <c r="AQ1868" s="90">
        <f t="shared" si="230"/>
        <v>0</v>
      </c>
      <c r="AR1868" s="90" t="e">
        <f>VLOOKUP(C1868&amp;E1868&amp;G1868&amp;I1868&amp;J1868,'Código Licitaciones'!$I$8:$I$4158,1,0)</f>
        <v>#N/A</v>
      </c>
    </row>
    <row r="1869" spans="24:44" ht="18.75" x14ac:dyDescent="0.3">
      <c r="X1869" s="83">
        <f t="shared" si="232"/>
        <v>9</v>
      </c>
      <c r="Z1869" s="90" t="e">
        <f t="shared" si="233"/>
        <v>#DIV/0!</v>
      </c>
      <c r="AA1869" s="94" t="e">
        <f>+VLOOKUP(C1869,'Código Licitaciones'!$J$7:$J$31,1,0)</f>
        <v>#N/A</v>
      </c>
      <c r="AB1869" s="94">
        <f t="shared" si="234"/>
        <v>0</v>
      </c>
      <c r="AC1869" s="94" t="e">
        <f>+VLOOKUP(E1869,'Código Licitaciones'!$K$7:$K$50,1,0)</f>
        <v>#N/A</v>
      </c>
      <c r="AD1869" s="94">
        <f t="shared" si="235"/>
        <v>0</v>
      </c>
      <c r="AE1869" s="94" t="e">
        <f>+VLOOKUP(G1869,'Código Licitaciones'!$L$7:$L$50,1,0)</f>
        <v>#N/A</v>
      </c>
      <c r="AF1869" s="90" t="e">
        <f t="shared" si="236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1"/>
        <v>0</v>
      </c>
      <c r="AJ1869" s="94">
        <f t="shared" si="231"/>
        <v>0</v>
      </c>
      <c r="AK1869" s="95" t="e">
        <f>+VLOOKUP(M1869,'Código Barras'!$C$3:$C$1694,1,0)</f>
        <v>#N/A</v>
      </c>
      <c r="AL1869" s="90">
        <f t="shared" si="230"/>
        <v>0</v>
      </c>
      <c r="AM1869" s="90">
        <f t="shared" si="230"/>
        <v>0</v>
      </c>
      <c r="AN1869" s="90">
        <f t="shared" si="230"/>
        <v>0</v>
      </c>
      <c r="AO1869" s="90">
        <f t="shared" si="230"/>
        <v>0</v>
      </c>
      <c r="AP1869" s="90">
        <f t="shared" si="230"/>
        <v>0</v>
      </c>
      <c r="AQ1869" s="90">
        <f t="shared" si="230"/>
        <v>0</v>
      </c>
      <c r="AR1869" s="90" t="e">
        <f>VLOOKUP(C1869&amp;E1869&amp;G1869&amp;I1869&amp;J1869,'Código Licitaciones'!$I$8:$I$4158,1,0)</f>
        <v>#N/A</v>
      </c>
    </row>
    <row r="1870" spans="24:44" ht="18.75" x14ac:dyDescent="0.3">
      <c r="X1870" s="83">
        <f t="shared" si="232"/>
        <v>9</v>
      </c>
      <c r="Z1870" s="90" t="e">
        <f t="shared" si="233"/>
        <v>#DIV/0!</v>
      </c>
      <c r="AA1870" s="94" t="e">
        <f>+VLOOKUP(C1870,'Código Licitaciones'!$J$7:$J$31,1,0)</f>
        <v>#N/A</v>
      </c>
      <c r="AB1870" s="94">
        <f t="shared" si="234"/>
        <v>0</v>
      </c>
      <c r="AC1870" s="94" t="e">
        <f>+VLOOKUP(E1870,'Código Licitaciones'!$K$7:$K$50,1,0)</f>
        <v>#N/A</v>
      </c>
      <c r="AD1870" s="94">
        <f t="shared" si="235"/>
        <v>0</v>
      </c>
      <c r="AE1870" s="94" t="e">
        <f>+VLOOKUP(G1870,'Código Licitaciones'!$L$7:$L$50,1,0)</f>
        <v>#N/A</v>
      </c>
      <c r="AF1870" s="90" t="e">
        <f t="shared" si="236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1"/>
        <v>0</v>
      </c>
      <c r="AJ1870" s="94">
        <f t="shared" si="231"/>
        <v>0</v>
      </c>
      <c r="AK1870" s="95" t="e">
        <f>+VLOOKUP(M1870,'Código Barras'!$C$3:$C$1694,1,0)</f>
        <v>#N/A</v>
      </c>
      <c r="AL1870" s="90">
        <f t="shared" si="230"/>
        <v>0</v>
      </c>
      <c r="AM1870" s="90">
        <f t="shared" si="230"/>
        <v>0</v>
      </c>
      <c r="AN1870" s="90">
        <f t="shared" si="230"/>
        <v>0</v>
      </c>
      <c r="AO1870" s="90">
        <f t="shared" si="230"/>
        <v>0</v>
      </c>
      <c r="AP1870" s="90">
        <f t="shared" si="230"/>
        <v>0</v>
      </c>
      <c r="AQ1870" s="90">
        <f t="shared" si="230"/>
        <v>0</v>
      </c>
      <c r="AR1870" s="90" t="e">
        <f>VLOOKUP(C1870&amp;E1870&amp;G1870&amp;I1870&amp;J1870,'Código Licitaciones'!$I$8:$I$4158,1,0)</f>
        <v>#N/A</v>
      </c>
    </row>
    <row r="1871" spans="24:44" ht="18.75" x14ac:dyDescent="0.3">
      <c r="X1871" s="83">
        <f t="shared" si="232"/>
        <v>9</v>
      </c>
      <c r="Z1871" s="90" t="e">
        <f t="shared" si="233"/>
        <v>#DIV/0!</v>
      </c>
      <c r="AA1871" s="94" t="e">
        <f>+VLOOKUP(C1871,'Código Licitaciones'!$J$7:$J$31,1,0)</f>
        <v>#N/A</v>
      </c>
      <c r="AB1871" s="94">
        <f t="shared" si="234"/>
        <v>0</v>
      </c>
      <c r="AC1871" s="94" t="e">
        <f>+VLOOKUP(E1871,'Código Licitaciones'!$K$7:$K$50,1,0)</f>
        <v>#N/A</v>
      </c>
      <c r="AD1871" s="94">
        <f t="shared" si="235"/>
        <v>0</v>
      </c>
      <c r="AE1871" s="94" t="e">
        <f>+VLOOKUP(G1871,'Código Licitaciones'!$L$7:$L$50,1,0)</f>
        <v>#N/A</v>
      </c>
      <c r="AF1871" s="90" t="e">
        <f t="shared" si="236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1"/>
        <v>0</v>
      </c>
      <c r="AJ1871" s="94">
        <f t="shared" si="231"/>
        <v>0</v>
      </c>
      <c r="AK1871" s="95" t="e">
        <f>+VLOOKUP(M1871,'Código Barras'!$C$3:$C$1694,1,0)</f>
        <v>#N/A</v>
      </c>
      <c r="AL1871" s="90">
        <f t="shared" si="230"/>
        <v>0</v>
      </c>
      <c r="AM1871" s="90">
        <f t="shared" si="230"/>
        <v>0</v>
      </c>
      <c r="AN1871" s="90">
        <f t="shared" si="230"/>
        <v>0</v>
      </c>
      <c r="AO1871" s="90">
        <f t="shared" si="230"/>
        <v>0</v>
      </c>
      <c r="AP1871" s="90">
        <f t="shared" si="230"/>
        <v>0</v>
      </c>
      <c r="AQ1871" s="90">
        <f t="shared" si="230"/>
        <v>0</v>
      </c>
      <c r="AR1871" s="90" t="e">
        <f>VLOOKUP(C1871&amp;E1871&amp;G1871&amp;I1871&amp;J1871,'Código Licitaciones'!$I$8:$I$4158,1,0)</f>
        <v>#N/A</v>
      </c>
    </row>
    <row r="1872" spans="24:44" ht="18.75" x14ac:dyDescent="0.3">
      <c r="X1872" s="83">
        <f t="shared" si="232"/>
        <v>9</v>
      </c>
      <c r="Z1872" s="90" t="e">
        <f t="shared" si="233"/>
        <v>#DIV/0!</v>
      </c>
      <c r="AA1872" s="94" t="e">
        <f>+VLOOKUP(C1872,'Código Licitaciones'!$J$7:$J$31,1,0)</f>
        <v>#N/A</v>
      </c>
      <c r="AB1872" s="94">
        <f t="shared" si="234"/>
        <v>0</v>
      </c>
      <c r="AC1872" s="94" t="e">
        <f>+VLOOKUP(E1872,'Código Licitaciones'!$K$7:$K$50,1,0)</f>
        <v>#N/A</v>
      </c>
      <c r="AD1872" s="94">
        <f t="shared" si="235"/>
        <v>0</v>
      </c>
      <c r="AE1872" s="94" t="e">
        <f>+VLOOKUP(G1872,'Código Licitaciones'!$L$7:$L$50,1,0)</f>
        <v>#N/A</v>
      </c>
      <c r="AF1872" s="90" t="e">
        <f t="shared" si="236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1"/>
        <v>0</v>
      </c>
      <c r="AJ1872" s="94">
        <f t="shared" si="231"/>
        <v>0</v>
      </c>
      <c r="AK1872" s="95" t="e">
        <f>+VLOOKUP(M1872,'Código Barras'!$C$3:$C$1694,1,0)</f>
        <v>#N/A</v>
      </c>
      <c r="AL1872" s="90">
        <f t="shared" si="230"/>
        <v>0</v>
      </c>
      <c r="AM1872" s="90">
        <f t="shared" si="230"/>
        <v>0</v>
      </c>
      <c r="AN1872" s="90">
        <f t="shared" si="230"/>
        <v>0</v>
      </c>
      <c r="AO1872" s="90">
        <f t="shared" si="230"/>
        <v>0</v>
      </c>
      <c r="AP1872" s="90">
        <f t="shared" si="230"/>
        <v>0</v>
      </c>
      <c r="AQ1872" s="90">
        <f t="shared" si="230"/>
        <v>0</v>
      </c>
      <c r="AR1872" s="90" t="e">
        <f>VLOOKUP(C1872&amp;E1872&amp;G1872&amp;I1872&amp;J1872,'Código Licitaciones'!$I$8:$I$4158,1,0)</f>
        <v>#N/A</v>
      </c>
    </row>
    <row r="1873" spans="24:44" ht="18.75" x14ac:dyDescent="0.3">
      <c r="X1873" s="83">
        <f t="shared" si="232"/>
        <v>9</v>
      </c>
      <c r="Z1873" s="90" t="e">
        <f t="shared" si="233"/>
        <v>#DIV/0!</v>
      </c>
      <c r="AA1873" s="94" t="e">
        <f>+VLOOKUP(C1873,'Código Licitaciones'!$J$7:$J$31,1,0)</f>
        <v>#N/A</v>
      </c>
      <c r="AB1873" s="94">
        <f t="shared" si="234"/>
        <v>0</v>
      </c>
      <c r="AC1873" s="94" t="e">
        <f>+VLOOKUP(E1873,'Código Licitaciones'!$K$7:$K$50,1,0)</f>
        <v>#N/A</v>
      </c>
      <c r="AD1873" s="94">
        <f t="shared" si="235"/>
        <v>0</v>
      </c>
      <c r="AE1873" s="94" t="e">
        <f>+VLOOKUP(G1873,'Código Licitaciones'!$L$7:$L$50,1,0)</f>
        <v>#N/A</v>
      </c>
      <c r="AF1873" s="90" t="e">
        <f t="shared" si="236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1"/>
        <v>0</v>
      </c>
      <c r="AJ1873" s="94">
        <f t="shared" si="231"/>
        <v>0</v>
      </c>
      <c r="AK1873" s="95" t="e">
        <f>+VLOOKUP(M1873,'Código Barras'!$C$3:$C$1694,1,0)</f>
        <v>#N/A</v>
      </c>
      <c r="AL1873" s="90">
        <f t="shared" si="230"/>
        <v>0</v>
      </c>
      <c r="AM1873" s="90">
        <f t="shared" si="230"/>
        <v>0</v>
      </c>
      <c r="AN1873" s="90">
        <f t="shared" si="230"/>
        <v>0</v>
      </c>
      <c r="AO1873" s="90">
        <f t="shared" si="230"/>
        <v>0</v>
      </c>
      <c r="AP1873" s="90">
        <f t="shared" si="230"/>
        <v>0</v>
      </c>
      <c r="AQ1873" s="90">
        <f t="shared" si="230"/>
        <v>0</v>
      </c>
      <c r="AR1873" s="90" t="e">
        <f>VLOOKUP(C1873&amp;E1873&amp;G1873&amp;I1873&amp;J1873,'Código Licitaciones'!$I$8:$I$4158,1,0)</f>
        <v>#N/A</v>
      </c>
    </row>
    <row r="1874" spans="24:44" ht="18.75" x14ac:dyDescent="0.3">
      <c r="X1874" s="83">
        <f t="shared" si="232"/>
        <v>9</v>
      </c>
      <c r="Z1874" s="90" t="e">
        <f t="shared" si="233"/>
        <v>#DIV/0!</v>
      </c>
      <c r="AA1874" s="94" t="e">
        <f>+VLOOKUP(C1874,'Código Licitaciones'!$J$7:$J$31,1,0)</f>
        <v>#N/A</v>
      </c>
      <c r="AB1874" s="94">
        <f t="shared" si="234"/>
        <v>0</v>
      </c>
      <c r="AC1874" s="94" t="e">
        <f>+VLOOKUP(E1874,'Código Licitaciones'!$K$7:$K$50,1,0)</f>
        <v>#N/A</v>
      </c>
      <c r="AD1874" s="94">
        <f t="shared" si="235"/>
        <v>0</v>
      </c>
      <c r="AE1874" s="94" t="e">
        <f>+VLOOKUP(G1874,'Código Licitaciones'!$L$7:$L$50,1,0)</f>
        <v>#N/A</v>
      </c>
      <c r="AF1874" s="90" t="e">
        <f t="shared" si="236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1"/>
        <v>0</v>
      </c>
      <c r="AJ1874" s="94">
        <f t="shared" si="231"/>
        <v>0</v>
      </c>
      <c r="AK1874" s="95" t="e">
        <f>+VLOOKUP(M1874,'Código Barras'!$C$3:$C$1694,1,0)</f>
        <v>#N/A</v>
      </c>
      <c r="AL1874" s="90">
        <f t="shared" si="230"/>
        <v>0</v>
      </c>
      <c r="AM1874" s="90">
        <f t="shared" si="230"/>
        <v>0</v>
      </c>
      <c r="AN1874" s="90">
        <f t="shared" si="230"/>
        <v>0</v>
      </c>
      <c r="AO1874" s="90">
        <f t="shared" si="230"/>
        <v>0</v>
      </c>
      <c r="AP1874" s="90">
        <f t="shared" si="230"/>
        <v>0</v>
      </c>
      <c r="AQ1874" s="90">
        <f t="shared" si="230"/>
        <v>0</v>
      </c>
      <c r="AR1874" s="90" t="e">
        <f>VLOOKUP(C1874&amp;E1874&amp;G1874&amp;I1874&amp;J1874,'Código Licitaciones'!$I$8:$I$4158,1,0)</f>
        <v>#N/A</v>
      </c>
    </row>
    <row r="1875" spans="24:44" ht="18.75" x14ac:dyDescent="0.3">
      <c r="X1875" s="83">
        <f t="shared" si="232"/>
        <v>9</v>
      </c>
      <c r="Z1875" s="90" t="e">
        <f t="shared" si="233"/>
        <v>#DIV/0!</v>
      </c>
      <c r="AA1875" s="94" t="e">
        <f>+VLOOKUP(C1875,'Código Licitaciones'!$J$7:$J$31,1,0)</f>
        <v>#N/A</v>
      </c>
      <c r="AB1875" s="94">
        <f t="shared" si="234"/>
        <v>0</v>
      </c>
      <c r="AC1875" s="94" t="e">
        <f>+VLOOKUP(E1875,'Código Licitaciones'!$K$7:$K$50,1,0)</f>
        <v>#N/A</v>
      </c>
      <c r="AD1875" s="94">
        <f t="shared" si="235"/>
        <v>0</v>
      </c>
      <c r="AE1875" s="94" t="e">
        <f>+VLOOKUP(G1875,'Código Licitaciones'!$L$7:$L$50,1,0)</f>
        <v>#N/A</v>
      </c>
      <c r="AF1875" s="90" t="e">
        <f t="shared" si="236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1"/>
        <v>0</v>
      </c>
      <c r="AJ1875" s="94">
        <f t="shared" si="231"/>
        <v>0</v>
      </c>
      <c r="AK1875" s="95" t="e">
        <f>+VLOOKUP(M1875,'Código Barras'!$C$3:$C$1694,1,0)</f>
        <v>#N/A</v>
      </c>
      <c r="AL1875" s="90">
        <f t="shared" si="230"/>
        <v>0</v>
      </c>
      <c r="AM1875" s="90">
        <f t="shared" si="230"/>
        <v>0</v>
      </c>
      <c r="AN1875" s="90">
        <f t="shared" si="230"/>
        <v>0</v>
      </c>
      <c r="AO1875" s="90">
        <f t="shared" si="230"/>
        <v>0</v>
      </c>
      <c r="AP1875" s="90">
        <f t="shared" si="230"/>
        <v>0</v>
      </c>
      <c r="AQ1875" s="90">
        <f t="shared" si="230"/>
        <v>0</v>
      </c>
      <c r="AR1875" s="90" t="e">
        <f>VLOOKUP(C1875&amp;E1875&amp;G1875&amp;I1875&amp;J1875,'Código Licitaciones'!$I$8:$I$4158,1,0)</f>
        <v>#N/A</v>
      </c>
    </row>
    <row r="1876" spans="24:44" ht="18.75" x14ac:dyDescent="0.3">
      <c r="X1876" s="83">
        <f t="shared" si="232"/>
        <v>9</v>
      </c>
      <c r="Z1876" s="90" t="e">
        <f t="shared" si="233"/>
        <v>#DIV/0!</v>
      </c>
      <c r="AA1876" s="94" t="e">
        <f>+VLOOKUP(C1876,'Código Licitaciones'!$J$7:$J$31,1,0)</f>
        <v>#N/A</v>
      </c>
      <c r="AB1876" s="94">
        <f t="shared" si="234"/>
        <v>0</v>
      </c>
      <c r="AC1876" s="94" t="e">
        <f>+VLOOKUP(E1876,'Código Licitaciones'!$K$7:$K$50,1,0)</f>
        <v>#N/A</v>
      </c>
      <c r="AD1876" s="94">
        <f t="shared" si="235"/>
        <v>0</v>
      </c>
      <c r="AE1876" s="94" t="e">
        <f>+VLOOKUP(G1876,'Código Licitaciones'!$L$7:$L$50,1,0)</f>
        <v>#N/A</v>
      </c>
      <c r="AF1876" s="90" t="e">
        <f t="shared" si="236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1"/>
        <v>0</v>
      </c>
      <c r="AJ1876" s="94">
        <f t="shared" si="231"/>
        <v>0</v>
      </c>
      <c r="AK1876" s="95" t="e">
        <f>+VLOOKUP(M1876,'Código Barras'!$C$3:$C$1694,1,0)</f>
        <v>#N/A</v>
      </c>
      <c r="AL1876" s="90">
        <f t="shared" si="230"/>
        <v>0</v>
      </c>
      <c r="AM1876" s="90">
        <f t="shared" si="230"/>
        <v>0</v>
      </c>
      <c r="AN1876" s="90">
        <f t="shared" si="230"/>
        <v>0</v>
      </c>
      <c r="AO1876" s="90">
        <f t="shared" si="230"/>
        <v>0</v>
      </c>
      <c r="AP1876" s="90">
        <f t="shared" si="230"/>
        <v>0</v>
      </c>
      <c r="AQ1876" s="90">
        <f t="shared" si="230"/>
        <v>0</v>
      </c>
      <c r="AR1876" s="90" t="e">
        <f>VLOOKUP(C1876&amp;E1876&amp;G1876&amp;I1876&amp;J1876,'Código Licitaciones'!$I$8:$I$4158,1,0)</f>
        <v>#N/A</v>
      </c>
    </row>
    <row r="1877" spans="24:44" ht="18.75" x14ac:dyDescent="0.3">
      <c r="X1877" s="83">
        <f t="shared" si="232"/>
        <v>9</v>
      </c>
      <c r="Z1877" s="90" t="e">
        <f t="shared" si="233"/>
        <v>#DIV/0!</v>
      </c>
      <c r="AA1877" s="94" t="e">
        <f>+VLOOKUP(C1877,'Código Licitaciones'!$J$7:$J$31,1,0)</f>
        <v>#N/A</v>
      </c>
      <c r="AB1877" s="94">
        <f t="shared" si="234"/>
        <v>0</v>
      </c>
      <c r="AC1877" s="94" t="e">
        <f>+VLOOKUP(E1877,'Código Licitaciones'!$K$7:$K$50,1,0)</f>
        <v>#N/A</v>
      </c>
      <c r="AD1877" s="94">
        <f t="shared" si="235"/>
        <v>0</v>
      </c>
      <c r="AE1877" s="94" t="e">
        <f>+VLOOKUP(G1877,'Código Licitaciones'!$L$7:$L$50,1,0)</f>
        <v>#N/A</v>
      </c>
      <c r="AF1877" s="90" t="e">
        <f t="shared" si="236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1"/>
        <v>0</v>
      </c>
      <c r="AJ1877" s="94">
        <f t="shared" si="231"/>
        <v>0</v>
      </c>
      <c r="AK1877" s="95" t="e">
        <f>+VLOOKUP(M1877,'Código Barras'!$C$3:$C$1694,1,0)</f>
        <v>#N/A</v>
      </c>
      <c r="AL1877" s="90">
        <f t="shared" si="230"/>
        <v>0</v>
      </c>
      <c r="AM1877" s="90">
        <f t="shared" si="230"/>
        <v>0</v>
      </c>
      <c r="AN1877" s="90">
        <f t="shared" si="230"/>
        <v>0</v>
      </c>
      <c r="AO1877" s="90">
        <f t="shared" si="230"/>
        <v>0</v>
      </c>
      <c r="AP1877" s="90">
        <f t="shared" si="230"/>
        <v>0</v>
      </c>
      <c r="AQ1877" s="90">
        <f t="shared" si="230"/>
        <v>0</v>
      </c>
      <c r="AR1877" s="90" t="e">
        <f>VLOOKUP(C1877&amp;E1877&amp;G1877&amp;I1877&amp;J1877,'Código Licitaciones'!$I$8:$I$4158,1,0)</f>
        <v>#N/A</v>
      </c>
    </row>
    <row r="1878" spans="24:44" ht="18.75" x14ac:dyDescent="0.3">
      <c r="X1878" s="83">
        <f t="shared" si="232"/>
        <v>9</v>
      </c>
      <c r="Z1878" s="90" t="e">
        <f t="shared" si="233"/>
        <v>#DIV/0!</v>
      </c>
      <c r="AA1878" s="94" t="e">
        <f>+VLOOKUP(C1878,'Código Licitaciones'!$J$7:$J$31,1,0)</f>
        <v>#N/A</v>
      </c>
      <c r="AB1878" s="94">
        <f t="shared" si="234"/>
        <v>0</v>
      </c>
      <c r="AC1878" s="94" t="e">
        <f>+VLOOKUP(E1878,'Código Licitaciones'!$K$7:$K$50,1,0)</f>
        <v>#N/A</v>
      </c>
      <c r="AD1878" s="94">
        <f t="shared" si="235"/>
        <v>0</v>
      </c>
      <c r="AE1878" s="94" t="e">
        <f>+VLOOKUP(G1878,'Código Licitaciones'!$L$7:$L$50,1,0)</f>
        <v>#N/A</v>
      </c>
      <c r="AF1878" s="90" t="e">
        <f t="shared" si="236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1"/>
        <v>0</v>
      </c>
      <c r="AJ1878" s="94">
        <f t="shared" si="231"/>
        <v>0</v>
      </c>
      <c r="AK1878" s="95" t="e">
        <f>+VLOOKUP(M1878,'Código Barras'!$C$3:$C$1694,1,0)</f>
        <v>#N/A</v>
      </c>
      <c r="AL1878" s="90">
        <f t="shared" si="230"/>
        <v>0</v>
      </c>
      <c r="AM1878" s="90">
        <f t="shared" si="230"/>
        <v>0</v>
      </c>
      <c r="AN1878" s="90">
        <f t="shared" si="230"/>
        <v>0</v>
      </c>
      <c r="AO1878" s="90">
        <f t="shared" ref="AO1878:AQ1941" si="237">IF(OR(ISNUMBER(Q1878),Q1878=0),Q1878,1/0)</f>
        <v>0</v>
      </c>
      <c r="AP1878" s="90">
        <f t="shared" si="237"/>
        <v>0</v>
      </c>
      <c r="AQ1878" s="90">
        <f t="shared" si="237"/>
        <v>0</v>
      </c>
      <c r="AR1878" s="90" t="e">
        <f>VLOOKUP(C1878&amp;E1878&amp;G1878&amp;I1878&amp;J1878,'Código Licitaciones'!$I$8:$I$4158,1,0)</f>
        <v>#N/A</v>
      </c>
    </row>
    <row r="1879" spans="24:44" ht="18.75" x14ac:dyDescent="0.3">
      <c r="X1879" s="83">
        <f t="shared" si="232"/>
        <v>9</v>
      </c>
      <c r="Z1879" s="90" t="e">
        <f t="shared" si="233"/>
        <v>#DIV/0!</v>
      </c>
      <c r="AA1879" s="94" t="e">
        <f>+VLOOKUP(C1879,'Código Licitaciones'!$J$7:$J$31,1,0)</f>
        <v>#N/A</v>
      </c>
      <c r="AB1879" s="94">
        <f t="shared" si="234"/>
        <v>0</v>
      </c>
      <c r="AC1879" s="94" t="e">
        <f>+VLOOKUP(E1879,'Código Licitaciones'!$K$7:$K$50,1,0)</f>
        <v>#N/A</v>
      </c>
      <c r="AD1879" s="94">
        <f t="shared" si="235"/>
        <v>0</v>
      </c>
      <c r="AE1879" s="94" t="e">
        <f>+VLOOKUP(G1879,'Código Licitaciones'!$L$7:$L$50,1,0)</f>
        <v>#N/A</v>
      </c>
      <c r="AF1879" s="90" t="e">
        <f t="shared" si="236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1"/>
        <v>0</v>
      </c>
      <c r="AJ1879" s="94">
        <f t="shared" si="231"/>
        <v>0</v>
      </c>
      <c r="AK1879" s="95" t="e">
        <f>+VLOOKUP(M1879,'Código Barras'!$C$3:$C$1694,1,0)</f>
        <v>#N/A</v>
      </c>
      <c r="AL1879" s="90">
        <f t="shared" ref="AL1879:AQ1942" si="238">IF(OR(ISNUMBER(N1879),N1879=0),N1879,1/0)</f>
        <v>0</v>
      </c>
      <c r="AM1879" s="90">
        <f t="shared" si="238"/>
        <v>0</v>
      </c>
      <c r="AN1879" s="90">
        <f t="shared" si="238"/>
        <v>0</v>
      </c>
      <c r="AO1879" s="90">
        <f t="shared" si="237"/>
        <v>0</v>
      </c>
      <c r="AP1879" s="90">
        <f t="shared" si="237"/>
        <v>0</v>
      </c>
      <c r="AQ1879" s="90">
        <f t="shared" si="237"/>
        <v>0</v>
      </c>
      <c r="AR1879" s="90" t="e">
        <f>VLOOKUP(C1879&amp;E1879&amp;G1879&amp;I1879&amp;J1879,'Código Licitaciones'!$I$8:$I$4158,1,0)</f>
        <v>#N/A</v>
      </c>
    </row>
    <row r="1880" spans="24:44" ht="18.75" x14ac:dyDescent="0.3">
      <c r="X1880" s="83">
        <f t="shared" si="232"/>
        <v>9</v>
      </c>
      <c r="Z1880" s="90" t="e">
        <f t="shared" si="233"/>
        <v>#DIV/0!</v>
      </c>
      <c r="AA1880" s="94" t="e">
        <f>+VLOOKUP(C1880,'Código Licitaciones'!$J$7:$J$31,1,0)</f>
        <v>#N/A</v>
      </c>
      <c r="AB1880" s="94">
        <f t="shared" si="234"/>
        <v>0</v>
      </c>
      <c r="AC1880" s="94" t="e">
        <f>+VLOOKUP(E1880,'Código Licitaciones'!$K$7:$K$50,1,0)</f>
        <v>#N/A</v>
      </c>
      <c r="AD1880" s="94">
        <f t="shared" si="235"/>
        <v>0</v>
      </c>
      <c r="AE1880" s="94" t="e">
        <f>+VLOOKUP(G1880,'Código Licitaciones'!$L$7:$L$50,1,0)</f>
        <v>#N/A</v>
      </c>
      <c r="AF1880" s="90" t="e">
        <f t="shared" si="236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1"/>
        <v>0</v>
      </c>
      <c r="AJ1880" s="94">
        <f t="shared" si="231"/>
        <v>0</v>
      </c>
      <c r="AK1880" s="95" t="e">
        <f>+VLOOKUP(M1880,'Código Barras'!$C$3:$C$1694,1,0)</f>
        <v>#N/A</v>
      </c>
      <c r="AL1880" s="90">
        <f t="shared" si="238"/>
        <v>0</v>
      </c>
      <c r="AM1880" s="90">
        <f t="shared" si="238"/>
        <v>0</v>
      </c>
      <c r="AN1880" s="90">
        <f t="shared" si="238"/>
        <v>0</v>
      </c>
      <c r="AO1880" s="90">
        <f t="shared" si="237"/>
        <v>0</v>
      </c>
      <c r="AP1880" s="90">
        <f t="shared" si="237"/>
        <v>0</v>
      </c>
      <c r="AQ1880" s="90">
        <f t="shared" si="237"/>
        <v>0</v>
      </c>
      <c r="AR1880" s="90" t="e">
        <f>VLOOKUP(C1880&amp;E1880&amp;G1880&amp;I1880&amp;J1880,'Código Licitaciones'!$I$8:$I$4158,1,0)</f>
        <v>#N/A</v>
      </c>
    </row>
    <row r="1881" spans="24:44" ht="18.75" x14ac:dyDescent="0.3">
      <c r="X1881" s="83">
        <f t="shared" si="232"/>
        <v>9</v>
      </c>
      <c r="Z1881" s="90" t="e">
        <f t="shared" si="233"/>
        <v>#DIV/0!</v>
      </c>
      <c r="AA1881" s="94" t="e">
        <f>+VLOOKUP(C1881,'Código Licitaciones'!$J$7:$J$31,1,0)</f>
        <v>#N/A</v>
      </c>
      <c r="AB1881" s="94">
        <f t="shared" si="234"/>
        <v>0</v>
      </c>
      <c r="AC1881" s="94" t="e">
        <f>+VLOOKUP(E1881,'Código Licitaciones'!$K$7:$K$50,1,0)</f>
        <v>#N/A</v>
      </c>
      <c r="AD1881" s="94">
        <f t="shared" si="235"/>
        <v>0</v>
      </c>
      <c r="AE1881" s="94" t="e">
        <f>+VLOOKUP(G1881,'Código Licitaciones'!$L$7:$L$50,1,0)</f>
        <v>#N/A</v>
      </c>
      <c r="AF1881" s="90" t="e">
        <f t="shared" si="236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1"/>
        <v>0</v>
      </c>
      <c r="AJ1881" s="94">
        <f t="shared" si="231"/>
        <v>0</v>
      </c>
      <c r="AK1881" s="95" t="e">
        <f>+VLOOKUP(M1881,'Código Barras'!$C$3:$C$1694,1,0)</f>
        <v>#N/A</v>
      </c>
      <c r="AL1881" s="90">
        <f t="shared" si="238"/>
        <v>0</v>
      </c>
      <c r="AM1881" s="90">
        <f t="shared" si="238"/>
        <v>0</v>
      </c>
      <c r="AN1881" s="90">
        <f t="shared" si="238"/>
        <v>0</v>
      </c>
      <c r="AO1881" s="90">
        <f t="shared" si="237"/>
        <v>0</v>
      </c>
      <c r="AP1881" s="90">
        <f t="shared" si="237"/>
        <v>0</v>
      </c>
      <c r="AQ1881" s="90">
        <f t="shared" si="237"/>
        <v>0</v>
      </c>
      <c r="AR1881" s="90" t="e">
        <f>VLOOKUP(C1881&amp;E1881&amp;G1881&amp;I1881&amp;J1881,'Código Licitaciones'!$I$8:$I$4158,1,0)</f>
        <v>#N/A</v>
      </c>
    </row>
    <row r="1882" spans="24:44" ht="18.75" x14ac:dyDescent="0.3">
      <c r="X1882" s="83">
        <f t="shared" si="232"/>
        <v>9</v>
      </c>
      <c r="Z1882" s="90" t="e">
        <f t="shared" si="233"/>
        <v>#DIV/0!</v>
      </c>
      <c r="AA1882" s="94" t="e">
        <f>+VLOOKUP(C1882,'Código Licitaciones'!$J$7:$J$31,1,0)</f>
        <v>#N/A</v>
      </c>
      <c r="AB1882" s="94">
        <f t="shared" si="234"/>
        <v>0</v>
      </c>
      <c r="AC1882" s="94" t="e">
        <f>+VLOOKUP(E1882,'Código Licitaciones'!$K$7:$K$50,1,0)</f>
        <v>#N/A</v>
      </c>
      <c r="AD1882" s="94">
        <f t="shared" si="235"/>
        <v>0</v>
      </c>
      <c r="AE1882" s="94" t="e">
        <f>+VLOOKUP(G1882,'Código Licitaciones'!$L$7:$L$50,1,0)</f>
        <v>#N/A</v>
      </c>
      <c r="AF1882" s="90" t="e">
        <f t="shared" si="236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1"/>
        <v>0</v>
      </c>
      <c r="AJ1882" s="94">
        <f t="shared" si="231"/>
        <v>0</v>
      </c>
      <c r="AK1882" s="95" t="e">
        <f>+VLOOKUP(M1882,'Código Barras'!$C$3:$C$1694,1,0)</f>
        <v>#N/A</v>
      </c>
      <c r="AL1882" s="90">
        <f t="shared" si="238"/>
        <v>0</v>
      </c>
      <c r="AM1882" s="90">
        <f t="shared" si="238"/>
        <v>0</v>
      </c>
      <c r="AN1882" s="90">
        <f t="shared" si="238"/>
        <v>0</v>
      </c>
      <c r="AO1882" s="90">
        <f t="shared" si="237"/>
        <v>0</v>
      </c>
      <c r="AP1882" s="90">
        <f t="shared" si="237"/>
        <v>0</v>
      </c>
      <c r="AQ1882" s="90">
        <f t="shared" si="237"/>
        <v>0</v>
      </c>
      <c r="AR1882" s="90" t="e">
        <f>VLOOKUP(C1882&amp;E1882&amp;G1882&amp;I1882&amp;J1882,'Código Licitaciones'!$I$8:$I$4158,1,0)</f>
        <v>#N/A</v>
      </c>
    </row>
    <row r="1883" spans="24:44" ht="18.75" x14ac:dyDescent="0.3">
      <c r="X1883" s="83">
        <f t="shared" si="232"/>
        <v>9</v>
      </c>
      <c r="Z1883" s="90" t="e">
        <f t="shared" si="233"/>
        <v>#DIV/0!</v>
      </c>
      <c r="AA1883" s="94" t="e">
        <f>+VLOOKUP(C1883,'Código Licitaciones'!$J$7:$J$31,1,0)</f>
        <v>#N/A</v>
      </c>
      <c r="AB1883" s="94">
        <f t="shared" si="234"/>
        <v>0</v>
      </c>
      <c r="AC1883" s="94" t="e">
        <f>+VLOOKUP(E1883,'Código Licitaciones'!$K$7:$K$50,1,0)</f>
        <v>#N/A</v>
      </c>
      <c r="AD1883" s="94">
        <f t="shared" si="235"/>
        <v>0</v>
      </c>
      <c r="AE1883" s="94" t="e">
        <f>+VLOOKUP(G1883,'Código Licitaciones'!$L$7:$L$50,1,0)</f>
        <v>#N/A</v>
      </c>
      <c r="AF1883" s="90" t="e">
        <f t="shared" si="236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1"/>
        <v>0</v>
      </c>
      <c r="AJ1883" s="94">
        <f t="shared" si="231"/>
        <v>0</v>
      </c>
      <c r="AK1883" s="95" t="e">
        <f>+VLOOKUP(M1883,'Código Barras'!$C$3:$C$1694,1,0)</f>
        <v>#N/A</v>
      </c>
      <c r="AL1883" s="90">
        <f t="shared" si="238"/>
        <v>0</v>
      </c>
      <c r="AM1883" s="90">
        <f t="shared" si="238"/>
        <v>0</v>
      </c>
      <c r="AN1883" s="90">
        <f t="shared" si="238"/>
        <v>0</v>
      </c>
      <c r="AO1883" s="90">
        <f t="shared" si="237"/>
        <v>0</v>
      </c>
      <c r="AP1883" s="90">
        <f t="shared" si="237"/>
        <v>0</v>
      </c>
      <c r="AQ1883" s="90">
        <f t="shared" si="237"/>
        <v>0</v>
      </c>
      <c r="AR1883" s="90" t="e">
        <f>VLOOKUP(C1883&amp;E1883&amp;G1883&amp;I1883&amp;J1883,'Código Licitaciones'!$I$8:$I$4158,1,0)</f>
        <v>#N/A</v>
      </c>
    </row>
    <row r="1884" spans="24:44" ht="18.75" x14ac:dyDescent="0.3">
      <c r="X1884" s="83">
        <f t="shared" si="232"/>
        <v>9</v>
      </c>
      <c r="Z1884" s="90" t="e">
        <f t="shared" si="233"/>
        <v>#DIV/0!</v>
      </c>
      <c r="AA1884" s="94" t="e">
        <f>+VLOOKUP(C1884,'Código Licitaciones'!$J$7:$J$31,1,0)</f>
        <v>#N/A</v>
      </c>
      <c r="AB1884" s="94">
        <f t="shared" si="234"/>
        <v>0</v>
      </c>
      <c r="AC1884" s="94" t="e">
        <f>+VLOOKUP(E1884,'Código Licitaciones'!$K$7:$K$50,1,0)</f>
        <v>#N/A</v>
      </c>
      <c r="AD1884" s="94">
        <f t="shared" si="235"/>
        <v>0</v>
      </c>
      <c r="AE1884" s="94" t="e">
        <f>+VLOOKUP(G1884,'Código Licitaciones'!$L$7:$L$50,1,0)</f>
        <v>#N/A</v>
      </c>
      <c r="AF1884" s="90" t="e">
        <f t="shared" si="236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1"/>
        <v>0</v>
      </c>
      <c r="AJ1884" s="94">
        <f t="shared" si="231"/>
        <v>0</v>
      </c>
      <c r="AK1884" s="95" t="e">
        <f>+VLOOKUP(M1884,'Código Barras'!$C$3:$C$1694,1,0)</f>
        <v>#N/A</v>
      </c>
      <c r="AL1884" s="90">
        <f t="shared" si="238"/>
        <v>0</v>
      </c>
      <c r="AM1884" s="90">
        <f t="shared" si="238"/>
        <v>0</v>
      </c>
      <c r="AN1884" s="90">
        <f t="shared" si="238"/>
        <v>0</v>
      </c>
      <c r="AO1884" s="90">
        <f t="shared" si="237"/>
        <v>0</v>
      </c>
      <c r="AP1884" s="90">
        <f t="shared" si="237"/>
        <v>0</v>
      </c>
      <c r="AQ1884" s="90">
        <f t="shared" si="237"/>
        <v>0</v>
      </c>
      <c r="AR1884" s="90" t="e">
        <f>VLOOKUP(C1884&amp;E1884&amp;G1884&amp;I1884&amp;J1884,'Código Licitaciones'!$I$8:$I$4158,1,0)</f>
        <v>#N/A</v>
      </c>
    </row>
    <row r="1885" spans="24:44" ht="18.75" x14ac:dyDescent="0.3">
      <c r="X1885" s="83">
        <f t="shared" si="232"/>
        <v>9</v>
      </c>
      <c r="Z1885" s="90" t="e">
        <f t="shared" si="233"/>
        <v>#DIV/0!</v>
      </c>
      <c r="AA1885" s="94" t="e">
        <f>+VLOOKUP(C1885,'Código Licitaciones'!$J$7:$J$31,1,0)</f>
        <v>#N/A</v>
      </c>
      <c r="AB1885" s="94">
        <f t="shared" si="234"/>
        <v>0</v>
      </c>
      <c r="AC1885" s="94" t="e">
        <f>+VLOOKUP(E1885,'Código Licitaciones'!$K$7:$K$50,1,0)</f>
        <v>#N/A</v>
      </c>
      <c r="AD1885" s="94">
        <f t="shared" si="235"/>
        <v>0</v>
      </c>
      <c r="AE1885" s="94" t="e">
        <f>+VLOOKUP(G1885,'Código Licitaciones'!$L$7:$L$50,1,0)</f>
        <v>#N/A</v>
      </c>
      <c r="AF1885" s="90" t="e">
        <f t="shared" si="236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1"/>
        <v>0</v>
      </c>
      <c r="AJ1885" s="94">
        <f t="shared" si="231"/>
        <v>0</v>
      </c>
      <c r="AK1885" s="95" t="e">
        <f>+VLOOKUP(M1885,'Código Barras'!$C$3:$C$1694,1,0)</f>
        <v>#N/A</v>
      </c>
      <c r="AL1885" s="90">
        <f t="shared" si="238"/>
        <v>0</v>
      </c>
      <c r="AM1885" s="90">
        <f t="shared" si="238"/>
        <v>0</v>
      </c>
      <c r="AN1885" s="90">
        <f t="shared" si="238"/>
        <v>0</v>
      </c>
      <c r="AO1885" s="90">
        <f t="shared" si="237"/>
        <v>0</v>
      </c>
      <c r="AP1885" s="90">
        <f t="shared" si="237"/>
        <v>0</v>
      </c>
      <c r="AQ1885" s="90">
        <f t="shared" si="237"/>
        <v>0</v>
      </c>
      <c r="AR1885" s="90" t="e">
        <f>VLOOKUP(C1885&amp;E1885&amp;G1885&amp;I1885&amp;J1885,'Código Licitaciones'!$I$8:$I$4158,1,0)</f>
        <v>#N/A</v>
      </c>
    </row>
    <row r="1886" spans="24:44" ht="18.75" x14ac:dyDescent="0.3">
      <c r="X1886" s="83">
        <f t="shared" si="232"/>
        <v>9</v>
      </c>
      <c r="Z1886" s="90" t="e">
        <f t="shared" si="233"/>
        <v>#DIV/0!</v>
      </c>
      <c r="AA1886" s="94" t="e">
        <f>+VLOOKUP(C1886,'Código Licitaciones'!$J$7:$J$31,1,0)</f>
        <v>#N/A</v>
      </c>
      <c r="AB1886" s="94">
        <f t="shared" si="234"/>
        <v>0</v>
      </c>
      <c r="AC1886" s="94" t="e">
        <f>+VLOOKUP(E1886,'Código Licitaciones'!$K$7:$K$50,1,0)</f>
        <v>#N/A</v>
      </c>
      <c r="AD1886" s="94">
        <f t="shared" si="235"/>
        <v>0</v>
      </c>
      <c r="AE1886" s="94" t="e">
        <f>+VLOOKUP(G1886,'Código Licitaciones'!$L$7:$L$50,1,0)</f>
        <v>#N/A</v>
      </c>
      <c r="AF1886" s="90" t="e">
        <f t="shared" si="236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1"/>
        <v>0</v>
      </c>
      <c r="AJ1886" s="94">
        <f t="shared" si="231"/>
        <v>0</v>
      </c>
      <c r="AK1886" s="95" t="e">
        <f>+VLOOKUP(M1886,'Código Barras'!$C$3:$C$1694,1,0)</f>
        <v>#N/A</v>
      </c>
      <c r="AL1886" s="90">
        <f t="shared" si="238"/>
        <v>0</v>
      </c>
      <c r="AM1886" s="90">
        <f t="shared" si="238"/>
        <v>0</v>
      </c>
      <c r="AN1886" s="90">
        <f t="shared" si="238"/>
        <v>0</v>
      </c>
      <c r="AO1886" s="90">
        <f t="shared" si="237"/>
        <v>0</v>
      </c>
      <c r="AP1886" s="90">
        <f t="shared" si="237"/>
        <v>0</v>
      </c>
      <c r="AQ1886" s="90">
        <f t="shared" si="237"/>
        <v>0</v>
      </c>
      <c r="AR1886" s="90" t="e">
        <f>VLOOKUP(C1886&amp;E1886&amp;G1886&amp;I1886&amp;J1886,'Código Licitaciones'!$I$8:$I$4158,1,0)</f>
        <v>#N/A</v>
      </c>
    </row>
    <row r="1887" spans="24:44" ht="18.75" x14ac:dyDescent="0.3">
      <c r="X1887" s="83">
        <f t="shared" si="232"/>
        <v>9</v>
      </c>
      <c r="Z1887" s="90" t="e">
        <f t="shared" si="233"/>
        <v>#DIV/0!</v>
      </c>
      <c r="AA1887" s="94" t="e">
        <f>+VLOOKUP(C1887,'Código Licitaciones'!$J$7:$J$31,1,0)</f>
        <v>#N/A</v>
      </c>
      <c r="AB1887" s="94">
        <f t="shared" si="234"/>
        <v>0</v>
      </c>
      <c r="AC1887" s="94" t="e">
        <f>+VLOOKUP(E1887,'Código Licitaciones'!$K$7:$K$50,1,0)</f>
        <v>#N/A</v>
      </c>
      <c r="AD1887" s="94">
        <f t="shared" si="235"/>
        <v>0</v>
      </c>
      <c r="AE1887" s="94" t="e">
        <f>+VLOOKUP(G1887,'Código Licitaciones'!$L$7:$L$50,1,0)</f>
        <v>#N/A</v>
      </c>
      <c r="AF1887" s="90" t="e">
        <f t="shared" si="236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1"/>
        <v>0</v>
      </c>
      <c r="AJ1887" s="94">
        <f t="shared" si="231"/>
        <v>0</v>
      </c>
      <c r="AK1887" s="95" t="e">
        <f>+VLOOKUP(M1887,'Código Barras'!$C$3:$C$1694,1,0)</f>
        <v>#N/A</v>
      </c>
      <c r="AL1887" s="90">
        <f t="shared" si="238"/>
        <v>0</v>
      </c>
      <c r="AM1887" s="90">
        <f t="shared" si="238"/>
        <v>0</v>
      </c>
      <c r="AN1887" s="90">
        <f t="shared" si="238"/>
        <v>0</v>
      </c>
      <c r="AO1887" s="90">
        <f t="shared" si="237"/>
        <v>0</v>
      </c>
      <c r="AP1887" s="90">
        <f t="shared" si="237"/>
        <v>0</v>
      </c>
      <c r="AQ1887" s="90">
        <f t="shared" si="237"/>
        <v>0</v>
      </c>
      <c r="AR1887" s="90" t="e">
        <f>VLOOKUP(C1887&amp;E1887&amp;G1887&amp;I1887&amp;J1887,'Código Licitaciones'!$I$8:$I$4158,1,0)</f>
        <v>#N/A</v>
      </c>
    </row>
    <row r="1888" spans="24:44" ht="18.75" x14ac:dyDescent="0.3">
      <c r="X1888" s="83">
        <f t="shared" si="232"/>
        <v>9</v>
      </c>
      <c r="Z1888" s="90" t="e">
        <f t="shared" si="233"/>
        <v>#DIV/0!</v>
      </c>
      <c r="AA1888" s="94" t="e">
        <f>+VLOOKUP(C1888,'Código Licitaciones'!$J$7:$J$31,1,0)</f>
        <v>#N/A</v>
      </c>
      <c r="AB1888" s="94">
        <f t="shared" si="234"/>
        <v>0</v>
      </c>
      <c r="AC1888" s="94" t="e">
        <f>+VLOOKUP(E1888,'Código Licitaciones'!$K$7:$K$50,1,0)</f>
        <v>#N/A</v>
      </c>
      <c r="AD1888" s="94">
        <f t="shared" si="235"/>
        <v>0</v>
      </c>
      <c r="AE1888" s="94" t="e">
        <f>+VLOOKUP(G1888,'Código Licitaciones'!$L$7:$L$50,1,0)</f>
        <v>#N/A</v>
      </c>
      <c r="AF1888" s="90" t="e">
        <f t="shared" si="236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1"/>
        <v>0</v>
      </c>
      <c r="AJ1888" s="94">
        <f t="shared" si="231"/>
        <v>0</v>
      </c>
      <c r="AK1888" s="95" t="e">
        <f>+VLOOKUP(M1888,'Código Barras'!$C$3:$C$1694,1,0)</f>
        <v>#N/A</v>
      </c>
      <c r="AL1888" s="90">
        <f t="shared" si="238"/>
        <v>0</v>
      </c>
      <c r="AM1888" s="90">
        <f t="shared" si="238"/>
        <v>0</v>
      </c>
      <c r="AN1888" s="90">
        <f t="shared" si="238"/>
        <v>0</v>
      </c>
      <c r="AO1888" s="90">
        <f t="shared" si="237"/>
        <v>0</v>
      </c>
      <c r="AP1888" s="90">
        <f t="shared" si="237"/>
        <v>0</v>
      </c>
      <c r="AQ1888" s="90">
        <f t="shared" si="237"/>
        <v>0</v>
      </c>
      <c r="AR1888" s="90" t="e">
        <f>VLOOKUP(C1888&amp;E1888&amp;G1888&amp;I1888&amp;J1888,'Código Licitaciones'!$I$8:$I$4158,1,0)</f>
        <v>#N/A</v>
      </c>
    </row>
    <row r="1889" spans="24:44" ht="18.75" x14ac:dyDescent="0.3">
      <c r="X1889" s="83">
        <f t="shared" si="232"/>
        <v>9</v>
      </c>
      <c r="Z1889" s="90" t="e">
        <f t="shared" si="233"/>
        <v>#DIV/0!</v>
      </c>
      <c r="AA1889" s="94" t="e">
        <f>+VLOOKUP(C1889,'Código Licitaciones'!$J$7:$J$31,1,0)</f>
        <v>#N/A</v>
      </c>
      <c r="AB1889" s="94">
        <f t="shared" si="234"/>
        <v>0</v>
      </c>
      <c r="AC1889" s="94" t="e">
        <f>+VLOOKUP(E1889,'Código Licitaciones'!$K$7:$K$50,1,0)</f>
        <v>#N/A</v>
      </c>
      <c r="AD1889" s="94">
        <f t="shared" si="235"/>
        <v>0</v>
      </c>
      <c r="AE1889" s="94" t="e">
        <f>+VLOOKUP(G1889,'Código Licitaciones'!$L$7:$L$50,1,0)</f>
        <v>#N/A</v>
      </c>
      <c r="AF1889" s="90" t="e">
        <f t="shared" si="236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1"/>
        <v>0</v>
      </c>
      <c r="AJ1889" s="94">
        <f t="shared" si="231"/>
        <v>0</v>
      </c>
      <c r="AK1889" s="95" t="e">
        <f>+VLOOKUP(M1889,'Código Barras'!$C$3:$C$1694,1,0)</f>
        <v>#N/A</v>
      </c>
      <c r="AL1889" s="90">
        <f t="shared" si="238"/>
        <v>0</v>
      </c>
      <c r="AM1889" s="90">
        <f t="shared" si="238"/>
        <v>0</v>
      </c>
      <c r="AN1889" s="90">
        <f t="shared" si="238"/>
        <v>0</v>
      </c>
      <c r="AO1889" s="90">
        <f t="shared" si="237"/>
        <v>0</v>
      </c>
      <c r="AP1889" s="90">
        <f t="shared" si="237"/>
        <v>0</v>
      </c>
      <c r="AQ1889" s="90">
        <f t="shared" si="237"/>
        <v>0</v>
      </c>
      <c r="AR1889" s="90" t="e">
        <f>VLOOKUP(C1889&amp;E1889&amp;G1889&amp;I1889&amp;J1889,'Código Licitaciones'!$I$8:$I$4158,1,0)</f>
        <v>#N/A</v>
      </c>
    </row>
    <row r="1890" spans="24:44" ht="18.75" x14ac:dyDescent="0.3">
      <c r="X1890" s="83">
        <f t="shared" si="232"/>
        <v>9</v>
      </c>
      <c r="Z1890" s="90" t="e">
        <f t="shared" si="233"/>
        <v>#DIV/0!</v>
      </c>
      <c r="AA1890" s="94" t="e">
        <f>+VLOOKUP(C1890,'Código Licitaciones'!$J$7:$J$31,1,0)</f>
        <v>#N/A</v>
      </c>
      <c r="AB1890" s="94">
        <f t="shared" si="234"/>
        <v>0</v>
      </c>
      <c r="AC1890" s="94" t="e">
        <f>+VLOOKUP(E1890,'Código Licitaciones'!$K$7:$K$50,1,0)</f>
        <v>#N/A</v>
      </c>
      <c r="AD1890" s="94">
        <f t="shared" si="235"/>
        <v>0</v>
      </c>
      <c r="AE1890" s="94" t="e">
        <f>+VLOOKUP(G1890,'Código Licitaciones'!$L$7:$L$50,1,0)</f>
        <v>#N/A</v>
      </c>
      <c r="AF1890" s="90" t="e">
        <f t="shared" si="236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1"/>
        <v>0</v>
      </c>
      <c r="AJ1890" s="94">
        <f t="shared" si="231"/>
        <v>0</v>
      </c>
      <c r="AK1890" s="95" t="e">
        <f>+VLOOKUP(M1890,'Código Barras'!$C$3:$C$1694,1,0)</f>
        <v>#N/A</v>
      </c>
      <c r="AL1890" s="90">
        <f t="shared" si="238"/>
        <v>0</v>
      </c>
      <c r="AM1890" s="90">
        <f t="shared" si="238"/>
        <v>0</v>
      </c>
      <c r="AN1890" s="90">
        <f t="shared" si="238"/>
        <v>0</v>
      </c>
      <c r="AO1890" s="90">
        <f t="shared" si="237"/>
        <v>0</v>
      </c>
      <c r="AP1890" s="90">
        <f t="shared" si="237"/>
        <v>0</v>
      </c>
      <c r="AQ1890" s="90">
        <f t="shared" si="237"/>
        <v>0</v>
      </c>
      <c r="AR1890" s="90" t="e">
        <f>VLOOKUP(C1890&amp;E1890&amp;G1890&amp;I1890&amp;J1890,'Código Licitaciones'!$I$8:$I$4158,1,0)</f>
        <v>#N/A</v>
      </c>
    </row>
    <row r="1891" spans="24:44" ht="18.75" x14ac:dyDescent="0.3">
      <c r="X1891" s="83">
        <f t="shared" si="232"/>
        <v>9</v>
      </c>
      <c r="Z1891" s="90" t="e">
        <f t="shared" si="233"/>
        <v>#DIV/0!</v>
      </c>
      <c r="AA1891" s="94" t="e">
        <f>+VLOOKUP(C1891,'Código Licitaciones'!$J$7:$J$31,1,0)</f>
        <v>#N/A</v>
      </c>
      <c r="AB1891" s="94">
        <f t="shared" si="234"/>
        <v>0</v>
      </c>
      <c r="AC1891" s="94" t="e">
        <f>+VLOOKUP(E1891,'Código Licitaciones'!$K$7:$K$50,1,0)</f>
        <v>#N/A</v>
      </c>
      <c r="AD1891" s="94">
        <f t="shared" si="235"/>
        <v>0</v>
      </c>
      <c r="AE1891" s="94" t="e">
        <f>+VLOOKUP(G1891,'Código Licitaciones'!$L$7:$L$50,1,0)</f>
        <v>#N/A</v>
      </c>
      <c r="AF1891" s="90" t="e">
        <f t="shared" si="236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1"/>
        <v>0</v>
      </c>
      <c r="AJ1891" s="94">
        <f t="shared" si="231"/>
        <v>0</v>
      </c>
      <c r="AK1891" s="95" t="e">
        <f>+VLOOKUP(M1891,'Código Barras'!$C$3:$C$1694,1,0)</f>
        <v>#N/A</v>
      </c>
      <c r="AL1891" s="90">
        <f t="shared" si="238"/>
        <v>0</v>
      </c>
      <c r="AM1891" s="90">
        <f t="shared" si="238"/>
        <v>0</v>
      </c>
      <c r="AN1891" s="90">
        <f t="shared" si="238"/>
        <v>0</v>
      </c>
      <c r="AO1891" s="90">
        <f t="shared" si="237"/>
        <v>0</v>
      </c>
      <c r="AP1891" s="90">
        <f t="shared" si="237"/>
        <v>0</v>
      </c>
      <c r="AQ1891" s="90">
        <f t="shared" si="237"/>
        <v>0</v>
      </c>
      <c r="AR1891" s="90" t="e">
        <f>VLOOKUP(C1891&amp;E1891&amp;G1891&amp;I1891&amp;J1891,'Código Licitaciones'!$I$8:$I$4158,1,0)</f>
        <v>#N/A</v>
      </c>
    </row>
    <row r="1892" spans="24:44" ht="18.75" x14ac:dyDescent="0.3">
      <c r="X1892" s="83">
        <f t="shared" si="232"/>
        <v>9</v>
      </c>
      <c r="Z1892" s="90" t="e">
        <f t="shared" si="233"/>
        <v>#DIV/0!</v>
      </c>
      <c r="AA1892" s="94" t="e">
        <f>+VLOOKUP(C1892,'Código Licitaciones'!$J$7:$J$31,1,0)</f>
        <v>#N/A</v>
      </c>
      <c r="AB1892" s="94">
        <f t="shared" si="234"/>
        <v>0</v>
      </c>
      <c r="AC1892" s="94" t="e">
        <f>+VLOOKUP(E1892,'Código Licitaciones'!$K$7:$K$50,1,0)</f>
        <v>#N/A</v>
      </c>
      <c r="AD1892" s="94">
        <f t="shared" si="235"/>
        <v>0</v>
      </c>
      <c r="AE1892" s="94" t="e">
        <f>+VLOOKUP(G1892,'Código Licitaciones'!$L$7:$L$50,1,0)</f>
        <v>#N/A</v>
      </c>
      <c r="AF1892" s="90" t="e">
        <f t="shared" si="236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1"/>
        <v>0</v>
      </c>
      <c r="AJ1892" s="94">
        <f t="shared" si="231"/>
        <v>0</v>
      </c>
      <c r="AK1892" s="95" t="e">
        <f>+VLOOKUP(M1892,'Código Barras'!$C$3:$C$1694,1,0)</f>
        <v>#N/A</v>
      </c>
      <c r="AL1892" s="90">
        <f t="shared" si="238"/>
        <v>0</v>
      </c>
      <c r="AM1892" s="90">
        <f t="shared" si="238"/>
        <v>0</v>
      </c>
      <c r="AN1892" s="90">
        <f t="shared" si="238"/>
        <v>0</v>
      </c>
      <c r="AO1892" s="90">
        <f t="shared" si="237"/>
        <v>0</v>
      </c>
      <c r="AP1892" s="90">
        <f t="shared" si="237"/>
        <v>0</v>
      </c>
      <c r="AQ1892" s="90">
        <f t="shared" si="237"/>
        <v>0</v>
      </c>
      <c r="AR1892" s="90" t="e">
        <f>VLOOKUP(C1892&amp;E1892&amp;G1892&amp;I1892&amp;J1892,'Código Licitaciones'!$I$8:$I$4158,1,0)</f>
        <v>#N/A</v>
      </c>
    </row>
    <row r="1893" spans="24:44" ht="18.75" x14ac:dyDescent="0.3">
      <c r="X1893" s="83">
        <f t="shared" si="232"/>
        <v>9</v>
      </c>
      <c r="Z1893" s="90" t="e">
        <f t="shared" si="233"/>
        <v>#DIV/0!</v>
      </c>
      <c r="AA1893" s="94" t="e">
        <f>+VLOOKUP(C1893,'Código Licitaciones'!$J$7:$J$31,1,0)</f>
        <v>#N/A</v>
      </c>
      <c r="AB1893" s="94">
        <f t="shared" si="234"/>
        <v>0</v>
      </c>
      <c r="AC1893" s="94" t="e">
        <f>+VLOOKUP(E1893,'Código Licitaciones'!$K$7:$K$50,1,0)</f>
        <v>#N/A</v>
      </c>
      <c r="AD1893" s="94">
        <f t="shared" si="235"/>
        <v>0</v>
      </c>
      <c r="AE1893" s="94" t="e">
        <f>+VLOOKUP(G1893,'Código Licitaciones'!$L$7:$L$50,1,0)</f>
        <v>#N/A</v>
      </c>
      <c r="AF1893" s="90" t="e">
        <f t="shared" si="236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1"/>
        <v>0</v>
      </c>
      <c r="AJ1893" s="94">
        <f t="shared" si="231"/>
        <v>0</v>
      </c>
      <c r="AK1893" s="95" t="e">
        <f>+VLOOKUP(M1893,'Código Barras'!$C$3:$C$1694,1,0)</f>
        <v>#N/A</v>
      </c>
      <c r="AL1893" s="90">
        <f t="shared" si="238"/>
        <v>0</v>
      </c>
      <c r="AM1893" s="90">
        <f t="shared" si="238"/>
        <v>0</v>
      </c>
      <c r="AN1893" s="90">
        <f t="shared" si="238"/>
        <v>0</v>
      </c>
      <c r="AO1893" s="90">
        <f t="shared" si="237"/>
        <v>0</v>
      </c>
      <c r="AP1893" s="90">
        <f t="shared" si="237"/>
        <v>0</v>
      </c>
      <c r="AQ1893" s="90">
        <f t="shared" si="237"/>
        <v>0</v>
      </c>
      <c r="AR1893" s="90" t="e">
        <f>VLOOKUP(C1893&amp;E1893&amp;G1893&amp;I1893&amp;J1893,'Código Licitaciones'!$I$8:$I$4158,1,0)</f>
        <v>#N/A</v>
      </c>
    </row>
    <row r="1894" spans="24:44" ht="18.75" x14ac:dyDescent="0.3">
      <c r="X1894" s="83">
        <f t="shared" si="232"/>
        <v>9</v>
      </c>
      <c r="Z1894" s="90" t="e">
        <f t="shared" si="233"/>
        <v>#DIV/0!</v>
      </c>
      <c r="AA1894" s="94" t="e">
        <f>+VLOOKUP(C1894,'Código Licitaciones'!$J$7:$J$31,1,0)</f>
        <v>#N/A</v>
      </c>
      <c r="AB1894" s="94">
        <f t="shared" si="234"/>
        <v>0</v>
      </c>
      <c r="AC1894" s="94" t="e">
        <f>+VLOOKUP(E1894,'Código Licitaciones'!$K$7:$K$50,1,0)</f>
        <v>#N/A</v>
      </c>
      <c r="AD1894" s="94">
        <f t="shared" si="235"/>
        <v>0</v>
      </c>
      <c r="AE1894" s="94" t="e">
        <f>+VLOOKUP(G1894,'Código Licitaciones'!$L$7:$L$50,1,0)</f>
        <v>#N/A</v>
      </c>
      <c r="AF1894" s="90" t="e">
        <f t="shared" si="236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1"/>
        <v>0</v>
      </c>
      <c r="AJ1894" s="94">
        <f t="shared" si="231"/>
        <v>0</v>
      </c>
      <c r="AK1894" s="95" t="e">
        <f>+VLOOKUP(M1894,'Código Barras'!$C$3:$C$1694,1,0)</f>
        <v>#N/A</v>
      </c>
      <c r="AL1894" s="90">
        <f t="shared" si="238"/>
        <v>0</v>
      </c>
      <c r="AM1894" s="90">
        <f t="shared" si="238"/>
        <v>0</v>
      </c>
      <c r="AN1894" s="90">
        <f t="shared" si="238"/>
        <v>0</v>
      </c>
      <c r="AO1894" s="90">
        <f t="shared" si="237"/>
        <v>0</v>
      </c>
      <c r="AP1894" s="90">
        <f t="shared" si="237"/>
        <v>0</v>
      </c>
      <c r="AQ1894" s="90">
        <f t="shared" si="237"/>
        <v>0</v>
      </c>
      <c r="AR1894" s="90" t="e">
        <f>VLOOKUP(C1894&amp;E1894&amp;G1894&amp;I1894&amp;J1894,'Código Licitaciones'!$I$8:$I$4158,1,0)</f>
        <v>#N/A</v>
      </c>
    </row>
    <row r="1895" spans="24:44" ht="18.75" x14ac:dyDescent="0.3">
      <c r="X1895" s="83">
        <f t="shared" si="232"/>
        <v>9</v>
      </c>
      <c r="Z1895" s="90" t="e">
        <f t="shared" si="233"/>
        <v>#DIV/0!</v>
      </c>
      <c r="AA1895" s="94" t="e">
        <f>+VLOOKUP(C1895,'Código Licitaciones'!$J$7:$J$31,1,0)</f>
        <v>#N/A</v>
      </c>
      <c r="AB1895" s="94">
        <f t="shared" si="234"/>
        <v>0</v>
      </c>
      <c r="AC1895" s="94" t="e">
        <f>+VLOOKUP(E1895,'Código Licitaciones'!$K$7:$K$50,1,0)</f>
        <v>#N/A</v>
      </c>
      <c r="AD1895" s="94">
        <f t="shared" si="235"/>
        <v>0</v>
      </c>
      <c r="AE1895" s="94" t="e">
        <f>+VLOOKUP(G1895,'Código Licitaciones'!$L$7:$L$50,1,0)</f>
        <v>#N/A</v>
      </c>
      <c r="AF1895" s="90" t="e">
        <f t="shared" si="236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1"/>
        <v>0</v>
      </c>
      <c r="AJ1895" s="94">
        <f t="shared" si="231"/>
        <v>0</v>
      </c>
      <c r="AK1895" s="95" t="e">
        <f>+VLOOKUP(M1895,'Código Barras'!$C$3:$C$1694,1,0)</f>
        <v>#N/A</v>
      </c>
      <c r="AL1895" s="90">
        <f t="shared" si="238"/>
        <v>0</v>
      </c>
      <c r="AM1895" s="90">
        <f t="shared" si="238"/>
        <v>0</v>
      </c>
      <c r="AN1895" s="90">
        <f t="shared" si="238"/>
        <v>0</v>
      </c>
      <c r="AO1895" s="90">
        <f t="shared" si="237"/>
        <v>0</v>
      </c>
      <c r="AP1895" s="90">
        <f t="shared" si="237"/>
        <v>0</v>
      </c>
      <c r="AQ1895" s="90">
        <f t="shared" si="237"/>
        <v>0</v>
      </c>
      <c r="AR1895" s="90" t="e">
        <f>VLOOKUP(C1895&amp;E1895&amp;G1895&amp;I1895&amp;J1895,'Código Licitaciones'!$I$8:$I$4158,1,0)</f>
        <v>#N/A</v>
      </c>
    </row>
    <row r="1896" spans="24:44" ht="18.75" x14ac:dyDescent="0.3">
      <c r="X1896" s="83">
        <f t="shared" si="232"/>
        <v>9</v>
      </c>
      <c r="Z1896" s="90" t="e">
        <f t="shared" si="233"/>
        <v>#DIV/0!</v>
      </c>
      <c r="AA1896" s="94" t="e">
        <f>+VLOOKUP(C1896,'Código Licitaciones'!$J$7:$J$31,1,0)</f>
        <v>#N/A</v>
      </c>
      <c r="AB1896" s="94">
        <f t="shared" si="234"/>
        <v>0</v>
      </c>
      <c r="AC1896" s="94" t="e">
        <f>+VLOOKUP(E1896,'Código Licitaciones'!$K$7:$K$50,1,0)</f>
        <v>#N/A</v>
      </c>
      <c r="AD1896" s="94">
        <f t="shared" si="235"/>
        <v>0</v>
      </c>
      <c r="AE1896" s="94" t="e">
        <f>+VLOOKUP(G1896,'Código Licitaciones'!$L$7:$L$50,1,0)</f>
        <v>#N/A</v>
      </c>
      <c r="AF1896" s="90" t="e">
        <f t="shared" si="236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1"/>
        <v>0</v>
      </c>
      <c r="AJ1896" s="94">
        <f t="shared" si="231"/>
        <v>0</v>
      </c>
      <c r="AK1896" s="95" t="e">
        <f>+VLOOKUP(M1896,'Código Barras'!$C$3:$C$1694,1,0)</f>
        <v>#N/A</v>
      </c>
      <c r="AL1896" s="90">
        <f t="shared" si="238"/>
        <v>0</v>
      </c>
      <c r="AM1896" s="90">
        <f t="shared" si="238"/>
        <v>0</v>
      </c>
      <c r="AN1896" s="90">
        <f t="shared" si="238"/>
        <v>0</v>
      </c>
      <c r="AO1896" s="90">
        <f t="shared" si="237"/>
        <v>0</v>
      </c>
      <c r="AP1896" s="90">
        <f t="shared" si="237"/>
        <v>0</v>
      </c>
      <c r="AQ1896" s="90">
        <f t="shared" si="237"/>
        <v>0</v>
      </c>
      <c r="AR1896" s="90" t="e">
        <f>VLOOKUP(C1896&amp;E1896&amp;G1896&amp;I1896&amp;J1896,'Código Licitaciones'!$I$8:$I$4158,1,0)</f>
        <v>#N/A</v>
      </c>
    </row>
    <row r="1897" spans="24:44" ht="18.75" x14ac:dyDescent="0.3">
      <c r="X1897" s="83">
        <f t="shared" si="232"/>
        <v>9</v>
      </c>
      <c r="Z1897" s="90" t="e">
        <f t="shared" si="233"/>
        <v>#DIV/0!</v>
      </c>
      <c r="AA1897" s="94" t="e">
        <f>+VLOOKUP(C1897,'Código Licitaciones'!$J$7:$J$31,1,0)</f>
        <v>#N/A</v>
      </c>
      <c r="AB1897" s="94">
        <f t="shared" si="234"/>
        <v>0</v>
      </c>
      <c r="AC1897" s="94" t="e">
        <f>+VLOOKUP(E1897,'Código Licitaciones'!$K$7:$K$50,1,0)</f>
        <v>#N/A</v>
      </c>
      <c r="AD1897" s="94">
        <f t="shared" si="235"/>
        <v>0</v>
      </c>
      <c r="AE1897" s="94" t="e">
        <f>+VLOOKUP(G1897,'Código Licitaciones'!$L$7:$L$50,1,0)</f>
        <v>#N/A</v>
      </c>
      <c r="AF1897" s="90" t="e">
        <f t="shared" si="236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1"/>
        <v>0</v>
      </c>
      <c r="AJ1897" s="94">
        <f t="shared" si="231"/>
        <v>0</v>
      </c>
      <c r="AK1897" s="95" t="e">
        <f>+VLOOKUP(M1897,'Código Barras'!$C$3:$C$1694,1,0)</f>
        <v>#N/A</v>
      </c>
      <c r="AL1897" s="90">
        <f t="shared" si="238"/>
        <v>0</v>
      </c>
      <c r="AM1897" s="90">
        <f t="shared" si="238"/>
        <v>0</v>
      </c>
      <c r="AN1897" s="90">
        <f t="shared" si="238"/>
        <v>0</v>
      </c>
      <c r="AO1897" s="90">
        <f t="shared" si="237"/>
        <v>0</v>
      </c>
      <c r="AP1897" s="90">
        <f t="shared" si="237"/>
        <v>0</v>
      </c>
      <c r="AQ1897" s="90">
        <f t="shared" si="237"/>
        <v>0</v>
      </c>
      <c r="AR1897" s="90" t="e">
        <f>VLOOKUP(C1897&amp;E1897&amp;G1897&amp;I1897&amp;J1897,'Código Licitaciones'!$I$8:$I$4158,1,0)</f>
        <v>#N/A</v>
      </c>
    </row>
    <row r="1898" spans="24:44" ht="18.75" x14ac:dyDescent="0.3">
      <c r="X1898" s="83">
        <f t="shared" si="232"/>
        <v>9</v>
      </c>
      <c r="Z1898" s="90" t="e">
        <f t="shared" si="233"/>
        <v>#DIV/0!</v>
      </c>
      <c r="AA1898" s="94" t="e">
        <f>+VLOOKUP(C1898,'Código Licitaciones'!$J$7:$J$31,1,0)</f>
        <v>#N/A</v>
      </c>
      <c r="AB1898" s="94">
        <f t="shared" si="234"/>
        <v>0</v>
      </c>
      <c r="AC1898" s="94" t="e">
        <f>+VLOOKUP(E1898,'Código Licitaciones'!$K$7:$K$50,1,0)</f>
        <v>#N/A</v>
      </c>
      <c r="AD1898" s="94">
        <f t="shared" si="235"/>
        <v>0</v>
      </c>
      <c r="AE1898" s="94" t="e">
        <f>+VLOOKUP(G1898,'Código Licitaciones'!$L$7:$L$50,1,0)</f>
        <v>#N/A</v>
      </c>
      <c r="AF1898" s="90" t="e">
        <f t="shared" si="236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1"/>
        <v>0</v>
      </c>
      <c r="AJ1898" s="94">
        <f t="shared" si="231"/>
        <v>0</v>
      </c>
      <c r="AK1898" s="95" t="e">
        <f>+VLOOKUP(M1898,'Código Barras'!$C$3:$C$1694,1,0)</f>
        <v>#N/A</v>
      </c>
      <c r="AL1898" s="90">
        <f t="shared" si="238"/>
        <v>0</v>
      </c>
      <c r="AM1898" s="90">
        <f t="shared" si="238"/>
        <v>0</v>
      </c>
      <c r="AN1898" s="90">
        <f t="shared" si="238"/>
        <v>0</v>
      </c>
      <c r="AO1898" s="90">
        <f t="shared" si="237"/>
        <v>0</v>
      </c>
      <c r="AP1898" s="90">
        <f t="shared" si="237"/>
        <v>0</v>
      </c>
      <c r="AQ1898" s="90">
        <f t="shared" si="237"/>
        <v>0</v>
      </c>
      <c r="AR1898" s="90" t="e">
        <f>VLOOKUP(C1898&amp;E1898&amp;G1898&amp;I1898&amp;J1898,'Código Licitaciones'!$I$8:$I$4158,1,0)</f>
        <v>#N/A</v>
      </c>
    </row>
    <row r="1899" spans="24:44" ht="18.75" x14ac:dyDescent="0.3">
      <c r="X1899" s="83">
        <f t="shared" si="232"/>
        <v>9</v>
      </c>
      <c r="Z1899" s="90" t="e">
        <f t="shared" si="233"/>
        <v>#DIV/0!</v>
      </c>
      <c r="AA1899" s="94" t="e">
        <f>+VLOOKUP(C1899,'Código Licitaciones'!$J$7:$J$31,1,0)</f>
        <v>#N/A</v>
      </c>
      <c r="AB1899" s="94">
        <f t="shared" si="234"/>
        <v>0</v>
      </c>
      <c r="AC1899" s="94" t="e">
        <f>+VLOOKUP(E1899,'Código Licitaciones'!$K$7:$K$50,1,0)</f>
        <v>#N/A</v>
      </c>
      <c r="AD1899" s="94">
        <f t="shared" si="235"/>
        <v>0</v>
      </c>
      <c r="AE1899" s="94" t="e">
        <f>+VLOOKUP(G1899,'Código Licitaciones'!$L$7:$L$50,1,0)</f>
        <v>#N/A</v>
      </c>
      <c r="AF1899" s="90" t="e">
        <f t="shared" si="236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1"/>
        <v>0</v>
      </c>
      <c r="AJ1899" s="94">
        <f t="shared" si="231"/>
        <v>0</v>
      </c>
      <c r="AK1899" s="95" t="e">
        <f>+VLOOKUP(M1899,'Código Barras'!$C$3:$C$1694,1,0)</f>
        <v>#N/A</v>
      </c>
      <c r="AL1899" s="90">
        <f t="shared" si="238"/>
        <v>0</v>
      </c>
      <c r="AM1899" s="90">
        <f t="shared" si="238"/>
        <v>0</v>
      </c>
      <c r="AN1899" s="90">
        <f t="shared" si="238"/>
        <v>0</v>
      </c>
      <c r="AO1899" s="90">
        <f t="shared" si="237"/>
        <v>0</v>
      </c>
      <c r="AP1899" s="90">
        <f t="shared" si="237"/>
        <v>0</v>
      </c>
      <c r="AQ1899" s="90">
        <f t="shared" si="237"/>
        <v>0</v>
      </c>
      <c r="AR1899" s="90" t="e">
        <f>VLOOKUP(C1899&amp;E1899&amp;G1899&amp;I1899&amp;J1899,'Código Licitaciones'!$I$8:$I$4158,1,0)</f>
        <v>#N/A</v>
      </c>
    </row>
    <row r="1900" spans="24:44" ht="18.75" x14ac:dyDescent="0.3">
      <c r="X1900" s="83">
        <f t="shared" si="232"/>
        <v>9</v>
      </c>
      <c r="Z1900" s="90" t="e">
        <f t="shared" si="233"/>
        <v>#DIV/0!</v>
      </c>
      <c r="AA1900" s="94" t="e">
        <f>+VLOOKUP(C1900,'Código Licitaciones'!$J$7:$J$31,1,0)</f>
        <v>#N/A</v>
      </c>
      <c r="AB1900" s="94">
        <f t="shared" si="234"/>
        <v>0</v>
      </c>
      <c r="AC1900" s="94" t="e">
        <f>+VLOOKUP(E1900,'Código Licitaciones'!$K$7:$K$50,1,0)</f>
        <v>#N/A</v>
      </c>
      <c r="AD1900" s="94">
        <f t="shared" si="235"/>
        <v>0</v>
      </c>
      <c r="AE1900" s="94" t="e">
        <f>+VLOOKUP(G1900,'Código Licitaciones'!$L$7:$L$50,1,0)</f>
        <v>#N/A</v>
      </c>
      <c r="AF1900" s="90" t="e">
        <f t="shared" si="236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1"/>
        <v>0</v>
      </c>
      <c r="AJ1900" s="94">
        <f t="shared" si="231"/>
        <v>0</v>
      </c>
      <c r="AK1900" s="95" t="e">
        <f>+VLOOKUP(M1900,'Código Barras'!$C$3:$C$1694,1,0)</f>
        <v>#N/A</v>
      </c>
      <c r="AL1900" s="90">
        <f t="shared" si="238"/>
        <v>0</v>
      </c>
      <c r="AM1900" s="90">
        <f t="shared" si="238"/>
        <v>0</v>
      </c>
      <c r="AN1900" s="90">
        <f t="shared" si="238"/>
        <v>0</v>
      </c>
      <c r="AO1900" s="90">
        <f t="shared" si="237"/>
        <v>0</v>
      </c>
      <c r="AP1900" s="90">
        <f t="shared" si="237"/>
        <v>0</v>
      </c>
      <c r="AQ1900" s="90">
        <f t="shared" si="237"/>
        <v>0</v>
      </c>
      <c r="AR1900" s="90" t="e">
        <f>VLOOKUP(C1900&amp;E1900&amp;G1900&amp;I1900&amp;J1900,'Código Licitaciones'!$I$8:$I$4158,1,0)</f>
        <v>#N/A</v>
      </c>
    </row>
    <row r="1901" spans="24:44" ht="18.75" x14ac:dyDescent="0.3">
      <c r="X1901" s="83">
        <f t="shared" si="232"/>
        <v>9</v>
      </c>
      <c r="Z1901" s="90" t="e">
        <f t="shared" si="233"/>
        <v>#DIV/0!</v>
      </c>
      <c r="AA1901" s="94" t="e">
        <f>+VLOOKUP(C1901,'Código Licitaciones'!$J$7:$J$31,1,0)</f>
        <v>#N/A</v>
      </c>
      <c r="AB1901" s="94">
        <f t="shared" si="234"/>
        <v>0</v>
      </c>
      <c r="AC1901" s="94" t="e">
        <f>+VLOOKUP(E1901,'Código Licitaciones'!$K$7:$K$50,1,0)</f>
        <v>#N/A</v>
      </c>
      <c r="AD1901" s="94">
        <f t="shared" si="235"/>
        <v>0</v>
      </c>
      <c r="AE1901" s="94" t="e">
        <f>+VLOOKUP(G1901,'Código Licitaciones'!$L$7:$L$50,1,0)</f>
        <v>#N/A</v>
      </c>
      <c r="AF1901" s="90" t="e">
        <f t="shared" si="236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1"/>
        <v>0</v>
      </c>
      <c r="AJ1901" s="94">
        <f t="shared" si="231"/>
        <v>0</v>
      </c>
      <c r="AK1901" s="95" t="e">
        <f>+VLOOKUP(M1901,'Código Barras'!$C$3:$C$1694,1,0)</f>
        <v>#N/A</v>
      </c>
      <c r="AL1901" s="90">
        <f t="shared" si="238"/>
        <v>0</v>
      </c>
      <c r="AM1901" s="90">
        <f t="shared" si="238"/>
        <v>0</v>
      </c>
      <c r="AN1901" s="90">
        <f t="shared" si="238"/>
        <v>0</v>
      </c>
      <c r="AO1901" s="90">
        <f t="shared" si="237"/>
        <v>0</v>
      </c>
      <c r="AP1901" s="90">
        <f t="shared" si="237"/>
        <v>0</v>
      </c>
      <c r="AQ1901" s="90">
        <f t="shared" si="237"/>
        <v>0</v>
      </c>
      <c r="AR1901" s="90" t="e">
        <f>VLOOKUP(C1901&amp;E1901&amp;G1901&amp;I1901&amp;J1901,'Código Licitaciones'!$I$8:$I$4158,1,0)</f>
        <v>#N/A</v>
      </c>
    </row>
    <row r="1902" spans="24:44" ht="18.75" x14ac:dyDescent="0.3">
      <c r="X1902" s="83">
        <f t="shared" si="232"/>
        <v>9</v>
      </c>
      <c r="Z1902" s="90" t="e">
        <f t="shared" si="233"/>
        <v>#DIV/0!</v>
      </c>
      <c r="AA1902" s="94" t="e">
        <f>+VLOOKUP(C1902,'Código Licitaciones'!$J$7:$J$31,1,0)</f>
        <v>#N/A</v>
      </c>
      <c r="AB1902" s="94">
        <f t="shared" si="234"/>
        <v>0</v>
      </c>
      <c r="AC1902" s="94" t="e">
        <f>+VLOOKUP(E1902,'Código Licitaciones'!$K$7:$K$50,1,0)</f>
        <v>#N/A</v>
      </c>
      <c r="AD1902" s="94">
        <f t="shared" si="235"/>
        <v>0</v>
      </c>
      <c r="AE1902" s="94" t="e">
        <f>+VLOOKUP(G1902,'Código Licitaciones'!$L$7:$L$50,1,0)</f>
        <v>#N/A</v>
      </c>
      <c r="AF1902" s="90" t="e">
        <f t="shared" si="236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1"/>
        <v>0</v>
      </c>
      <c r="AJ1902" s="94">
        <f t="shared" si="231"/>
        <v>0</v>
      </c>
      <c r="AK1902" s="95" t="e">
        <f>+VLOOKUP(M1902,'Código Barras'!$C$3:$C$1694,1,0)</f>
        <v>#N/A</v>
      </c>
      <c r="AL1902" s="90">
        <f t="shared" si="238"/>
        <v>0</v>
      </c>
      <c r="AM1902" s="90">
        <f t="shared" si="238"/>
        <v>0</v>
      </c>
      <c r="AN1902" s="90">
        <f t="shared" si="238"/>
        <v>0</v>
      </c>
      <c r="AO1902" s="90">
        <f t="shared" si="237"/>
        <v>0</v>
      </c>
      <c r="AP1902" s="90">
        <f t="shared" si="237"/>
        <v>0</v>
      </c>
      <c r="AQ1902" s="90">
        <f t="shared" si="237"/>
        <v>0</v>
      </c>
      <c r="AR1902" s="90" t="e">
        <f>VLOOKUP(C1902&amp;E1902&amp;G1902&amp;I1902&amp;J1902,'Código Licitaciones'!$I$8:$I$4158,1,0)</f>
        <v>#N/A</v>
      </c>
    </row>
    <row r="1903" spans="24:44" ht="18.75" x14ac:dyDescent="0.3">
      <c r="X1903" s="83">
        <f t="shared" si="232"/>
        <v>9</v>
      </c>
      <c r="Z1903" s="90" t="e">
        <f t="shared" si="233"/>
        <v>#DIV/0!</v>
      </c>
      <c r="AA1903" s="94" t="e">
        <f>+VLOOKUP(C1903,'Código Licitaciones'!$J$7:$J$31,1,0)</f>
        <v>#N/A</v>
      </c>
      <c r="AB1903" s="94">
        <f t="shared" si="234"/>
        <v>0</v>
      </c>
      <c r="AC1903" s="94" t="e">
        <f>+VLOOKUP(E1903,'Código Licitaciones'!$K$7:$K$50,1,0)</f>
        <v>#N/A</v>
      </c>
      <c r="AD1903" s="94">
        <f t="shared" si="235"/>
        <v>0</v>
      </c>
      <c r="AE1903" s="94" t="e">
        <f>+VLOOKUP(G1903,'Código Licitaciones'!$L$7:$L$50,1,0)</f>
        <v>#N/A</v>
      </c>
      <c r="AF1903" s="90" t="e">
        <f t="shared" si="236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1"/>
        <v>0</v>
      </c>
      <c r="AJ1903" s="94">
        <f t="shared" si="231"/>
        <v>0</v>
      </c>
      <c r="AK1903" s="95" t="e">
        <f>+VLOOKUP(M1903,'Código Barras'!$C$3:$C$1694,1,0)</f>
        <v>#N/A</v>
      </c>
      <c r="AL1903" s="90">
        <f t="shared" si="238"/>
        <v>0</v>
      </c>
      <c r="AM1903" s="90">
        <f t="shared" si="238"/>
        <v>0</v>
      </c>
      <c r="AN1903" s="90">
        <f t="shared" si="238"/>
        <v>0</v>
      </c>
      <c r="AO1903" s="90">
        <f t="shared" si="237"/>
        <v>0</v>
      </c>
      <c r="AP1903" s="90">
        <f t="shared" si="237"/>
        <v>0</v>
      </c>
      <c r="AQ1903" s="90">
        <f t="shared" si="237"/>
        <v>0</v>
      </c>
      <c r="AR1903" s="90" t="e">
        <f>VLOOKUP(C1903&amp;E1903&amp;G1903&amp;I1903&amp;J1903,'Código Licitaciones'!$I$8:$I$4158,1,0)</f>
        <v>#N/A</v>
      </c>
    </row>
    <row r="1904" spans="24:44" ht="18.75" x14ac:dyDescent="0.3">
      <c r="X1904" s="83">
        <f t="shared" si="232"/>
        <v>9</v>
      </c>
      <c r="Z1904" s="90" t="e">
        <f t="shared" si="233"/>
        <v>#DIV/0!</v>
      </c>
      <c r="AA1904" s="94" t="e">
        <f>+VLOOKUP(C1904,'Código Licitaciones'!$J$7:$J$31,1,0)</f>
        <v>#N/A</v>
      </c>
      <c r="AB1904" s="94">
        <f t="shared" si="234"/>
        <v>0</v>
      </c>
      <c r="AC1904" s="94" t="e">
        <f>+VLOOKUP(E1904,'Código Licitaciones'!$K$7:$K$50,1,0)</f>
        <v>#N/A</v>
      </c>
      <c r="AD1904" s="94">
        <f t="shared" si="235"/>
        <v>0</v>
      </c>
      <c r="AE1904" s="94" t="e">
        <f>+VLOOKUP(G1904,'Código Licitaciones'!$L$7:$L$50,1,0)</f>
        <v>#N/A</v>
      </c>
      <c r="AF1904" s="90" t="e">
        <f t="shared" si="236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1"/>
        <v>0</v>
      </c>
      <c r="AJ1904" s="94">
        <f t="shared" si="231"/>
        <v>0</v>
      </c>
      <c r="AK1904" s="95" t="e">
        <f>+VLOOKUP(M1904,'Código Barras'!$C$3:$C$1694,1,0)</f>
        <v>#N/A</v>
      </c>
      <c r="AL1904" s="90">
        <f t="shared" si="238"/>
        <v>0</v>
      </c>
      <c r="AM1904" s="90">
        <f t="shared" si="238"/>
        <v>0</v>
      </c>
      <c r="AN1904" s="90">
        <f t="shared" si="238"/>
        <v>0</v>
      </c>
      <c r="AO1904" s="90">
        <f t="shared" si="237"/>
        <v>0</v>
      </c>
      <c r="AP1904" s="90">
        <f t="shared" si="237"/>
        <v>0</v>
      </c>
      <c r="AQ1904" s="90">
        <f t="shared" si="237"/>
        <v>0</v>
      </c>
      <c r="AR1904" s="90" t="e">
        <f>VLOOKUP(C1904&amp;E1904&amp;G1904&amp;I1904&amp;J1904,'Código Licitaciones'!$I$8:$I$4158,1,0)</f>
        <v>#N/A</v>
      </c>
    </row>
    <row r="1905" spans="24:44" ht="18.75" x14ac:dyDescent="0.3">
      <c r="X1905" s="83">
        <f t="shared" si="232"/>
        <v>9</v>
      </c>
      <c r="Z1905" s="90" t="e">
        <f t="shared" si="233"/>
        <v>#DIV/0!</v>
      </c>
      <c r="AA1905" s="94" t="e">
        <f>+VLOOKUP(C1905,'Código Licitaciones'!$J$7:$J$31,1,0)</f>
        <v>#N/A</v>
      </c>
      <c r="AB1905" s="94">
        <f t="shared" si="234"/>
        <v>0</v>
      </c>
      <c r="AC1905" s="94" t="e">
        <f>+VLOOKUP(E1905,'Código Licitaciones'!$K$7:$K$50,1,0)</f>
        <v>#N/A</v>
      </c>
      <c r="AD1905" s="94">
        <f t="shared" si="235"/>
        <v>0</v>
      </c>
      <c r="AE1905" s="94" t="e">
        <f>+VLOOKUP(G1905,'Código Licitaciones'!$L$7:$L$50,1,0)</f>
        <v>#N/A</v>
      </c>
      <c r="AF1905" s="90" t="e">
        <f t="shared" si="236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1"/>
        <v>0</v>
      </c>
      <c r="AJ1905" s="94">
        <f t="shared" si="231"/>
        <v>0</v>
      </c>
      <c r="AK1905" s="95" t="e">
        <f>+VLOOKUP(M1905,'Código Barras'!$C$3:$C$1694,1,0)</f>
        <v>#N/A</v>
      </c>
      <c r="AL1905" s="90">
        <f t="shared" si="238"/>
        <v>0</v>
      </c>
      <c r="AM1905" s="90">
        <f t="shared" si="238"/>
        <v>0</v>
      </c>
      <c r="AN1905" s="90">
        <f t="shared" si="238"/>
        <v>0</v>
      </c>
      <c r="AO1905" s="90">
        <f t="shared" si="237"/>
        <v>0</v>
      </c>
      <c r="AP1905" s="90">
        <f t="shared" si="237"/>
        <v>0</v>
      </c>
      <c r="AQ1905" s="90">
        <f t="shared" si="237"/>
        <v>0</v>
      </c>
      <c r="AR1905" s="90" t="e">
        <f>VLOOKUP(C1905&amp;E1905&amp;G1905&amp;I1905&amp;J1905,'Código Licitaciones'!$I$8:$I$4158,1,0)</f>
        <v>#N/A</v>
      </c>
    </row>
    <row r="1906" spans="24:44" ht="18.75" x14ac:dyDescent="0.3">
      <c r="X1906" s="83">
        <f t="shared" si="232"/>
        <v>9</v>
      </c>
      <c r="Z1906" s="90" t="e">
        <f t="shared" si="233"/>
        <v>#DIV/0!</v>
      </c>
      <c r="AA1906" s="94" t="e">
        <f>+VLOOKUP(C1906,'Código Licitaciones'!$J$7:$J$31,1,0)</f>
        <v>#N/A</v>
      </c>
      <c r="AB1906" s="94">
        <f t="shared" si="234"/>
        <v>0</v>
      </c>
      <c r="AC1906" s="94" t="e">
        <f>+VLOOKUP(E1906,'Código Licitaciones'!$K$7:$K$50,1,0)</f>
        <v>#N/A</v>
      </c>
      <c r="AD1906" s="94">
        <f t="shared" si="235"/>
        <v>0</v>
      </c>
      <c r="AE1906" s="94" t="e">
        <f>+VLOOKUP(G1906,'Código Licitaciones'!$L$7:$L$50,1,0)</f>
        <v>#N/A</v>
      </c>
      <c r="AF1906" s="90" t="e">
        <f t="shared" si="236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1"/>
        <v>0</v>
      </c>
      <c r="AJ1906" s="94">
        <f t="shared" si="231"/>
        <v>0</v>
      </c>
      <c r="AK1906" s="95" t="e">
        <f>+VLOOKUP(M1906,'Código Barras'!$C$3:$C$1694,1,0)</f>
        <v>#N/A</v>
      </c>
      <c r="AL1906" s="90">
        <f t="shared" si="238"/>
        <v>0</v>
      </c>
      <c r="AM1906" s="90">
        <f t="shared" si="238"/>
        <v>0</v>
      </c>
      <c r="AN1906" s="90">
        <f t="shared" si="238"/>
        <v>0</v>
      </c>
      <c r="AO1906" s="90">
        <f t="shared" si="237"/>
        <v>0</v>
      </c>
      <c r="AP1906" s="90">
        <f t="shared" si="237"/>
        <v>0</v>
      </c>
      <c r="AQ1906" s="90">
        <f t="shared" si="237"/>
        <v>0</v>
      </c>
      <c r="AR1906" s="90" t="e">
        <f>VLOOKUP(C1906&amp;E1906&amp;G1906&amp;I1906&amp;J1906,'Código Licitaciones'!$I$8:$I$4158,1,0)</f>
        <v>#N/A</v>
      </c>
    </row>
    <row r="1907" spans="24:44" ht="18.75" x14ac:dyDescent="0.3">
      <c r="X1907" s="83">
        <f t="shared" si="232"/>
        <v>9</v>
      </c>
      <c r="Z1907" s="90" t="e">
        <f t="shared" si="233"/>
        <v>#DIV/0!</v>
      </c>
      <c r="AA1907" s="94" t="e">
        <f>+VLOOKUP(C1907,'Código Licitaciones'!$J$7:$J$31,1,0)</f>
        <v>#N/A</v>
      </c>
      <c r="AB1907" s="94">
        <f t="shared" si="234"/>
        <v>0</v>
      </c>
      <c r="AC1907" s="94" t="e">
        <f>+VLOOKUP(E1907,'Código Licitaciones'!$K$7:$K$50,1,0)</f>
        <v>#N/A</v>
      </c>
      <c r="AD1907" s="94">
        <f t="shared" si="235"/>
        <v>0</v>
      </c>
      <c r="AE1907" s="94" t="e">
        <f>+VLOOKUP(G1907,'Código Licitaciones'!$L$7:$L$50,1,0)</f>
        <v>#N/A</v>
      </c>
      <c r="AF1907" s="90" t="e">
        <f t="shared" si="236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9">+K1907</f>
        <v>0</v>
      </c>
      <c r="AJ1907" s="94">
        <f t="shared" si="239"/>
        <v>0</v>
      </c>
      <c r="AK1907" s="95" t="e">
        <f>+VLOOKUP(M1907,'Código Barras'!$C$3:$C$1694,1,0)</f>
        <v>#N/A</v>
      </c>
      <c r="AL1907" s="90">
        <f t="shared" si="238"/>
        <v>0</v>
      </c>
      <c r="AM1907" s="90">
        <f t="shared" si="238"/>
        <v>0</v>
      </c>
      <c r="AN1907" s="90">
        <f t="shared" si="238"/>
        <v>0</v>
      </c>
      <c r="AO1907" s="90">
        <f t="shared" si="237"/>
        <v>0</v>
      </c>
      <c r="AP1907" s="90">
        <f t="shared" si="237"/>
        <v>0</v>
      </c>
      <c r="AQ1907" s="90">
        <f t="shared" si="237"/>
        <v>0</v>
      </c>
      <c r="AR1907" s="90" t="e">
        <f>VLOOKUP(C1907&amp;E1907&amp;G1907&amp;I1907&amp;J1907,'Código Licitaciones'!$I$8:$I$4158,1,0)</f>
        <v>#N/A</v>
      </c>
    </row>
    <row r="1908" spans="24:44" ht="18.75" x14ac:dyDescent="0.3">
      <c r="X1908" s="83">
        <f t="shared" si="232"/>
        <v>9</v>
      </c>
      <c r="Z1908" s="90" t="e">
        <f t="shared" si="233"/>
        <v>#DIV/0!</v>
      </c>
      <c r="AA1908" s="94" t="e">
        <f>+VLOOKUP(C1908,'Código Licitaciones'!$J$7:$J$31,1,0)</f>
        <v>#N/A</v>
      </c>
      <c r="AB1908" s="94">
        <f t="shared" si="234"/>
        <v>0</v>
      </c>
      <c r="AC1908" s="94" t="e">
        <f>+VLOOKUP(E1908,'Código Licitaciones'!$K$7:$K$50,1,0)</f>
        <v>#N/A</v>
      </c>
      <c r="AD1908" s="94">
        <f t="shared" si="235"/>
        <v>0</v>
      </c>
      <c r="AE1908" s="94" t="e">
        <f>+VLOOKUP(G1908,'Código Licitaciones'!$L$7:$L$50,1,0)</f>
        <v>#N/A</v>
      </c>
      <c r="AF1908" s="90" t="e">
        <f t="shared" si="236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9"/>
        <v>0</v>
      </c>
      <c r="AJ1908" s="94">
        <f t="shared" si="239"/>
        <v>0</v>
      </c>
      <c r="AK1908" s="95" t="e">
        <f>+VLOOKUP(M1908,'Código Barras'!$C$3:$C$1694,1,0)</f>
        <v>#N/A</v>
      </c>
      <c r="AL1908" s="90">
        <f t="shared" si="238"/>
        <v>0</v>
      </c>
      <c r="AM1908" s="90">
        <f t="shared" si="238"/>
        <v>0</v>
      </c>
      <c r="AN1908" s="90">
        <f t="shared" si="238"/>
        <v>0</v>
      </c>
      <c r="AO1908" s="90">
        <f t="shared" si="237"/>
        <v>0</v>
      </c>
      <c r="AP1908" s="90">
        <f t="shared" si="237"/>
        <v>0</v>
      </c>
      <c r="AQ1908" s="90">
        <f t="shared" si="237"/>
        <v>0</v>
      </c>
      <c r="AR1908" s="90" t="e">
        <f>VLOOKUP(C1908&amp;E1908&amp;G1908&amp;I1908&amp;J1908,'Código Licitaciones'!$I$8:$I$4158,1,0)</f>
        <v>#N/A</v>
      </c>
    </row>
    <row r="1909" spans="24:44" ht="18.75" x14ac:dyDescent="0.3">
      <c r="X1909" s="83">
        <f t="shared" si="232"/>
        <v>9</v>
      </c>
      <c r="Z1909" s="90" t="e">
        <f t="shared" si="233"/>
        <v>#DIV/0!</v>
      </c>
      <c r="AA1909" s="94" t="e">
        <f>+VLOOKUP(C1909,'Código Licitaciones'!$J$7:$J$31,1,0)</f>
        <v>#N/A</v>
      </c>
      <c r="AB1909" s="94">
        <f t="shared" si="234"/>
        <v>0</v>
      </c>
      <c r="AC1909" s="94" t="e">
        <f>+VLOOKUP(E1909,'Código Licitaciones'!$K$7:$K$50,1,0)</f>
        <v>#N/A</v>
      </c>
      <c r="AD1909" s="94">
        <f t="shared" si="235"/>
        <v>0</v>
      </c>
      <c r="AE1909" s="94" t="e">
        <f>+VLOOKUP(G1909,'Código Licitaciones'!$L$7:$L$50,1,0)</f>
        <v>#N/A</v>
      </c>
      <c r="AF1909" s="90" t="e">
        <f t="shared" si="236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9"/>
        <v>0</v>
      </c>
      <c r="AJ1909" s="94">
        <f t="shared" si="239"/>
        <v>0</v>
      </c>
      <c r="AK1909" s="95" t="e">
        <f>+VLOOKUP(M1909,'Código Barras'!$C$3:$C$1694,1,0)</f>
        <v>#N/A</v>
      </c>
      <c r="AL1909" s="90">
        <f t="shared" si="238"/>
        <v>0</v>
      </c>
      <c r="AM1909" s="90">
        <f t="shared" si="238"/>
        <v>0</v>
      </c>
      <c r="AN1909" s="90">
        <f t="shared" si="238"/>
        <v>0</v>
      </c>
      <c r="AO1909" s="90">
        <f t="shared" si="237"/>
        <v>0</v>
      </c>
      <c r="AP1909" s="90">
        <f t="shared" si="237"/>
        <v>0</v>
      </c>
      <c r="AQ1909" s="90">
        <f t="shared" si="237"/>
        <v>0</v>
      </c>
      <c r="AR1909" s="90" t="e">
        <f>VLOOKUP(C1909&amp;E1909&amp;G1909&amp;I1909&amp;J1909,'Código Licitaciones'!$I$8:$I$4158,1,0)</f>
        <v>#N/A</v>
      </c>
    </row>
    <row r="1910" spans="24:44" ht="18.75" x14ac:dyDescent="0.3">
      <c r="X1910" s="83">
        <f t="shared" si="232"/>
        <v>9</v>
      </c>
      <c r="Z1910" s="90" t="e">
        <f t="shared" si="233"/>
        <v>#DIV/0!</v>
      </c>
      <c r="AA1910" s="94" t="e">
        <f>+VLOOKUP(C1910,'Código Licitaciones'!$J$7:$J$31,1,0)</f>
        <v>#N/A</v>
      </c>
      <c r="AB1910" s="94">
        <f t="shared" si="234"/>
        <v>0</v>
      </c>
      <c r="AC1910" s="94" t="e">
        <f>+VLOOKUP(E1910,'Código Licitaciones'!$K$7:$K$50,1,0)</f>
        <v>#N/A</v>
      </c>
      <c r="AD1910" s="94">
        <f t="shared" si="235"/>
        <v>0</v>
      </c>
      <c r="AE1910" s="94" t="e">
        <f>+VLOOKUP(G1910,'Código Licitaciones'!$L$7:$L$50,1,0)</f>
        <v>#N/A</v>
      </c>
      <c r="AF1910" s="90" t="e">
        <f t="shared" si="236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9"/>
        <v>0</v>
      </c>
      <c r="AJ1910" s="94">
        <f t="shared" si="239"/>
        <v>0</v>
      </c>
      <c r="AK1910" s="95" t="e">
        <f>+VLOOKUP(M1910,'Código Barras'!$C$3:$C$1694,1,0)</f>
        <v>#N/A</v>
      </c>
      <c r="AL1910" s="90">
        <f t="shared" si="238"/>
        <v>0</v>
      </c>
      <c r="AM1910" s="90">
        <f t="shared" si="238"/>
        <v>0</v>
      </c>
      <c r="AN1910" s="90">
        <f t="shared" si="238"/>
        <v>0</v>
      </c>
      <c r="AO1910" s="90">
        <f t="shared" si="237"/>
        <v>0</v>
      </c>
      <c r="AP1910" s="90">
        <f t="shared" si="237"/>
        <v>0</v>
      </c>
      <c r="AQ1910" s="90">
        <f t="shared" si="237"/>
        <v>0</v>
      </c>
      <c r="AR1910" s="90" t="e">
        <f>VLOOKUP(C1910&amp;E1910&amp;G1910&amp;I1910&amp;J1910,'Código Licitaciones'!$I$8:$I$4158,1,0)</f>
        <v>#N/A</v>
      </c>
    </row>
    <row r="1911" spans="24:44" ht="18.75" x14ac:dyDescent="0.3">
      <c r="X1911" s="83">
        <f t="shared" si="232"/>
        <v>9</v>
      </c>
      <c r="Z1911" s="90" t="e">
        <f t="shared" si="233"/>
        <v>#DIV/0!</v>
      </c>
      <c r="AA1911" s="94" t="e">
        <f>+VLOOKUP(C1911,'Código Licitaciones'!$J$7:$J$31,1,0)</f>
        <v>#N/A</v>
      </c>
      <c r="AB1911" s="94">
        <f t="shared" si="234"/>
        <v>0</v>
      </c>
      <c r="AC1911" s="94" t="e">
        <f>+VLOOKUP(E1911,'Código Licitaciones'!$K$7:$K$50,1,0)</f>
        <v>#N/A</v>
      </c>
      <c r="AD1911" s="94">
        <f t="shared" si="235"/>
        <v>0</v>
      </c>
      <c r="AE1911" s="94" t="e">
        <f>+VLOOKUP(G1911,'Código Licitaciones'!$L$7:$L$50,1,0)</f>
        <v>#N/A</v>
      </c>
      <c r="AF1911" s="90" t="e">
        <f t="shared" si="236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9"/>
        <v>0</v>
      </c>
      <c r="AJ1911" s="94">
        <f t="shared" si="239"/>
        <v>0</v>
      </c>
      <c r="AK1911" s="95" t="e">
        <f>+VLOOKUP(M1911,'Código Barras'!$C$3:$C$1694,1,0)</f>
        <v>#N/A</v>
      </c>
      <c r="AL1911" s="90">
        <f t="shared" si="238"/>
        <v>0</v>
      </c>
      <c r="AM1911" s="90">
        <f t="shared" si="238"/>
        <v>0</v>
      </c>
      <c r="AN1911" s="90">
        <f t="shared" si="238"/>
        <v>0</v>
      </c>
      <c r="AO1911" s="90">
        <f t="shared" si="237"/>
        <v>0</v>
      </c>
      <c r="AP1911" s="90">
        <f t="shared" si="237"/>
        <v>0</v>
      </c>
      <c r="AQ1911" s="90">
        <f t="shared" si="237"/>
        <v>0</v>
      </c>
      <c r="AR1911" s="90" t="e">
        <f>VLOOKUP(C1911&amp;E1911&amp;G1911&amp;I1911&amp;J1911,'Código Licitaciones'!$I$8:$I$4158,1,0)</f>
        <v>#N/A</v>
      </c>
    </row>
    <row r="1912" spans="24:44" ht="18.75" x14ac:dyDescent="0.3">
      <c r="X1912" s="83">
        <f t="shared" si="232"/>
        <v>9</v>
      </c>
      <c r="Z1912" s="90" t="e">
        <f t="shared" si="233"/>
        <v>#DIV/0!</v>
      </c>
      <c r="AA1912" s="94" t="e">
        <f>+VLOOKUP(C1912,'Código Licitaciones'!$J$7:$J$31,1,0)</f>
        <v>#N/A</v>
      </c>
      <c r="AB1912" s="94">
        <f t="shared" si="234"/>
        <v>0</v>
      </c>
      <c r="AC1912" s="94" t="e">
        <f>+VLOOKUP(E1912,'Código Licitaciones'!$K$7:$K$50,1,0)</f>
        <v>#N/A</v>
      </c>
      <c r="AD1912" s="94">
        <f t="shared" si="235"/>
        <v>0</v>
      </c>
      <c r="AE1912" s="94" t="e">
        <f>+VLOOKUP(G1912,'Código Licitaciones'!$L$7:$L$50,1,0)</f>
        <v>#N/A</v>
      </c>
      <c r="AF1912" s="90" t="e">
        <f t="shared" si="236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9"/>
        <v>0</v>
      </c>
      <c r="AJ1912" s="94">
        <f t="shared" si="239"/>
        <v>0</v>
      </c>
      <c r="AK1912" s="95" t="e">
        <f>+VLOOKUP(M1912,'Código Barras'!$C$3:$C$1694,1,0)</f>
        <v>#N/A</v>
      </c>
      <c r="AL1912" s="90">
        <f t="shared" si="238"/>
        <v>0</v>
      </c>
      <c r="AM1912" s="90">
        <f t="shared" si="238"/>
        <v>0</v>
      </c>
      <c r="AN1912" s="90">
        <f t="shared" si="238"/>
        <v>0</v>
      </c>
      <c r="AO1912" s="90">
        <f t="shared" si="237"/>
        <v>0</v>
      </c>
      <c r="AP1912" s="90">
        <f t="shared" si="237"/>
        <v>0</v>
      </c>
      <c r="AQ1912" s="90">
        <f t="shared" si="237"/>
        <v>0</v>
      </c>
      <c r="AR1912" s="90" t="e">
        <f>VLOOKUP(C1912&amp;E1912&amp;G1912&amp;I1912&amp;J1912,'Código Licitaciones'!$I$8:$I$4158,1,0)</f>
        <v>#N/A</v>
      </c>
    </row>
    <row r="1913" spans="24:44" ht="18.75" x14ac:dyDescent="0.3">
      <c r="X1913" s="83">
        <f t="shared" si="232"/>
        <v>9</v>
      </c>
      <c r="Z1913" s="90" t="e">
        <f t="shared" si="233"/>
        <v>#DIV/0!</v>
      </c>
      <c r="AA1913" s="94" t="e">
        <f>+VLOOKUP(C1913,'Código Licitaciones'!$J$7:$J$31,1,0)</f>
        <v>#N/A</v>
      </c>
      <c r="AB1913" s="94">
        <f t="shared" si="234"/>
        <v>0</v>
      </c>
      <c r="AC1913" s="94" t="e">
        <f>+VLOOKUP(E1913,'Código Licitaciones'!$K$7:$K$50,1,0)</f>
        <v>#N/A</v>
      </c>
      <c r="AD1913" s="94">
        <f t="shared" si="235"/>
        <v>0</v>
      </c>
      <c r="AE1913" s="94" t="e">
        <f>+VLOOKUP(G1913,'Código Licitaciones'!$L$7:$L$50,1,0)</f>
        <v>#N/A</v>
      </c>
      <c r="AF1913" s="90" t="e">
        <f t="shared" si="236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9"/>
        <v>0</v>
      </c>
      <c r="AJ1913" s="94">
        <f t="shared" si="239"/>
        <v>0</v>
      </c>
      <c r="AK1913" s="95" t="e">
        <f>+VLOOKUP(M1913,'Código Barras'!$C$3:$C$1694,1,0)</f>
        <v>#N/A</v>
      </c>
      <c r="AL1913" s="90">
        <f t="shared" si="238"/>
        <v>0</v>
      </c>
      <c r="AM1913" s="90">
        <f t="shared" si="238"/>
        <v>0</v>
      </c>
      <c r="AN1913" s="90">
        <f t="shared" si="238"/>
        <v>0</v>
      </c>
      <c r="AO1913" s="90">
        <f t="shared" si="237"/>
        <v>0</v>
      </c>
      <c r="AP1913" s="90">
        <f t="shared" si="237"/>
        <v>0</v>
      </c>
      <c r="AQ1913" s="90">
        <f t="shared" si="237"/>
        <v>0</v>
      </c>
      <c r="AR1913" s="90" t="e">
        <f>VLOOKUP(C1913&amp;E1913&amp;G1913&amp;I1913&amp;J1913,'Código Licitaciones'!$I$8:$I$4158,1,0)</f>
        <v>#N/A</v>
      </c>
    </row>
    <row r="1914" spans="24:44" ht="18.75" x14ac:dyDescent="0.3">
      <c r="X1914" s="83">
        <f t="shared" si="232"/>
        <v>9</v>
      </c>
      <c r="Z1914" s="90" t="e">
        <f t="shared" si="233"/>
        <v>#DIV/0!</v>
      </c>
      <c r="AA1914" s="94" t="e">
        <f>+VLOOKUP(C1914,'Código Licitaciones'!$J$7:$J$31,1,0)</f>
        <v>#N/A</v>
      </c>
      <c r="AB1914" s="94">
        <f t="shared" si="234"/>
        <v>0</v>
      </c>
      <c r="AC1914" s="94" t="e">
        <f>+VLOOKUP(E1914,'Código Licitaciones'!$K$7:$K$50,1,0)</f>
        <v>#N/A</v>
      </c>
      <c r="AD1914" s="94">
        <f t="shared" si="235"/>
        <v>0</v>
      </c>
      <c r="AE1914" s="94" t="e">
        <f>+VLOOKUP(G1914,'Código Licitaciones'!$L$7:$L$50,1,0)</f>
        <v>#N/A</v>
      </c>
      <c r="AF1914" s="90" t="e">
        <f t="shared" si="236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9"/>
        <v>0</v>
      </c>
      <c r="AJ1914" s="94">
        <f t="shared" si="239"/>
        <v>0</v>
      </c>
      <c r="AK1914" s="95" t="e">
        <f>+VLOOKUP(M1914,'Código Barras'!$C$3:$C$1694,1,0)</f>
        <v>#N/A</v>
      </c>
      <c r="AL1914" s="90">
        <f t="shared" si="238"/>
        <v>0</v>
      </c>
      <c r="AM1914" s="90">
        <f t="shared" si="238"/>
        <v>0</v>
      </c>
      <c r="AN1914" s="90">
        <f t="shared" si="238"/>
        <v>0</v>
      </c>
      <c r="AO1914" s="90">
        <f t="shared" si="237"/>
        <v>0</v>
      </c>
      <c r="AP1914" s="90">
        <f t="shared" si="237"/>
        <v>0</v>
      </c>
      <c r="AQ1914" s="90">
        <f t="shared" si="237"/>
        <v>0</v>
      </c>
      <c r="AR1914" s="90" t="e">
        <f>VLOOKUP(C1914&amp;E1914&amp;G1914&amp;I1914&amp;J1914,'Código Licitaciones'!$I$8:$I$4158,1,0)</f>
        <v>#N/A</v>
      </c>
    </row>
    <row r="1915" spans="24:44" ht="18.75" x14ac:dyDescent="0.3">
      <c r="X1915" s="83">
        <f t="shared" si="232"/>
        <v>9</v>
      </c>
      <c r="Z1915" s="90" t="e">
        <f t="shared" si="233"/>
        <v>#DIV/0!</v>
      </c>
      <c r="AA1915" s="94" t="e">
        <f>+VLOOKUP(C1915,'Código Licitaciones'!$J$7:$J$31,1,0)</f>
        <v>#N/A</v>
      </c>
      <c r="AB1915" s="94">
        <f t="shared" si="234"/>
        <v>0</v>
      </c>
      <c r="AC1915" s="94" t="e">
        <f>+VLOOKUP(E1915,'Código Licitaciones'!$K$7:$K$50,1,0)</f>
        <v>#N/A</v>
      </c>
      <c r="AD1915" s="94">
        <f t="shared" si="235"/>
        <v>0</v>
      </c>
      <c r="AE1915" s="94" t="e">
        <f>+VLOOKUP(G1915,'Código Licitaciones'!$L$7:$L$50,1,0)</f>
        <v>#N/A</v>
      </c>
      <c r="AF1915" s="90" t="e">
        <f t="shared" si="236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9"/>
        <v>0</v>
      </c>
      <c r="AJ1915" s="94">
        <f t="shared" si="239"/>
        <v>0</v>
      </c>
      <c r="AK1915" s="95" t="e">
        <f>+VLOOKUP(M1915,'Código Barras'!$C$3:$C$1694,1,0)</f>
        <v>#N/A</v>
      </c>
      <c r="AL1915" s="90">
        <f t="shared" si="238"/>
        <v>0</v>
      </c>
      <c r="AM1915" s="90">
        <f t="shared" si="238"/>
        <v>0</v>
      </c>
      <c r="AN1915" s="90">
        <f t="shared" si="238"/>
        <v>0</v>
      </c>
      <c r="AO1915" s="90">
        <f t="shared" si="237"/>
        <v>0</v>
      </c>
      <c r="AP1915" s="90">
        <f t="shared" si="237"/>
        <v>0</v>
      </c>
      <c r="AQ1915" s="90">
        <f t="shared" si="237"/>
        <v>0</v>
      </c>
      <c r="AR1915" s="90" t="e">
        <f>VLOOKUP(C1915&amp;E1915&amp;G1915&amp;I1915&amp;J1915,'Código Licitaciones'!$I$8:$I$4158,1,0)</f>
        <v>#N/A</v>
      </c>
    </row>
    <row r="1916" spans="24:44" ht="18.75" x14ac:dyDescent="0.3">
      <c r="X1916" s="83">
        <f t="shared" si="232"/>
        <v>9</v>
      </c>
      <c r="Z1916" s="90" t="e">
        <f t="shared" si="233"/>
        <v>#DIV/0!</v>
      </c>
      <c r="AA1916" s="94" t="e">
        <f>+VLOOKUP(C1916,'Código Licitaciones'!$J$7:$J$31,1,0)</f>
        <v>#N/A</v>
      </c>
      <c r="AB1916" s="94">
        <f t="shared" si="234"/>
        <v>0</v>
      </c>
      <c r="AC1916" s="94" t="e">
        <f>+VLOOKUP(E1916,'Código Licitaciones'!$K$7:$K$50,1,0)</f>
        <v>#N/A</v>
      </c>
      <c r="AD1916" s="94">
        <f t="shared" si="235"/>
        <v>0</v>
      </c>
      <c r="AE1916" s="94" t="e">
        <f>+VLOOKUP(G1916,'Código Licitaciones'!$L$7:$L$50,1,0)</f>
        <v>#N/A</v>
      </c>
      <c r="AF1916" s="90" t="e">
        <f t="shared" si="236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9"/>
        <v>0</v>
      </c>
      <c r="AJ1916" s="94">
        <f t="shared" si="239"/>
        <v>0</v>
      </c>
      <c r="AK1916" s="95" t="e">
        <f>+VLOOKUP(M1916,'Código Barras'!$C$3:$C$1694,1,0)</f>
        <v>#N/A</v>
      </c>
      <c r="AL1916" s="90">
        <f t="shared" si="238"/>
        <v>0</v>
      </c>
      <c r="AM1916" s="90">
        <f t="shared" si="238"/>
        <v>0</v>
      </c>
      <c r="AN1916" s="90">
        <f t="shared" si="238"/>
        <v>0</v>
      </c>
      <c r="AO1916" s="90">
        <f t="shared" si="237"/>
        <v>0</v>
      </c>
      <c r="AP1916" s="90">
        <f t="shared" si="237"/>
        <v>0</v>
      </c>
      <c r="AQ1916" s="90">
        <f t="shared" si="237"/>
        <v>0</v>
      </c>
      <c r="AR1916" s="90" t="e">
        <f>VLOOKUP(C1916&amp;E1916&amp;G1916&amp;I1916&amp;J1916,'Código Licitaciones'!$I$8:$I$4158,1,0)</f>
        <v>#N/A</v>
      </c>
    </row>
    <row r="1917" spans="24:44" ht="18.75" x14ac:dyDescent="0.3">
      <c r="X1917" s="83">
        <f t="shared" si="232"/>
        <v>9</v>
      </c>
      <c r="Z1917" s="90" t="e">
        <f t="shared" si="233"/>
        <v>#DIV/0!</v>
      </c>
      <c r="AA1917" s="94" t="e">
        <f>+VLOOKUP(C1917,'Código Licitaciones'!$J$7:$J$31,1,0)</f>
        <v>#N/A</v>
      </c>
      <c r="AB1917" s="94">
        <f t="shared" si="234"/>
        <v>0</v>
      </c>
      <c r="AC1917" s="94" t="e">
        <f>+VLOOKUP(E1917,'Código Licitaciones'!$K$7:$K$50,1,0)</f>
        <v>#N/A</v>
      </c>
      <c r="AD1917" s="94">
        <f t="shared" si="235"/>
        <v>0</v>
      </c>
      <c r="AE1917" s="94" t="e">
        <f>+VLOOKUP(G1917,'Código Licitaciones'!$L$7:$L$50,1,0)</f>
        <v>#N/A</v>
      </c>
      <c r="AF1917" s="90" t="e">
        <f t="shared" si="236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9"/>
        <v>0</v>
      </c>
      <c r="AJ1917" s="94">
        <f t="shared" si="239"/>
        <v>0</v>
      </c>
      <c r="AK1917" s="95" t="e">
        <f>+VLOOKUP(M1917,'Código Barras'!$C$3:$C$1694,1,0)</f>
        <v>#N/A</v>
      </c>
      <c r="AL1917" s="90">
        <f t="shared" si="238"/>
        <v>0</v>
      </c>
      <c r="AM1917" s="90">
        <f t="shared" si="238"/>
        <v>0</v>
      </c>
      <c r="AN1917" s="90">
        <f t="shared" si="238"/>
        <v>0</v>
      </c>
      <c r="AO1917" s="90">
        <f t="shared" si="237"/>
        <v>0</v>
      </c>
      <c r="AP1917" s="90">
        <f t="shared" si="237"/>
        <v>0</v>
      </c>
      <c r="AQ1917" s="90">
        <f t="shared" si="237"/>
        <v>0</v>
      </c>
      <c r="AR1917" s="90" t="e">
        <f>VLOOKUP(C1917&amp;E1917&amp;G1917&amp;I1917&amp;J1917,'Código Licitaciones'!$I$8:$I$4158,1,0)</f>
        <v>#N/A</v>
      </c>
    </row>
    <row r="1918" spans="24:44" ht="18.75" x14ac:dyDescent="0.3">
      <c r="X1918" s="83">
        <f t="shared" si="232"/>
        <v>9</v>
      </c>
      <c r="Z1918" s="90" t="e">
        <f t="shared" si="233"/>
        <v>#DIV/0!</v>
      </c>
      <c r="AA1918" s="94" t="e">
        <f>+VLOOKUP(C1918,'Código Licitaciones'!$J$7:$J$31,1,0)</f>
        <v>#N/A</v>
      </c>
      <c r="AB1918" s="94">
        <f t="shared" si="234"/>
        <v>0</v>
      </c>
      <c r="AC1918" s="94" t="e">
        <f>+VLOOKUP(E1918,'Código Licitaciones'!$K$7:$K$50,1,0)</f>
        <v>#N/A</v>
      </c>
      <c r="AD1918" s="94">
        <f t="shared" si="235"/>
        <v>0</v>
      </c>
      <c r="AE1918" s="94" t="e">
        <f>+VLOOKUP(G1918,'Código Licitaciones'!$L$7:$L$50,1,0)</f>
        <v>#N/A</v>
      </c>
      <c r="AF1918" s="90" t="e">
        <f t="shared" si="236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9"/>
        <v>0</v>
      </c>
      <c r="AJ1918" s="94">
        <f t="shared" si="239"/>
        <v>0</v>
      </c>
      <c r="AK1918" s="95" t="e">
        <f>+VLOOKUP(M1918,'Código Barras'!$C$3:$C$1694,1,0)</f>
        <v>#N/A</v>
      </c>
      <c r="AL1918" s="90">
        <f t="shared" si="238"/>
        <v>0</v>
      </c>
      <c r="AM1918" s="90">
        <f t="shared" si="238"/>
        <v>0</v>
      </c>
      <c r="AN1918" s="90">
        <f t="shared" si="238"/>
        <v>0</v>
      </c>
      <c r="AO1918" s="90">
        <f t="shared" si="237"/>
        <v>0</v>
      </c>
      <c r="AP1918" s="90">
        <f t="shared" si="237"/>
        <v>0</v>
      </c>
      <c r="AQ1918" s="90">
        <f t="shared" si="237"/>
        <v>0</v>
      </c>
      <c r="AR1918" s="90" t="e">
        <f>VLOOKUP(C1918&amp;E1918&amp;G1918&amp;I1918&amp;J1918,'Código Licitaciones'!$I$8:$I$4158,1,0)</f>
        <v>#N/A</v>
      </c>
    </row>
    <row r="1919" spans="24:44" ht="18.75" x14ac:dyDescent="0.3">
      <c r="X1919" s="83">
        <f t="shared" si="232"/>
        <v>9</v>
      </c>
      <c r="Z1919" s="90" t="e">
        <f t="shared" si="233"/>
        <v>#DIV/0!</v>
      </c>
      <c r="AA1919" s="94" t="e">
        <f>+VLOOKUP(C1919,'Código Licitaciones'!$J$7:$J$31,1,0)</f>
        <v>#N/A</v>
      </c>
      <c r="AB1919" s="94">
        <f t="shared" si="234"/>
        <v>0</v>
      </c>
      <c r="AC1919" s="94" t="e">
        <f>+VLOOKUP(E1919,'Código Licitaciones'!$K$7:$K$50,1,0)</f>
        <v>#N/A</v>
      </c>
      <c r="AD1919" s="94">
        <f t="shared" si="235"/>
        <v>0</v>
      </c>
      <c r="AE1919" s="94" t="e">
        <f>+VLOOKUP(G1919,'Código Licitaciones'!$L$7:$L$50,1,0)</f>
        <v>#N/A</v>
      </c>
      <c r="AF1919" s="90" t="e">
        <f t="shared" si="236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9"/>
        <v>0</v>
      </c>
      <c r="AJ1919" s="94">
        <f t="shared" si="239"/>
        <v>0</v>
      </c>
      <c r="AK1919" s="95" t="e">
        <f>+VLOOKUP(M1919,'Código Barras'!$C$3:$C$1694,1,0)</f>
        <v>#N/A</v>
      </c>
      <c r="AL1919" s="90">
        <f t="shared" si="238"/>
        <v>0</v>
      </c>
      <c r="AM1919" s="90">
        <f t="shared" si="238"/>
        <v>0</v>
      </c>
      <c r="AN1919" s="90">
        <f t="shared" si="238"/>
        <v>0</v>
      </c>
      <c r="AO1919" s="90">
        <f t="shared" si="237"/>
        <v>0</v>
      </c>
      <c r="AP1919" s="90">
        <f t="shared" si="237"/>
        <v>0</v>
      </c>
      <c r="AQ1919" s="90">
        <f t="shared" si="237"/>
        <v>0</v>
      </c>
      <c r="AR1919" s="90" t="e">
        <f>VLOOKUP(C1919&amp;E1919&amp;G1919&amp;I1919&amp;J1919,'Código Licitaciones'!$I$8:$I$4158,1,0)</f>
        <v>#N/A</v>
      </c>
    </row>
    <row r="1920" spans="24:44" ht="18.75" x14ac:dyDescent="0.3">
      <c r="X1920" s="83">
        <f t="shared" si="232"/>
        <v>9</v>
      </c>
      <c r="Z1920" s="90" t="e">
        <f t="shared" si="233"/>
        <v>#DIV/0!</v>
      </c>
      <c r="AA1920" s="94" t="e">
        <f>+VLOOKUP(C1920,'Código Licitaciones'!$J$7:$J$31,1,0)</f>
        <v>#N/A</v>
      </c>
      <c r="AB1920" s="94">
        <f t="shared" si="234"/>
        <v>0</v>
      </c>
      <c r="AC1920" s="94" t="e">
        <f>+VLOOKUP(E1920,'Código Licitaciones'!$K$7:$K$50,1,0)</f>
        <v>#N/A</v>
      </c>
      <c r="AD1920" s="94">
        <f t="shared" si="235"/>
        <v>0</v>
      </c>
      <c r="AE1920" s="94" t="e">
        <f>+VLOOKUP(G1920,'Código Licitaciones'!$L$7:$L$50,1,0)</f>
        <v>#N/A</v>
      </c>
      <c r="AF1920" s="90" t="e">
        <f t="shared" si="236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9"/>
        <v>0</v>
      </c>
      <c r="AJ1920" s="94">
        <f t="shared" si="239"/>
        <v>0</v>
      </c>
      <c r="AK1920" s="95" t="e">
        <f>+VLOOKUP(M1920,'Código Barras'!$C$3:$C$1694,1,0)</f>
        <v>#N/A</v>
      </c>
      <c r="AL1920" s="90">
        <f t="shared" si="238"/>
        <v>0</v>
      </c>
      <c r="AM1920" s="90">
        <f t="shared" si="238"/>
        <v>0</v>
      </c>
      <c r="AN1920" s="90">
        <f t="shared" si="238"/>
        <v>0</v>
      </c>
      <c r="AO1920" s="90">
        <f t="shared" si="237"/>
        <v>0</v>
      </c>
      <c r="AP1920" s="90">
        <f t="shared" si="237"/>
        <v>0</v>
      </c>
      <c r="AQ1920" s="90">
        <f t="shared" si="237"/>
        <v>0</v>
      </c>
      <c r="AR1920" s="90" t="e">
        <f>VLOOKUP(C1920&amp;E1920&amp;G1920&amp;I1920&amp;J1920,'Código Licitaciones'!$I$8:$I$4158,1,0)</f>
        <v>#N/A</v>
      </c>
    </row>
    <row r="1921" spans="24:44" ht="18.75" x14ac:dyDescent="0.3">
      <c r="X1921" s="83">
        <f t="shared" si="232"/>
        <v>9</v>
      </c>
      <c r="Z1921" s="90" t="e">
        <f t="shared" si="233"/>
        <v>#DIV/0!</v>
      </c>
      <c r="AA1921" s="94" t="e">
        <f>+VLOOKUP(C1921,'Código Licitaciones'!$J$7:$J$31,1,0)</f>
        <v>#N/A</v>
      </c>
      <c r="AB1921" s="94">
        <f t="shared" si="234"/>
        <v>0</v>
      </c>
      <c r="AC1921" s="94" t="e">
        <f>+VLOOKUP(E1921,'Código Licitaciones'!$K$7:$K$50,1,0)</f>
        <v>#N/A</v>
      </c>
      <c r="AD1921" s="94">
        <f t="shared" si="235"/>
        <v>0</v>
      </c>
      <c r="AE1921" s="94" t="e">
        <f>+VLOOKUP(G1921,'Código Licitaciones'!$L$7:$L$50,1,0)</f>
        <v>#N/A</v>
      </c>
      <c r="AF1921" s="90" t="e">
        <f t="shared" si="236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9"/>
        <v>0</v>
      </c>
      <c r="AJ1921" s="94">
        <f t="shared" si="239"/>
        <v>0</v>
      </c>
      <c r="AK1921" s="95" t="e">
        <f>+VLOOKUP(M1921,'Código Barras'!$C$3:$C$1694,1,0)</f>
        <v>#N/A</v>
      </c>
      <c r="AL1921" s="90">
        <f t="shared" si="238"/>
        <v>0</v>
      </c>
      <c r="AM1921" s="90">
        <f t="shared" si="238"/>
        <v>0</v>
      </c>
      <c r="AN1921" s="90">
        <f t="shared" si="238"/>
        <v>0</v>
      </c>
      <c r="AO1921" s="90">
        <f t="shared" si="237"/>
        <v>0</v>
      </c>
      <c r="AP1921" s="90">
        <f t="shared" si="237"/>
        <v>0</v>
      </c>
      <c r="AQ1921" s="90">
        <f t="shared" si="237"/>
        <v>0</v>
      </c>
      <c r="AR1921" s="90" t="e">
        <f>VLOOKUP(C1921&amp;E1921&amp;G1921&amp;I1921&amp;J1921,'Código Licitaciones'!$I$8:$I$4158,1,0)</f>
        <v>#N/A</v>
      </c>
    </row>
    <row r="1922" spans="24:44" ht="18.75" x14ac:dyDescent="0.3">
      <c r="X1922" s="83">
        <f t="shared" si="232"/>
        <v>9</v>
      </c>
      <c r="Z1922" s="90" t="e">
        <f t="shared" si="233"/>
        <v>#DIV/0!</v>
      </c>
      <c r="AA1922" s="94" t="e">
        <f>+VLOOKUP(C1922,'Código Licitaciones'!$J$7:$J$31,1,0)</f>
        <v>#N/A</v>
      </c>
      <c r="AB1922" s="94">
        <f t="shared" si="234"/>
        <v>0</v>
      </c>
      <c r="AC1922" s="94" t="e">
        <f>+VLOOKUP(E1922,'Código Licitaciones'!$K$7:$K$50,1,0)</f>
        <v>#N/A</v>
      </c>
      <c r="AD1922" s="94">
        <f t="shared" si="235"/>
        <v>0</v>
      </c>
      <c r="AE1922" s="94" t="e">
        <f>+VLOOKUP(G1922,'Código Licitaciones'!$L$7:$L$50,1,0)</f>
        <v>#N/A</v>
      </c>
      <c r="AF1922" s="90" t="e">
        <f t="shared" si="236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9"/>
        <v>0</v>
      </c>
      <c r="AJ1922" s="94">
        <f t="shared" si="239"/>
        <v>0</v>
      </c>
      <c r="AK1922" s="95" t="e">
        <f>+VLOOKUP(M1922,'Código Barras'!$C$3:$C$1694,1,0)</f>
        <v>#N/A</v>
      </c>
      <c r="AL1922" s="90">
        <f t="shared" si="238"/>
        <v>0</v>
      </c>
      <c r="AM1922" s="90">
        <f t="shared" si="238"/>
        <v>0</v>
      </c>
      <c r="AN1922" s="90">
        <f t="shared" si="238"/>
        <v>0</v>
      </c>
      <c r="AO1922" s="90">
        <f t="shared" si="237"/>
        <v>0</v>
      </c>
      <c r="AP1922" s="90">
        <f t="shared" si="237"/>
        <v>0</v>
      </c>
      <c r="AQ1922" s="90">
        <f t="shared" si="237"/>
        <v>0</v>
      </c>
      <c r="AR1922" s="90" t="e">
        <f>VLOOKUP(C1922&amp;E1922&amp;G1922&amp;I1922&amp;J1922,'Código Licitaciones'!$I$8:$I$4158,1,0)</f>
        <v>#N/A</v>
      </c>
    </row>
    <row r="1923" spans="24:44" ht="18.75" x14ac:dyDescent="0.3">
      <c r="X1923" s="83">
        <f t="shared" si="232"/>
        <v>9</v>
      </c>
      <c r="Z1923" s="90" t="e">
        <f t="shared" si="233"/>
        <v>#DIV/0!</v>
      </c>
      <c r="AA1923" s="94" t="e">
        <f>+VLOOKUP(C1923,'Código Licitaciones'!$J$7:$J$31,1,0)</f>
        <v>#N/A</v>
      </c>
      <c r="AB1923" s="94">
        <f t="shared" si="234"/>
        <v>0</v>
      </c>
      <c r="AC1923" s="94" t="e">
        <f>+VLOOKUP(E1923,'Código Licitaciones'!$K$7:$K$50,1,0)</f>
        <v>#N/A</v>
      </c>
      <c r="AD1923" s="94">
        <f t="shared" si="235"/>
        <v>0</v>
      </c>
      <c r="AE1923" s="94" t="e">
        <f>+VLOOKUP(G1923,'Código Licitaciones'!$L$7:$L$50,1,0)</f>
        <v>#N/A</v>
      </c>
      <c r="AF1923" s="90" t="e">
        <f t="shared" si="236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9"/>
        <v>0</v>
      </c>
      <c r="AJ1923" s="94">
        <f t="shared" si="239"/>
        <v>0</v>
      </c>
      <c r="AK1923" s="95" t="e">
        <f>+VLOOKUP(M1923,'Código Barras'!$C$3:$C$1694,1,0)</f>
        <v>#N/A</v>
      </c>
      <c r="AL1923" s="90">
        <f t="shared" si="238"/>
        <v>0</v>
      </c>
      <c r="AM1923" s="90">
        <f t="shared" si="238"/>
        <v>0</v>
      </c>
      <c r="AN1923" s="90">
        <f t="shared" si="238"/>
        <v>0</v>
      </c>
      <c r="AO1923" s="90">
        <f t="shared" si="237"/>
        <v>0</v>
      </c>
      <c r="AP1923" s="90">
        <f t="shared" si="237"/>
        <v>0</v>
      </c>
      <c r="AQ1923" s="90">
        <f t="shared" si="237"/>
        <v>0</v>
      </c>
      <c r="AR1923" s="90" t="e">
        <f>VLOOKUP(C1923&amp;E1923&amp;G1923&amp;I1923&amp;J1923,'Código Licitaciones'!$I$8:$I$4158,1,0)</f>
        <v>#N/A</v>
      </c>
    </row>
    <row r="1924" spans="24:44" ht="18.75" x14ac:dyDescent="0.3">
      <c r="X1924" s="83">
        <f t="shared" si="232"/>
        <v>9</v>
      </c>
      <c r="Z1924" s="90" t="e">
        <f t="shared" si="233"/>
        <v>#DIV/0!</v>
      </c>
      <c r="AA1924" s="94" t="e">
        <f>+VLOOKUP(C1924,'Código Licitaciones'!$J$7:$J$31,1,0)</f>
        <v>#N/A</v>
      </c>
      <c r="AB1924" s="94">
        <f t="shared" si="234"/>
        <v>0</v>
      </c>
      <c r="AC1924" s="94" t="e">
        <f>+VLOOKUP(E1924,'Código Licitaciones'!$K$7:$K$50,1,0)</f>
        <v>#N/A</v>
      </c>
      <c r="AD1924" s="94">
        <f t="shared" si="235"/>
        <v>0</v>
      </c>
      <c r="AE1924" s="94" t="e">
        <f>+VLOOKUP(G1924,'Código Licitaciones'!$L$7:$L$50,1,0)</f>
        <v>#N/A</v>
      </c>
      <c r="AF1924" s="90" t="e">
        <f t="shared" si="236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9"/>
        <v>0</v>
      </c>
      <c r="AJ1924" s="94">
        <f t="shared" si="239"/>
        <v>0</v>
      </c>
      <c r="AK1924" s="95" t="e">
        <f>+VLOOKUP(M1924,'Código Barras'!$C$3:$C$1694,1,0)</f>
        <v>#N/A</v>
      </c>
      <c r="AL1924" s="90">
        <f t="shared" si="238"/>
        <v>0</v>
      </c>
      <c r="AM1924" s="90">
        <f t="shared" si="238"/>
        <v>0</v>
      </c>
      <c r="AN1924" s="90">
        <f t="shared" si="238"/>
        <v>0</v>
      </c>
      <c r="AO1924" s="90">
        <f t="shared" si="237"/>
        <v>0</v>
      </c>
      <c r="AP1924" s="90">
        <f t="shared" si="237"/>
        <v>0</v>
      </c>
      <c r="AQ1924" s="90">
        <f t="shared" si="237"/>
        <v>0</v>
      </c>
      <c r="AR1924" s="90" t="e">
        <f>VLOOKUP(C1924&amp;E1924&amp;G1924&amp;I1924&amp;J1924,'Código Licitaciones'!$I$8:$I$4158,1,0)</f>
        <v>#N/A</v>
      </c>
    </row>
    <row r="1925" spans="24:44" ht="18.75" x14ac:dyDescent="0.3">
      <c r="X1925" s="83">
        <f t="shared" si="232"/>
        <v>9</v>
      </c>
      <c r="Z1925" s="90" t="e">
        <f t="shared" si="233"/>
        <v>#DIV/0!</v>
      </c>
      <c r="AA1925" s="94" t="e">
        <f>+VLOOKUP(C1925,'Código Licitaciones'!$J$7:$J$31,1,0)</f>
        <v>#N/A</v>
      </c>
      <c r="AB1925" s="94">
        <f t="shared" si="234"/>
        <v>0</v>
      </c>
      <c r="AC1925" s="94" t="e">
        <f>+VLOOKUP(E1925,'Código Licitaciones'!$K$7:$K$50,1,0)</f>
        <v>#N/A</v>
      </c>
      <c r="AD1925" s="94">
        <f t="shared" si="235"/>
        <v>0</v>
      </c>
      <c r="AE1925" s="94" t="e">
        <f>+VLOOKUP(G1925,'Código Licitaciones'!$L$7:$L$50,1,0)</f>
        <v>#N/A</v>
      </c>
      <c r="AF1925" s="90" t="e">
        <f t="shared" si="236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9"/>
        <v>0</v>
      </c>
      <c r="AJ1925" s="94">
        <f t="shared" si="239"/>
        <v>0</v>
      </c>
      <c r="AK1925" s="95" t="e">
        <f>+VLOOKUP(M1925,'Código Barras'!$C$3:$C$1694,1,0)</f>
        <v>#N/A</v>
      </c>
      <c r="AL1925" s="90">
        <f t="shared" si="238"/>
        <v>0</v>
      </c>
      <c r="AM1925" s="90">
        <f t="shared" si="238"/>
        <v>0</v>
      </c>
      <c r="AN1925" s="90">
        <f t="shared" si="238"/>
        <v>0</v>
      </c>
      <c r="AO1925" s="90">
        <f t="shared" si="237"/>
        <v>0</v>
      </c>
      <c r="AP1925" s="90">
        <f t="shared" si="237"/>
        <v>0</v>
      </c>
      <c r="AQ1925" s="90">
        <f t="shared" si="237"/>
        <v>0</v>
      </c>
      <c r="AR1925" s="90" t="e">
        <f>VLOOKUP(C1925&amp;E1925&amp;G1925&amp;I1925&amp;J1925,'Código Licitaciones'!$I$8:$I$4158,1,0)</f>
        <v>#N/A</v>
      </c>
    </row>
    <row r="1926" spans="24:44" ht="18.75" x14ac:dyDescent="0.3">
      <c r="X1926" s="83">
        <f t="shared" si="232"/>
        <v>9</v>
      </c>
      <c r="Z1926" s="90" t="e">
        <f t="shared" si="233"/>
        <v>#DIV/0!</v>
      </c>
      <c r="AA1926" s="94" t="e">
        <f>+VLOOKUP(C1926,'Código Licitaciones'!$J$7:$J$31,1,0)</f>
        <v>#N/A</v>
      </c>
      <c r="AB1926" s="94">
        <f t="shared" si="234"/>
        <v>0</v>
      </c>
      <c r="AC1926" s="94" t="e">
        <f>+VLOOKUP(E1926,'Código Licitaciones'!$K$7:$K$50,1,0)</f>
        <v>#N/A</v>
      </c>
      <c r="AD1926" s="94">
        <f t="shared" si="235"/>
        <v>0</v>
      </c>
      <c r="AE1926" s="94" t="e">
        <f>+VLOOKUP(G1926,'Código Licitaciones'!$L$7:$L$50,1,0)</f>
        <v>#N/A</v>
      </c>
      <c r="AF1926" s="90" t="e">
        <f t="shared" si="236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9"/>
        <v>0</v>
      </c>
      <c r="AJ1926" s="94">
        <f t="shared" si="239"/>
        <v>0</v>
      </c>
      <c r="AK1926" s="95" t="e">
        <f>+VLOOKUP(M1926,'Código Barras'!$C$3:$C$1694,1,0)</f>
        <v>#N/A</v>
      </c>
      <c r="AL1926" s="90">
        <f t="shared" si="238"/>
        <v>0</v>
      </c>
      <c r="AM1926" s="90">
        <f t="shared" si="238"/>
        <v>0</v>
      </c>
      <c r="AN1926" s="90">
        <f t="shared" si="238"/>
        <v>0</v>
      </c>
      <c r="AO1926" s="90">
        <f t="shared" si="237"/>
        <v>0</v>
      </c>
      <c r="AP1926" s="90">
        <f t="shared" si="237"/>
        <v>0</v>
      </c>
      <c r="AQ1926" s="90">
        <f t="shared" si="237"/>
        <v>0</v>
      </c>
      <c r="AR1926" s="90" t="e">
        <f>VLOOKUP(C1926&amp;E1926&amp;G1926&amp;I1926&amp;J1926,'Código Licitaciones'!$I$8:$I$4158,1,0)</f>
        <v>#N/A</v>
      </c>
    </row>
    <row r="1927" spans="24:44" ht="18.75" x14ac:dyDescent="0.3">
      <c r="X1927" s="83">
        <f t="shared" si="232"/>
        <v>9</v>
      </c>
      <c r="Z1927" s="90" t="e">
        <f t="shared" si="233"/>
        <v>#DIV/0!</v>
      </c>
      <c r="AA1927" s="94" t="e">
        <f>+VLOOKUP(C1927,'Código Licitaciones'!$J$7:$J$31,1,0)</f>
        <v>#N/A</v>
      </c>
      <c r="AB1927" s="94">
        <f t="shared" si="234"/>
        <v>0</v>
      </c>
      <c r="AC1927" s="94" t="e">
        <f>+VLOOKUP(E1927,'Código Licitaciones'!$K$7:$K$50,1,0)</f>
        <v>#N/A</v>
      </c>
      <c r="AD1927" s="94">
        <f t="shared" si="235"/>
        <v>0</v>
      </c>
      <c r="AE1927" s="94" t="e">
        <f>+VLOOKUP(G1927,'Código Licitaciones'!$L$7:$L$50,1,0)</f>
        <v>#N/A</v>
      </c>
      <c r="AF1927" s="90" t="e">
        <f t="shared" si="236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9"/>
        <v>0</v>
      </c>
      <c r="AJ1927" s="94">
        <f t="shared" si="239"/>
        <v>0</v>
      </c>
      <c r="AK1927" s="95" t="e">
        <f>+VLOOKUP(M1927,'Código Barras'!$C$3:$C$1694,1,0)</f>
        <v>#N/A</v>
      </c>
      <c r="AL1927" s="90">
        <f t="shared" si="238"/>
        <v>0</v>
      </c>
      <c r="AM1927" s="90">
        <f t="shared" si="238"/>
        <v>0</v>
      </c>
      <c r="AN1927" s="90">
        <f t="shared" si="238"/>
        <v>0</v>
      </c>
      <c r="AO1927" s="90">
        <f t="shared" si="237"/>
        <v>0</v>
      </c>
      <c r="AP1927" s="90">
        <f t="shared" si="237"/>
        <v>0</v>
      </c>
      <c r="AQ1927" s="90">
        <f t="shared" si="237"/>
        <v>0</v>
      </c>
      <c r="AR1927" s="90" t="e">
        <f>VLOOKUP(C1927&amp;E1927&amp;G1927&amp;I1927&amp;J1927,'Código Licitaciones'!$I$8:$I$4158,1,0)</f>
        <v>#N/A</v>
      </c>
    </row>
    <row r="1928" spans="24:44" ht="18.75" x14ac:dyDescent="0.3">
      <c r="X1928" s="83">
        <f t="shared" si="232"/>
        <v>9</v>
      </c>
      <c r="Z1928" s="90" t="e">
        <f t="shared" si="233"/>
        <v>#DIV/0!</v>
      </c>
      <c r="AA1928" s="94" t="e">
        <f>+VLOOKUP(C1928,'Código Licitaciones'!$J$7:$J$31,1,0)</f>
        <v>#N/A</v>
      </c>
      <c r="AB1928" s="94">
        <f t="shared" si="234"/>
        <v>0</v>
      </c>
      <c r="AC1928" s="94" t="e">
        <f>+VLOOKUP(E1928,'Código Licitaciones'!$K$7:$K$50,1,0)</f>
        <v>#N/A</v>
      </c>
      <c r="AD1928" s="94">
        <f t="shared" si="235"/>
        <v>0</v>
      </c>
      <c r="AE1928" s="94" t="e">
        <f>+VLOOKUP(G1928,'Código Licitaciones'!$L$7:$L$50,1,0)</f>
        <v>#N/A</v>
      </c>
      <c r="AF1928" s="90" t="e">
        <f t="shared" si="236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9"/>
        <v>0</v>
      </c>
      <c r="AJ1928" s="94">
        <f t="shared" si="239"/>
        <v>0</v>
      </c>
      <c r="AK1928" s="95" t="e">
        <f>+VLOOKUP(M1928,'Código Barras'!$C$3:$C$1694,1,0)</f>
        <v>#N/A</v>
      </c>
      <c r="AL1928" s="90">
        <f t="shared" si="238"/>
        <v>0</v>
      </c>
      <c r="AM1928" s="90">
        <f t="shared" si="238"/>
        <v>0</v>
      </c>
      <c r="AN1928" s="90">
        <f t="shared" si="238"/>
        <v>0</v>
      </c>
      <c r="AO1928" s="90">
        <f t="shared" si="237"/>
        <v>0</v>
      </c>
      <c r="AP1928" s="90">
        <f t="shared" si="237"/>
        <v>0</v>
      </c>
      <c r="AQ1928" s="90">
        <f t="shared" si="237"/>
        <v>0</v>
      </c>
      <c r="AR1928" s="90" t="e">
        <f>VLOOKUP(C1928&amp;E1928&amp;G1928&amp;I1928&amp;J1928,'Código Licitaciones'!$I$8:$I$4158,1,0)</f>
        <v>#N/A</v>
      </c>
    </row>
    <row r="1929" spans="24:44" ht="18.75" x14ac:dyDescent="0.3">
      <c r="X1929" s="83">
        <f t="shared" si="232"/>
        <v>9</v>
      </c>
      <c r="Z1929" s="90" t="e">
        <f t="shared" si="233"/>
        <v>#DIV/0!</v>
      </c>
      <c r="AA1929" s="94" t="e">
        <f>+VLOOKUP(C1929,'Código Licitaciones'!$J$7:$J$31,1,0)</f>
        <v>#N/A</v>
      </c>
      <c r="AB1929" s="94">
        <f t="shared" si="234"/>
        <v>0</v>
      </c>
      <c r="AC1929" s="94" t="e">
        <f>+VLOOKUP(E1929,'Código Licitaciones'!$K$7:$K$50,1,0)</f>
        <v>#N/A</v>
      </c>
      <c r="AD1929" s="94">
        <f t="shared" si="235"/>
        <v>0</v>
      </c>
      <c r="AE1929" s="94" t="e">
        <f>+VLOOKUP(G1929,'Código Licitaciones'!$L$7:$L$50,1,0)</f>
        <v>#N/A</v>
      </c>
      <c r="AF1929" s="90" t="e">
        <f t="shared" si="236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9"/>
        <v>0</v>
      </c>
      <c r="AJ1929" s="94">
        <f t="shared" si="239"/>
        <v>0</v>
      </c>
      <c r="AK1929" s="95" t="e">
        <f>+VLOOKUP(M1929,'Código Barras'!$C$3:$C$1694,1,0)</f>
        <v>#N/A</v>
      </c>
      <c r="AL1929" s="90">
        <f t="shared" si="238"/>
        <v>0</v>
      </c>
      <c r="AM1929" s="90">
        <f t="shared" si="238"/>
        <v>0</v>
      </c>
      <c r="AN1929" s="90">
        <f t="shared" si="238"/>
        <v>0</v>
      </c>
      <c r="AO1929" s="90">
        <f t="shared" si="237"/>
        <v>0</v>
      </c>
      <c r="AP1929" s="90">
        <f t="shared" si="237"/>
        <v>0</v>
      </c>
      <c r="AQ1929" s="90">
        <f t="shared" si="237"/>
        <v>0</v>
      </c>
      <c r="AR1929" s="90" t="e">
        <f>VLOOKUP(C1929&amp;E1929&amp;G1929&amp;I1929&amp;J1929,'Código Licitaciones'!$I$8:$I$4158,1,0)</f>
        <v>#N/A</v>
      </c>
    </row>
    <row r="1930" spans="24:44" ht="18.75" x14ac:dyDescent="0.3">
      <c r="X1930" s="83">
        <f t="shared" ref="X1930:X1993" si="240">SUMPRODUCT(--(ISERROR(Z1930:BN1930)))</f>
        <v>9</v>
      </c>
      <c r="Z1930" s="90" t="e">
        <f t="shared" ref="Z1930:Z1993" si="241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2">+D1930</f>
        <v>0</v>
      </c>
      <c r="AC1930" s="94" t="e">
        <f>+VLOOKUP(E1930,'Código Licitaciones'!$K$7:$K$50,1,0)</f>
        <v>#N/A</v>
      </c>
      <c r="AD1930" s="94">
        <f t="shared" ref="AD1930:AD1993" si="243">+F1930</f>
        <v>0</v>
      </c>
      <c r="AE1930" s="94" t="e">
        <f>+VLOOKUP(G1930,'Código Licitaciones'!$L$7:$L$50,1,0)</f>
        <v>#N/A</v>
      </c>
      <c r="AF1930" s="90" t="e">
        <f t="shared" ref="AF1930:AF1993" si="244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9"/>
        <v>0</v>
      </c>
      <c r="AJ1930" s="94">
        <f t="shared" si="239"/>
        <v>0</v>
      </c>
      <c r="AK1930" s="95" t="e">
        <f>+VLOOKUP(M1930,'Código Barras'!$C$3:$C$1694,1,0)</f>
        <v>#N/A</v>
      </c>
      <c r="AL1930" s="90">
        <f t="shared" si="238"/>
        <v>0</v>
      </c>
      <c r="AM1930" s="90">
        <f t="shared" si="238"/>
        <v>0</v>
      </c>
      <c r="AN1930" s="90">
        <f t="shared" si="238"/>
        <v>0</v>
      </c>
      <c r="AO1930" s="90">
        <f t="shared" si="237"/>
        <v>0</v>
      </c>
      <c r="AP1930" s="90">
        <f t="shared" si="237"/>
        <v>0</v>
      </c>
      <c r="AQ1930" s="90">
        <f t="shared" si="237"/>
        <v>0</v>
      </c>
      <c r="AR1930" s="90" t="e">
        <f>VLOOKUP(C1930&amp;E1930&amp;G1930&amp;I1930&amp;J1930,'Código Licitaciones'!$I$8:$I$4158,1,0)</f>
        <v>#N/A</v>
      </c>
    </row>
    <row r="1931" spans="24:44" ht="18.75" x14ac:dyDescent="0.3">
      <c r="X1931" s="83">
        <f t="shared" si="240"/>
        <v>9</v>
      </c>
      <c r="Z1931" s="90" t="e">
        <f t="shared" si="241"/>
        <v>#DIV/0!</v>
      </c>
      <c r="AA1931" s="94" t="e">
        <f>+VLOOKUP(C1931,'Código Licitaciones'!$J$7:$J$31,1,0)</f>
        <v>#N/A</v>
      </c>
      <c r="AB1931" s="94">
        <f t="shared" si="242"/>
        <v>0</v>
      </c>
      <c r="AC1931" s="94" t="e">
        <f>+VLOOKUP(E1931,'Código Licitaciones'!$K$7:$K$50,1,0)</f>
        <v>#N/A</v>
      </c>
      <c r="AD1931" s="94">
        <f t="shared" si="243"/>
        <v>0</v>
      </c>
      <c r="AE1931" s="94" t="e">
        <f>+VLOOKUP(G1931,'Código Licitaciones'!$L$7:$L$50,1,0)</f>
        <v>#N/A</v>
      </c>
      <c r="AF1931" s="90" t="e">
        <f t="shared" si="244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9"/>
        <v>0</v>
      </c>
      <c r="AJ1931" s="94">
        <f t="shared" si="239"/>
        <v>0</v>
      </c>
      <c r="AK1931" s="95" t="e">
        <f>+VLOOKUP(M1931,'Código Barras'!$C$3:$C$1694,1,0)</f>
        <v>#N/A</v>
      </c>
      <c r="AL1931" s="90">
        <f t="shared" si="238"/>
        <v>0</v>
      </c>
      <c r="AM1931" s="90">
        <f t="shared" si="238"/>
        <v>0</v>
      </c>
      <c r="AN1931" s="90">
        <f t="shared" si="238"/>
        <v>0</v>
      </c>
      <c r="AO1931" s="90">
        <f t="shared" si="237"/>
        <v>0</v>
      </c>
      <c r="AP1931" s="90">
        <f t="shared" si="237"/>
        <v>0</v>
      </c>
      <c r="AQ1931" s="90">
        <f t="shared" si="237"/>
        <v>0</v>
      </c>
      <c r="AR1931" s="90" t="e">
        <f>VLOOKUP(C1931&amp;E1931&amp;G1931&amp;I1931&amp;J1931,'Código Licitaciones'!$I$8:$I$4158,1,0)</f>
        <v>#N/A</v>
      </c>
    </row>
    <row r="1932" spans="24:44" ht="18.75" x14ac:dyDescent="0.3">
      <c r="X1932" s="83">
        <f t="shared" si="240"/>
        <v>9</v>
      </c>
      <c r="Z1932" s="90" t="e">
        <f t="shared" si="241"/>
        <v>#DIV/0!</v>
      </c>
      <c r="AA1932" s="94" t="e">
        <f>+VLOOKUP(C1932,'Código Licitaciones'!$J$7:$J$31,1,0)</f>
        <v>#N/A</v>
      </c>
      <c r="AB1932" s="94">
        <f t="shared" si="242"/>
        <v>0</v>
      </c>
      <c r="AC1932" s="94" t="e">
        <f>+VLOOKUP(E1932,'Código Licitaciones'!$K$7:$K$50,1,0)</f>
        <v>#N/A</v>
      </c>
      <c r="AD1932" s="94">
        <f t="shared" si="243"/>
        <v>0</v>
      </c>
      <c r="AE1932" s="94" t="e">
        <f>+VLOOKUP(G1932,'Código Licitaciones'!$L$7:$L$50,1,0)</f>
        <v>#N/A</v>
      </c>
      <c r="AF1932" s="90" t="e">
        <f t="shared" si="244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9"/>
        <v>0</v>
      </c>
      <c r="AJ1932" s="94">
        <f t="shared" si="239"/>
        <v>0</v>
      </c>
      <c r="AK1932" s="95" t="e">
        <f>+VLOOKUP(M1932,'Código Barras'!$C$3:$C$1694,1,0)</f>
        <v>#N/A</v>
      </c>
      <c r="AL1932" s="90">
        <f t="shared" si="238"/>
        <v>0</v>
      </c>
      <c r="AM1932" s="90">
        <f t="shared" si="238"/>
        <v>0</v>
      </c>
      <c r="AN1932" s="90">
        <f t="shared" si="238"/>
        <v>0</v>
      </c>
      <c r="AO1932" s="90">
        <f t="shared" si="237"/>
        <v>0</v>
      </c>
      <c r="AP1932" s="90">
        <f t="shared" si="237"/>
        <v>0</v>
      </c>
      <c r="AQ1932" s="90">
        <f t="shared" si="237"/>
        <v>0</v>
      </c>
      <c r="AR1932" s="90" t="e">
        <f>VLOOKUP(C1932&amp;E1932&amp;G1932&amp;I1932&amp;J1932,'Código Licitaciones'!$I$8:$I$4158,1,0)</f>
        <v>#N/A</v>
      </c>
    </row>
    <row r="1933" spans="24:44" ht="18.75" x14ac:dyDescent="0.3">
      <c r="X1933" s="83">
        <f t="shared" si="240"/>
        <v>9</v>
      </c>
      <c r="Z1933" s="90" t="e">
        <f t="shared" si="241"/>
        <v>#DIV/0!</v>
      </c>
      <c r="AA1933" s="94" t="e">
        <f>+VLOOKUP(C1933,'Código Licitaciones'!$J$7:$J$31,1,0)</f>
        <v>#N/A</v>
      </c>
      <c r="AB1933" s="94">
        <f t="shared" si="242"/>
        <v>0</v>
      </c>
      <c r="AC1933" s="94" t="e">
        <f>+VLOOKUP(E1933,'Código Licitaciones'!$K$7:$K$50,1,0)</f>
        <v>#N/A</v>
      </c>
      <c r="AD1933" s="94">
        <f t="shared" si="243"/>
        <v>0</v>
      </c>
      <c r="AE1933" s="94" t="e">
        <f>+VLOOKUP(G1933,'Código Licitaciones'!$L$7:$L$50,1,0)</f>
        <v>#N/A</v>
      </c>
      <c r="AF1933" s="90" t="e">
        <f t="shared" si="244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9"/>
        <v>0</v>
      </c>
      <c r="AJ1933" s="94">
        <f t="shared" si="239"/>
        <v>0</v>
      </c>
      <c r="AK1933" s="95" t="e">
        <f>+VLOOKUP(M1933,'Código Barras'!$C$3:$C$1694,1,0)</f>
        <v>#N/A</v>
      </c>
      <c r="AL1933" s="90">
        <f t="shared" si="238"/>
        <v>0</v>
      </c>
      <c r="AM1933" s="90">
        <f t="shared" si="238"/>
        <v>0</v>
      </c>
      <c r="AN1933" s="90">
        <f t="shared" si="238"/>
        <v>0</v>
      </c>
      <c r="AO1933" s="90">
        <f t="shared" si="237"/>
        <v>0</v>
      </c>
      <c r="AP1933" s="90">
        <f t="shared" si="237"/>
        <v>0</v>
      </c>
      <c r="AQ1933" s="90">
        <f t="shared" si="237"/>
        <v>0</v>
      </c>
      <c r="AR1933" s="90" t="e">
        <f>VLOOKUP(C1933&amp;E1933&amp;G1933&amp;I1933&amp;J1933,'Código Licitaciones'!$I$8:$I$4158,1,0)</f>
        <v>#N/A</v>
      </c>
    </row>
    <row r="1934" spans="24:44" ht="18.75" x14ac:dyDescent="0.3">
      <c r="X1934" s="83">
        <f t="shared" si="240"/>
        <v>9</v>
      </c>
      <c r="Z1934" s="90" t="e">
        <f t="shared" si="241"/>
        <v>#DIV/0!</v>
      </c>
      <c r="AA1934" s="94" t="e">
        <f>+VLOOKUP(C1934,'Código Licitaciones'!$J$7:$J$31,1,0)</f>
        <v>#N/A</v>
      </c>
      <c r="AB1934" s="94">
        <f t="shared" si="242"/>
        <v>0</v>
      </c>
      <c r="AC1934" s="94" t="e">
        <f>+VLOOKUP(E1934,'Código Licitaciones'!$K$7:$K$50,1,0)</f>
        <v>#N/A</v>
      </c>
      <c r="AD1934" s="94">
        <f t="shared" si="243"/>
        <v>0</v>
      </c>
      <c r="AE1934" s="94" t="e">
        <f>+VLOOKUP(G1934,'Código Licitaciones'!$L$7:$L$50,1,0)</f>
        <v>#N/A</v>
      </c>
      <c r="AF1934" s="90" t="e">
        <f t="shared" si="244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9"/>
        <v>0</v>
      </c>
      <c r="AJ1934" s="94">
        <f t="shared" si="239"/>
        <v>0</v>
      </c>
      <c r="AK1934" s="95" t="e">
        <f>+VLOOKUP(M1934,'Código Barras'!$C$3:$C$1694,1,0)</f>
        <v>#N/A</v>
      </c>
      <c r="AL1934" s="90">
        <f t="shared" si="238"/>
        <v>0</v>
      </c>
      <c r="AM1934" s="90">
        <f t="shared" si="238"/>
        <v>0</v>
      </c>
      <c r="AN1934" s="90">
        <f t="shared" si="238"/>
        <v>0</v>
      </c>
      <c r="AO1934" s="90">
        <f t="shared" si="237"/>
        <v>0</v>
      </c>
      <c r="AP1934" s="90">
        <f t="shared" si="237"/>
        <v>0</v>
      </c>
      <c r="AQ1934" s="90">
        <f t="shared" si="237"/>
        <v>0</v>
      </c>
      <c r="AR1934" s="90" t="e">
        <f>VLOOKUP(C1934&amp;E1934&amp;G1934&amp;I1934&amp;J1934,'Código Licitaciones'!$I$8:$I$4158,1,0)</f>
        <v>#N/A</v>
      </c>
    </row>
    <row r="1935" spans="24:44" ht="18.75" x14ac:dyDescent="0.3">
      <c r="X1935" s="83">
        <f t="shared" si="240"/>
        <v>9</v>
      </c>
      <c r="Z1935" s="90" t="e">
        <f t="shared" si="241"/>
        <v>#DIV/0!</v>
      </c>
      <c r="AA1935" s="94" t="e">
        <f>+VLOOKUP(C1935,'Código Licitaciones'!$J$7:$J$31,1,0)</f>
        <v>#N/A</v>
      </c>
      <c r="AB1935" s="94">
        <f t="shared" si="242"/>
        <v>0</v>
      </c>
      <c r="AC1935" s="94" t="e">
        <f>+VLOOKUP(E1935,'Código Licitaciones'!$K$7:$K$50,1,0)</f>
        <v>#N/A</v>
      </c>
      <c r="AD1935" s="94">
        <f t="shared" si="243"/>
        <v>0</v>
      </c>
      <c r="AE1935" s="94" t="e">
        <f>+VLOOKUP(G1935,'Código Licitaciones'!$L$7:$L$50,1,0)</f>
        <v>#N/A</v>
      </c>
      <c r="AF1935" s="90" t="e">
        <f t="shared" si="244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9"/>
        <v>0</v>
      </c>
      <c r="AJ1935" s="94">
        <f t="shared" si="239"/>
        <v>0</v>
      </c>
      <c r="AK1935" s="95" t="e">
        <f>+VLOOKUP(M1935,'Código Barras'!$C$3:$C$1694,1,0)</f>
        <v>#N/A</v>
      </c>
      <c r="AL1935" s="90">
        <f t="shared" si="238"/>
        <v>0</v>
      </c>
      <c r="AM1935" s="90">
        <f t="shared" si="238"/>
        <v>0</v>
      </c>
      <c r="AN1935" s="90">
        <f t="shared" si="238"/>
        <v>0</v>
      </c>
      <c r="AO1935" s="90">
        <f t="shared" si="237"/>
        <v>0</v>
      </c>
      <c r="AP1935" s="90">
        <f t="shared" si="237"/>
        <v>0</v>
      </c>
      <c r="AQ1935" s="90">
        <f t="shared" si="237"/>
        <v>0</v>
      </c>
      <c r="AR1935" s="90" t="e">
        <f>VLOOKUP(C1935&amp;E1935&amp;G1935&amp;I1935&amp;J1935,'Código Licitaciones'!$I$8:$I$4158,1,0)</f>
        <v>#N/A</v>
      </c>
    </row>
    <row r="1936" spans="24:44" ht="18.75" x14ac:dyDescent="0.3">
      <c r="X1936" s="83">
        <f t="shared" si="240"/>
        <v>9</v>
      </c>
      <c r="Z1936" s="90" t="e">
        <f t="shared" si="241"/>
        <v>#DIV/0!</v>
      </c>
      <c r="AA1936" s="94" t="e">
        <f>+VLOOKUP(C1936,'Código Licitaciones'!$J$7:$J$31,1,0)</f>
        <v>#N/A</v>
      </c>
      <c r="AB1936" s="94">
        <f t="shared" si="242"/>
        <v>0</v>
      </c>
      <c r="AC1936" s="94" t="e">
        <f>+VLOOKUP(E1936,'Código Licitaciones'!$K$7:$K$50,1,0)</f>
        <v>#N/A</v>
      </c>
      <c r="AD1936" s="94">
        <f t="shared" si="243"/>
        <v>0</v>
      </c>
      <c r="AE1936" s="94" t="e">
        <f>+VLOOKUP(G1936,'Código Licitaciones'!$L$7:$L$50,1,0)</f>
        <v>#N/A</v>
      </c>
      <c r="AF1936" s="90" t="e">
        <f t="shared" si="244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9"/>
        <v>0</v>
      </c>
      <c r="AJ1936" s="94">
        <f t="shared" si="239"/>
        <v>0</v>
      </c>
      <c r="AK1936" s="95" t="e">
        <f>+VLOOKUP(M1936,'Código Barras'!$C$3:$C$1694,1,0)</f>
        <v>#N/A</v>
      </c>
      <c r="AL1936" s="90">
        <f t="shared" si="238"/>
        <v>0</v>
      </c>
      <c r="AM1936" s="90">
        <f t="shared" si="238"/>
        <v>0</v>
      </c>
      <c r="AN1936" s="90">
        <f t="shared" si="238"/>
        <v>0</v>
      </c>
      <c r="AO1936" s="90">
        <f t="shared" si="237"/>
        <v>0</v>
      </c>
      <c r="AP1936" s="90">
        <f t="shared" si="237"/>
        <v>0</v>
      </c>
      <c r="AQ1936" s="90">
        <f t="shared" si="237"/>
        <v>0</v>
      </c>
      <c r="AR1936" s="90" t="e">
        <f>VLOOKUP(C1936&amp;E1936&amp;G1936&amp;I1936&amp;J1936,'Código Licitaciones'!$I$8:$I$4158,1,0)</f>
        <v>#N/A</v>
      </c>
    </row>
    <row r="1937" spans="24:44" ht="18.75" x14ac:dyDescent="0.3">
      <c r="X1937" s="83">
        <f t="shared" si="240"/>
        <v>9</v>
      </c>
      <c r="Z1937" s="90" t="e">
        <f t="shared" si="241"/>
        <v>#DIV/0!</v>
      </c>
      <c r="AA1937" s="94" t="e">
        <f>+VLOOKUP(C1937,'Código Licitaciones'!$J$7:$J$31,1,0)</f>
        <v>#N/A</v>
      </c>
      <c r="AB1937" s="94">
        <f t="shared" si="242"/>
        <v>0</v>
      </c>
      <c r="AC1937" s="94" t="e">
        <f>+VLOOKUP(E1937,'Código Licitaciones'!$K$7:$K$50,1,0)</f>
        <v>#N/A</v>
      </c>
      <c r="AD1937" s="94">
        <f t="shared" si="243"/>
        <v>0</v>
      </c>
      <c r="AE1937" s="94" t="e">
        <f>+VLOOKUP(G1937,'Código Licitaciones'!$L$7:$L$50,1,0)</f>
        <v>#N/A</v>
      </c>
      <c r="AF1937" s="90" t="e">
        <f t="shared" si="244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9"/>
        <v>0</v>
      </c>
      <c r="AJ1937" s="94">
        <f t="shared" si="239"/>
        <v>0</v>
      </c>
      <c r="AK1937" s="95" t="e">
        <f>+VLOOKUP(M1937,'Código Barras'!$C$3:$C$1694,1,0)</f>
        <v>#N/A</v>
      </c>
      <c r="AL1937" s="90">
        <f t="shared" si="238"/>
        <v>0</v>
      </c>
      <c r="AM1937" s="90">
        <f t="shared" si="238"/>
        <v>0</v>
      </c>
      <c r="AN1937" s="90">
        <f t="shared" si="238"/>
        <v>0</v>
      </c>
      <c r="AO1937" s="90">
        <f t="shared" si="237"/>
        <v>0</v>
      </c>
      <c r="AP1937" s="90">
        <f t="shared" si="237"/>
        <v>0</v>
      </c>
      <c r="AQ1937" s="90">
        <f t="shared" si="237"/>
        <v>0</v>
      </c>
      <c r="AR1937" s="90" t="e">
        <f>VLOOKUP(C1937&amp;E1937&amp;G1937&amp;I1937&amp;J1937,'Código Licitaciones'!$I$8:$I$4158,1,0)</f>
        <v>#N/A</v>
      </c>
    </row>
    <row r="1938" spans="24:44" ht="18.75" x14ac:dyDescent="0.3">
      <c r="X1938" s="83">
        <f t="shared" si="240"/>
        <v>9</v>
      </c>
      <c r="Z1938" s="90" t="e">
        <f t="shared" si="241"/>
        <v>#DIV/0!</v>
      </c>
      <c r="AA1938" s="94" t="e">
        <f>+VLOOKUP(C1938,'Código Licitaciones'!$J$7:$J$31,1,0)</f>
        <v>#N/A</v>
      </c>
      <c r="AB1938" s="94">
        <f t="shared" si="242"/>
        <v>0</v>
      </c>
      <c r="AC1938" s="94" t="e">
        <f>+VLOOKUP(E1938,'Código Licitaciones'!$K$7:$K$50,1,0)</f>
        <v>#N/A</v>
      </c>
      <c r="AD1938" s="94">
        <f t="shared" si="243"/>
        <v>0</v>
      </c>
      <c r="AE1938" s="94" t="e">
        <f>+VLOOKUP(G1938,'Código Licitaciones'!$L$7:$L$50,1,0)</f>
        <v>#N/A</v>
      </c>
      <c r="AF1938" s="90" t="e">
        <f t="shared" si="244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9"/>
        <v>0</v>
      </c>
      <c r="AJ1938" s="94">
        <f t="shared" si="239"/>
        <v>0</v>
      </c>
      <c r="AK1938" s="95" t="e">
        <f>+VLOOKUP(M1938,'Código Barras'!$C$3:$C$1694,1,0)</f>
        <v>#N/A</v>
      </c>
      <c r="AL1938" s="90">
        <f t="shared" si="238"/>
        <v>0</v>
      </c>
      <c r="AM1938" s="90">
        <f t="shared" si="238"/>
        <v>0</v>
      </c>
      <c r="AN1938" s="90">
        <f t="shared" si="238"/>
        <v>0</v>
      </c>
      <c r="AO1938" s="90">
        <f t="shared" si="237"/>
        <v>0</v>
      </c>
      <c r="AP1938" s="90">
        <f t="shared" si="237"/>
        <v>0</v>
      </c>
      <c r="AQ1938" s="90">
        <f t="shared" si="237"/>
        <v>0</v>
      </c>
      <c r="AR1938" s="90" t="e">
        <f>VLOOKUP(C1938&amp;E1938&amp;G1938&amp;I1938&amp;J1938,'Código Licitaciones'!$I$8:$I$4158,1,0)</f>
        <v>#N/A</v>
      </c>
    </row>
    <row r="1939" spans="24:44" ht="18.75" x14ac:dyDescent="0.3">
      <c r="X1939" s="83">
        <f t="shared" si="240"/>
        <v>9</v>
      </c>
      <c r="Z1939" s="90" t="e">
        <f t="shared" si="241"/>
        <v>#DIV/0!</v>
      </c>
      <c r="AA1939" s="94" t="e">
        <f>+VLOOKUP(C1939,'Código Licitaciones'!$J$7:$J$31,1,0)</f>
        <v>#N/A</v>
      </c>
      <c r="AB1939" s="94">
        <f t="shared" si="242"/>
        <v>0</v>
      </c>
      <c r="AC1939" s="94" t="e">
        <f>+VLOOKUP(E1939,'Código Licitaciones'!$K$7:$K$50,1,0)</f>
        <v>#N/A</v>
      </c>
      <c r="AD1939" s="94">
        <f t="shared" si="243"/>
        <v>0</v>
      </c>
      <c r="AE1939" s="94" t="e">
        <f>+VLOOKUP(G1939,'Código Licitaciones'!$L$7:$L$50,1,0)</f>
        <v>#N/A</v>
      </c>
      <c r="AF1939" s="90" t="e">
        <f t="shared" si="244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9"/>
        <v>0</v>
      </c>
      <c r="AJ1939" s="94">
        <f t="shared" si="239"/>
        <v>0</v>
      </c>
      <c r="AK1939" s="95" t="e">
        <f>+VLOOKUP(M1939,'Código Barras'!$C$3:$C$1694,1,0)</f>
        <v>#N/A</v>
      </c>
      <c r="AL1939" s="90">
        <f t="shared" si="238"/>
        <v>0</v>
      </c>
      <c r="AM1939" s="90">
        <f t="shared" si="238"/>
        <v>0</v>
      </c>
      <c r="AN1939" s="90">
        <f t="shared" si="238"/>
        <v>0</v>
      </c>
      <c r="AO1939" s="90">
        <f t="shared" si="237"/>
        <v>0</v>
      </c>
      <c r="AP1939" s="90">
        <f t="shared" si="237"/>
        <v>0</v>
      </c>
      <c r="AQ1939" s="90">
        <f t="shared" si="237"/>
        <v>0</v>
      </c>
      <c r="AR1939" s="90" t="e">
        <f>VLOOKUP(C1939&amp;E1939&amp;G1939&amp;I1939&amp;J1939,'Código Licitaciones'!$I$8:$I$4158,1,0)</f>
        <v>#N/A</v>
      </c>
    </row>
    <row r="1940" spans="24:44" ht="18.75" x14ac:dyDescent="0.3">
      <c r="X1940" s="83">
        <f t="shared" si="240"/>
        <v>9</v>
      </c>
      <c r="Z1940" s="90" t="e">
        <f t="shared" si="241"/>
        <v>#DIV/0!</v>
      </c>
      <c r="AA1940" s="94" t="e">
        <f>+VLOOKUP(C1940,'Código Licitaciones'!$J$7:$J$31,1,0)</f>
        <v>#N/A</v>
      </c>
      <c r="AB1940" s="94">
        <f t="shared" si="242"/>
        <v>0</v>
      </c>
      <c r="AC1940" s="94" t="e">
        <f>+VLOOKUP(E1940,'Código Licitaciones'!$K$7:$K$50,1,0)</f>
        <v>#N/A</v>
      </c>
      <c r="AD1940" s="94">
        <f t="shared" si="243"/>
        <v>0</v>
      </c>
      <c r="AE1940" s="94" t="e">
        <f>+VLOOKUP(G1940,'Código Licitaciones'!$L$7:$L$50,1,0)</f>
        <v>#N/A</v>
      </c>
      <c r="AF1940" s="90" t="e">
        <f t="shared" si="244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9"/>
        <v>0</v>
      </c>
      <c r="AJ1940" s="94">
        <f t="shared" si="239"/>
        <v>0</v>
      </c>
      <c r="AK1940" s="95" t="e">
        <f>+VLOOKUP(M1940,'Código Barras'!$C$3:$C$1694,1,0)</f>
        <v>#N/A</v>
      </c>
      <c r="AL1940" s="90">
        <f t="shared" si="238"/>
        <v>0</v>
      </c>
      <c r="AM1940" s="90">
        <f t="shared" si="238"/>
        <v>0</v>
      </c>
      <c r="AN1940" s="90">
        <f t="shared" si="238"/>
        <v>0</v>
      </c>
      <c r="AO1940" s="90">
        <f t="shared" si="237"/>
        <v>0</v>
      </c>
      <c r="AP1940" s="90">
        <f t="shared" si="237"/>
        <v>0</v>
      </c>
      <c r="AQ1940" s="90">
        <f t="shared" si="237"/>
        <v>0</v>
      </c>
      <c r="AR1940" s="90" t="e">
        <f>VLOOKUP(C1940&amp;E1940&amp;G1940&amp;I1940&amp;J1940,'Código Licitaciones'!$I$8:$I$4158,1,0)</f>
        <v>#N/A</v>
      </c>
    </row>
    <row r="1941" spans="24:44" ht="18.75" x14ac:dyDescent="0.3">
      <c r="X1941" s="83">
        <f t="shared" si="240"/>
        <v>9</v>
      </c>
      <c r="Z1941" s="90" t="e">
        <f t="shared" si="241"/>
        <v>#DIV/0!</v>
      </c>
      <c r="AA1941" s="94" t="e">
        <f>+VLOOKUP(C1941,'Código Licitaciones'!$J$7:$J$31,1,0)</f>
        <v>#N/A</v>
      </c>
      <c r="AB1941" s="94">
        <f t="shared" si="242"/>
        <v>0</v>
      </c>
      <c r="AC1941" s="94" t="e">
        <f>+VLOOKUP(E1941,'Código Licitaciones'!$K$7:$K$50,1,0)</f>
        <v>#N/A</v>
      </c>
      <c r="AD1941" s="94">
        <f t="shared" si="243"/>
        <v>0</v>
      </c>
      <c r="AE1941" s="94" t="e">
        <f>+VLOOKUP(G1941,'Código Licitaciones'!$L$7:$L$50,1,0)</f>
        <v>#N/A</v>
      </c>
      <c r="AF1941" s="90" t="e">
        <f t="shared" si="244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9"/>
        <v>0</v>
      </c>
      <c r="AJ1941" s="94">
        <f t="shared" si="239"/>
        <v>0</v>
      </c>
      <c r="AK1941" s="95" t="e">
        <f>+VLOOKUP(M1941,'Código Barras'!$C$3:$C$1694,1,0)</f>
        <v>#N/A</v>
      </c>
      <c r="AL1941" s="90">
        <f t="shared" si="238"/>
        <v>0</v>
      </c>
      <c r="AM1941" s="90">
        <f t="shared" si="238"/>
        <v>0</v>
      </c>
      <c r="AN1941" s="90">
        <f t="shared" si="238"/>
        <v>0</v>
      </c>
      <c r="AO1941" s="90">
        <f t="shared" si="237"/>
        <v>0</v>
      </c>
      <c r="AP1941" s="90">
        <f t="shared" si="237"/>
        <v>0</v>
      </c>
      <c r="AQ1941" s="90">
        <f t="shared" si="237"/>
        <v>0</v>
      </c>
      <c r="AR1941" s="90" t="e">
        <f>VLOOKUP(C1941&amp;E1941&amp;G1941&amp;I1941&amp;J1941,'Código Licitaciones'!$I$8:$I$4158,1,0)</f>
        <v>#N/A</v>
      </c>
    </row>
    <row r="1942" spans="24:44" ht="18.75" x14ac:dyDescent="0.3">
      <c r="X1942" s="83">
        <f t="shared" si="240"/>
        <v>9</v>
      </c>
      <c r="Z1942" s="90" t="e">
        <f t="shared" si="241"/>
        <v>#DIV/0!</v>
      </c>
      <c r="AA1942" s="94" t="e">
        <f>+VLOOKUP(C1942,'Código Licitaciones'!$J$7:$J$31,1,0)</f>
        <v>#N/A</v>
      </c>
      <c r="AB1942" s="94">
        <f t="shared" si="242"/>
        <v>0</v>
      </c>
      <c r="AC1942" s="94" t="e">
        <f>+VLOOKUP(E1942,'Código Licitaciones'!$K$7:$K$50,1,0)</f>
        <v>#N/A</v>
      </c>
      <c r="AD1942" s="94">
        <f t="shared" si="243"/>
        <v>0</v>
      </c>
      <c r="AE1942" s="94" t="e">
        <f>+VLOOKUP(G1942,'Código Licitaciones'!$L$7:$L$50,1,0)</f>
        <v>#N/A</v>
      </c>
      <c r="AF1942" s="90" t="e">
        <f t="shared" si="244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9"/>
        <v>0</v>
      </c>
      <c r="AJ1942" s="94">
        <f t="shared" si="239"/>
        <v>0</v>
      </c>
      <c r="AK1942" s="95" t="e">
        <f>+VLOOKUP(M1942,'Código Barras'!$C$3:$C$1694,1,0)</f>
        <v>#N/A</v>
      </c>
      <c r="AL1942" s="90">
        <f t="shared" si="238"/>
        <v>0</v>
      </c>
      <c r="AM1942" s="90">
        <f t="shared" si="238"/>
        <v>0</v>
      </c>
      <c r="AN1942" s="90">
        <f t="shared" si="238"/>
        <v>0</v>
      </c>
      <c r="AO1942" s="90">
        <f t="shared" si="238"/>
        <v>0</v>
      </c>
      <c r="AP1942" s="90">
        <f t="shared" si="238"/>
        <v>0</v>
      </c>
      <c r="AQ1942" s="90">
        <f t="shared" si="238"/>
        <v>0</v>
      </c>
      <c r="AR1942" s="90" t="e">
        <f>VLOOKUP(C1942&amp;E1942&amp;G1942&amp;I1942&amp;J1942,'Código Licitaciones'!$I$8:$I$4158,1,0)</f>
        <v>#N/A</v>
      </c>
    </row>
    <row r="1943" spans="24:44" ht="18.75" x14ac:dyDescent="0.3">
      <c r="X1943" s="83">
        <f t="shared" si="240"/>
        <v>9</v>
      </c>
      <c r="Z1943" s="90" t="e">
        <f t="shared" si="241"/>
        <v>#DIV/0!</v>
      </c>
      <c r="AA1943" s="94" t="e">
        <f>+VLOOKUP(C1943,'Código Licitaciones'!$J$7:$J$31,1,0)</f>
        <v>#N/A</v>
      </c>
      <c r="AB1943" s="94">
        <f t="shared" si="242"/>
        <v>0</v>
      </c>
      <c r="AC1943" s="94" t="e">
        <f>+VLOOKUP(E1943,'Código Licitaciones'!$K$7:$K$50,1,0)</f>
        <v>#N/A</v>
      </c>
      <c r="AD1943" s="94">
        <f t="shared" si="243"/>
        <v>0</v>
      </c>
      <c r="AE1943" s="94" t="e">
        <f>+VLOOKUP(G1943,'Código Licitaciones'!$L$7:$L$50,1,0)</f>
        <v>#N/A</v>
      </c>
      <c r="AF1943" s="90" t="e">
        <f t="shared" si="244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9"/>
        <v>0</v>
      </c>
      <c r="AJ1943" s="94">
        <f t="shared" si="239"/>
        <v>0</v>
      </c>
      <c r="AK1943" s="95" t="e">
        <f>+VLOOKUP(M1943,'Código Barras'!$C$3:$C$1694,1,0)</f>
        <v>#N/A</v>
      </c>
      <c r="AL1943" s="90">
        <f t="shared" ref="AL1943:AQ1985" si="245">IF(OR(ISNUMBER(N1943),N1943=0),N1943,1/0)</f>
        <v>0</v>
      </c>
      <c r="AM1943" s="90">
        <f t="shared" si="245"/>
        <v>0</v>
      </c>
      <c r="AN1943" s="90">
        <f t="shared" si="245"/>
        <v>0</v>
      </c>
      <c r="AO1943" s="90">
        <f t="shared" si="245"/>
        <v>0</v>
      </c>
      <c r="AP1943" s="90">
        <f t="shared" si="245"/>
        <v>0</v>
      </c>
      <c r="AQ1943" s="90">
        <f t="shared" si="245"/>
        <v>0</v>
      </c>
      <c r="AR1943" s="90" t="e">
        <f>VLOOKUP(C1943&amp;E1943&amp;G1943&amp;I1943&amp;J1943,'Código Licitaciones'!$I$8:$I$4158,1,0)</f>
        <v>#N/A</v>
      </c>
    </row>
    <row r="1944" spans="24:44" ht="18.75" x14ac:dyDescent="0.3">
      <c r="X1944" s="83">
        <f t="shared" si="240"/>
        <v>9</v>
      </c>
      <c r="Z1944" s="90" t="e">
        <f t="shared" si="241"/>
        <v>#DIV/0!</v>
      </c>
      <c r="AA1944" s="94" t="e">
        <f>+VLOOKUP(C1944,'Código Licitaciones'!$J$7:$J$31,1,0)</f>
        <v>#N/A</v>
      </c>
      <c r="AB1944" s="94">
        <f t="shared" si="242"/>
        <v>0</v>
      </c>
      <c r="AC1944" s="94" t="e">
        <f>+VLOOKUP(E1944,'Código Licitaciones'!$K$7:$K$50,1,0)</f>
        <v>#N/A</v>
      </c>
      <c r="AD1944" s="94">
        <f t="shared" si="243"/>
        <v>0</v>
      </c>
      <c r="AE1944" s="94" t="e">
        <f>+VLOOKUP(G1944,'Código Licitaciones'!$L$7:$L$50,1,0)</f>
        <v>#N/A</v>
      </c>
      <c r="AF1944" s="90" t="e">
        <f t="shared" si="244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9"/>
        <v>0</v>
      </c>
      <c r="AJ1944" s="94">
        <f t="shared" si="239"/>
        <v>0</v>
      </c>
      <c r="AK1944" s="95" t="e">
        <f>+VLOOKUP(M1944,'Código Barras'!$C$3:$C$1694,1,0)</f>
        <v>#N/A</v>
      </c>
      <c r="AL1944" s="90">
        <f t="shared" si="245"/>
        <v>0</v>
      </c>
      <c r="AM1944" s="90">
        <f t="shared" si="245"/>
        <v>0</v>
      </c>
      <c r="AN1944" s="90">
        <f t="shared" si="245"/>
        <v>0</v>
      </c>
      <c r="AO1944" s="90">
        <f t="shared" si="245"/>
        <v>0</v>
      </c>
      <c r="AP1944" s="90">
        <f t="shared" si="245"/>
        <v>0</v>
      </c>
      <c r="AQ1944" s="90">
        <f t="shared" si="245"/>
        <v>0</v>
      </c>
      <c r="AR1944" s="90" t="e">
        <f>VLOOKUP(C1944&amp;E1944&amp;G1944&amp;I1944&amp;J1944,'Código Licitaciones'!$I$8:$I$4158,1,0)</f>
        <v>#N/A</v>
      </c>
    </row>
    <row r="1945" spans="24:44" ht="18.75" x14ac:dyDescent="0.3">
      <c r="X1945" s="83">
        <f t="shared" si="240"/>
        <v>9</v>
      </c>
      <c r="Z1945" s="90" t="e">
        <f t="shared" si="241"/>
        <v>#DIV/0!</v>
      </c>
      <c r="AA1945" s="94" t="e">
        <f>+VLOOKUP(C1945,'Código Licitaciones'!$J$7:$J$31,1,0)</f>
        <v>#N/A</v>
      </c>
      <c r="AB1945" s="94">
        <f t="shared" si="242"/>
        <v>0</v>
      </c>
      <c r="AC1945" s="94" t="e">
        <f>+VLOOKUP(E1945,'Código Licitaciones'!$K$7:$K$50,1,0)</f>
        <v>#N/A</v>
      </c>
      <c r="AD1945" s="94">
        <f t="shared" si="243"/>
        <v>0</v>
      </c>
      <c r="AE1945" s="94" t="e">
        <f>+VLOOKUP(G1945,'Código Licitaciones'!$L$7:$L$50,1,0)</f>
        <v>#N/A</v>
      </c>
      <c r="AF1945" s="90" t="e">
        <f t="shared" si="244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9"/>
        <v>0</v>
      </c>
      <c r="AJ1945" s="94">
        <f t="shared" si="239"/>
        <v>0</v>
      </c>
      <c r="AK1945" s="95" t="e">
        <f>+VLOOKUP(M1945,'Código Barras'!$C$3:$C$1694,1,0)</f>
        <v>#N/A</v>
      </c>
      <c r="AL1945" s="90">
        <f t="shared" si="245"/>
        <v>0</v>
      </c>
      <c r="AM1945" s="90">
        <f t="shared" si="245"/>
        <v>0</v>
      </c>
      <c r="AN1945" s="90">
        <f t="shared" si="245"/>
        <v>0</v>
      </c>
      <c r="AO1945" s="90">
        <f t="shared" si="245"/>
        <v>0</v>
      </c>
      <c r="AP1945" s="90">
        <f t="shared" si="245"/>
        <v>0</v>
      </c>
      <c r="AQ1945" s="90">
        <f t="shared" si="245"/>
        <v>0</v>
      </c>
      <c r="AR1945" s="90" t="e">
        <f>VLOOKUP(C1945&amp;E1945&amp;G1945&amp;I1945&amp;J1945,'Código Licitaciones'!$I$8:$I$4158,1,0)</f>
        <v>#N/A</v>
      </c>
    </row>
    <row r="1946" spans="24:44" ht="18.75" x14ac:dyDescent="0.3">
      <c r="X1946" s="83">
        <f t="shared" si="240"/>
        <v>9</v>
      </c>
      <c r="Z1946" s="90" t="e">
        <f t="shared" si="241"/>
        <v>#DIV/0!</v>
      </c>
      <c r="AA1946" s="94" t="e">
        <f>+VLOOKUP(C1946,'Código Licitaciones'!$J$7:$J$31,1,0)</f>
        <v>#N/A</v>
      </c>
      <c r="AB1946" s="94">
        <f t="shared" si="242"/>
        <v>0</v>
      </c>
      <c r="AC1946" s="94" t="e">
        <f>+VLOOKUP(E1946,'Código Licitaciones'!$K$7:$K$50,1,0)</f>
        <v>#N/A</v>
      </c>
      <c r="AD1946" s="94">
        <f t="shared" si="243"/>
        <v>0</v>
      </c>
      <c r="AE1946" s="94" t="e">
        <f>+VLOOKUP(G1946,'Código Licitaciones'!$L$7:$L$50,1,0)</f>
        <v>#N/A</v>
      </c>
      <c r="AF1946" s="90" t="e">
        <f t="shared" si="244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9"/>
        <v>0</v>
      </c>
      <c r="AJ1946" s="94">
        <f t="shared" si="239"/>
        <v>0</v>
      </c>
      <c r="AK1946" s="95" t="e">
        <f>+VLOOKUP(M1946,'Código Barras'!$C$3:$C$1694,1,0)</f>
        <v>#N/A</v>
      </c>
      <c r="AL1946" s="90">
        <f t="shared" si="245"/>
        <v>0</v>
      </c>
      <c r="AM1946" s="90">
        <f t="shared" si="245"/>
        <v>0</v>
      </c>
      <c r="AN1946" s="90">
        <f t="shared" si="245"/>
        <v>0</v>
      </c>
      <c r="AO1946" s="90">
        <f t="shared" si="245"/>
        <v>0</v>
      </c>
      <c r="AP1946" s="90">
        <f t="shared" si="245"/>
        <v>0</v>
      </c>
      <c r="AQ1946" s="90">
        <f t="shared" si="245"/>
        <v>0</v>
      </c>
      <c r="AR1946" s="90" t="e">
        <f>VLOOKUP(C1946&amp;E1946&amp;G1946&amp;I1946&amp;J1946,'Código Licitaciones'!$I$8:$I$4158,1,0)</f>
        <v>#N/A</v>
      </c>
    </row>
    <row r="1947" spans="24:44" ht="18.75" x14ac:dyDescent="0.3">
      <c r="X1947" s="83">
        <f t="shared" si="240"/>
        <v>9</v>
      </c>
      <c r="Z1947" s="90" t="e">
        <f t="shared" si="241"/>
        <v>#DIV/0!</v>
      </c>
      <c r="AA1947" s="94" t="e">
        <f>+VLOOKUP(C1947,'Código Licitaciones'!$J$7:$J$31,1,0)</f>
        <v>#N/A</v>
      </c>
      <c r="AB1947" s="94">
        <f t="shared" si="242"/>
        <v>0</v>
      </c>
      <c r="AC1947" s="94" t="e">
        <f>+VLOOKUP(E1947,'Código Licitaciones'!$K$7:$K$50,1,0)</f>
        <v>#N/A</v>
      </c>
      <c r="AD1947" s="94">
        <f t="shared" si="243"/>
        <v>0</v>
      </c>
      <c r="AE1947" s="94" t="e">
        <f>+VLOOKUP(G1947,'Código Licitaciones'!$L$7:$L$50,1,0)</f>
        <v>#N/A</v>
      </c>
      <c r="AF1947" s="90" t="e">
        <f t="shared" si="244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9"/>
        <v>0</v>
      </c>
      <c r="AJ1947" s="94">
        <f t="shared" si="239"/>
        <v>0</v>
      </c>
      <c r="AK1947" s="95" t="e">
        <f>+VLOOKUP(M1947,'Código Barras'!$C$3:$C$1694,1,0)</f>
        <v>#N/A</v>
      </c>
      <c r="AL1947" s="90">
        <f t="shared" si="245"/>
        <v>0</v>
      </c>
      <c r="AM1947" s="90">
        <f t="shared" si="245"/>
        <v>0</v>
      </c>
      <c r="AN1947" s="90">
        <f t="shared" si="245"/>
        <v>0</v>
      </c>
      <c r="AO1947" s="90">
        <f t="shared" si="245"/>
        <v>0</v>
      </c>
      <c r="AP1947" s="90">
        <f t="shared" si="245"/>
        <v>0</v>
      </c>
      <c r="AQ1947" s="90">
        <f t="shared" si="245"/>
        <v>0</v>
      </c>
      <c r="AR1947" s="90" t="e">
        <f>VLOOKUP(C1947&amp;E1947&amp;G1947&amp;I1947&amp;J1947,'Código Licitaciones'!$I$8:$I$4158,1,0)</f>
        <v>#N/A</v>
      </c>
    </row>
    <row r="1948" spans="24:44" ht="18.75" x14ac:dyDescent="0.3">
      <c r="X1948" s="83">
        <f t="shared" si="240"/>
        <v>9</v>
      </c>
      <c r="Z1948" s="90" t="e">
        <f t="shared" si="241"/>
        <v>#DIV/0!</v>
      </c>
      <c r="AA1948" s="94" t="e">
        <f>+VLOOKUP(C1948,'Código Licitaciones'!$J$7:$J$31,1,0)</f>
        <v>#N/A</v>
      </c>
      <c r="AB1948" s="94">
        <f t="shared" si="242"/>
        <v>0</v>
      </c>
      <c r="AC1948" s="94" t="e">
        <f>+VLOOKUP(E1948,'Código Licitaciones'!$K$7:$K$50,1,0)</f>
        <v>#N/A</v>
      </c>
      <c r="AD1948" s="94">
        <f t="shared" si="243"/>
        <v>0</v>
      </c>
      <c r="AE1948" s="94" t="e">
        <f>+VLOOKUP(G1948,'Código Licitaciones'!$L$7:$L$50,1,0)</f>
        <v>#N/A</v>
      </c>
      <c r="AF1948" s="90" t="e">
        <f t="shared" si="244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9"/>
        <v>0</v>
      </c>
      <c r="AJ1948" s="94">
        <f t="shared" si="239"/>
        <v>0</v>
      </c>
      <c r="AK1948" s="95" t="e">
        <f>+VLOOKUP(M1948,'Código Barras'!$C$3:$C$1694,1,0)</f>
        <v>#N/A</v>
      </c>
      <c r="AL1948" s="90">
        <f t="shared" si="245"/>
        <v>0</v>
      </c>
      <c r="AM1948" s="90">
        <f t="shared" si="245"/>
        <v>0</v>
      </c>
      <c r="AN1948" s="90">
        <f t="shared" si="245"/>
        <v>0</v>
      </c>
      <c r="AO1948" s="90">
        <f t="shared" si="245"/>
        <v>0</v>
      </c>
      <c r="AP1948" s="90">
        <f t="shared" si="245"/>
        <v>0</v>
      </c>
      <c r="AQ1948" s="90">
        <f t="shared" si="245"/>
        <v>0</v>
      </c>
      <c r="AR1948" s="90" t="e">
        <f>VLOOKUP(C1948&amp;E1948&amp;G1948&amp;I1948&amp;J1948,'Código Licitaciones'!$I$8:$I$4158,1,0)</f>
        <v>#N/A</v>
      </c>
    </row>
    <row r="1949" spans="24:44" ht="18.75" x14ac:dyDescent="0.3">
      <c r="X1949" s="83">
        <f t="shared" si="240"/>
        <v>9</v>
      </c>
      <c r="Z1949" s="90" t="e">
        <f t="shared" si="241"/>
        <v>#DIV/0!</v>
      </c>
      <c r="AA1949" s="94" t="e">
        <f>+VLOOKUP(C1949,'Código Licitaciones'!$J$7:$J$31,1,0)</f>
        <v>#N/A</v>
      </c>
      <c r="AB1949" s="94">
        <f t="shared" si="242"/>
        <v>0</v>
      </c>
      <c r="AC1949" s="94" t="e">
        <f>+VLOOKUP(E1949,'Código Licitaciones'!$K$7:$K$50,1,0)</f>
        <v>#N/A</v>
      </c>
      <c r="AD1949" s="94">
        <f t="shared" si="243"/>
        <v>0</v>
      </c>
      <c r="AE1949" s="94" t="e">
        <f>+VLOOKUP(G1949,'Código Licitaciones'!$L$7:$L$50,1,0)</f>
        <v>#N/A</v>
      </c>
      <c r="AF1949" s="90" t="e">
        <f t="shared" si="244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9"/>
        <v>0</v>
      </c>
      <c r="AJ1949" s="94">
        <f t="shared" si="239"/>
        <v>0</v>
      </c>
      <c r="AK1949" s="95" t="e">
        <f>+VLOOKUP(M1949,'Código Barras'!$C$3:$C$1694,1,0)</f>
        <v>#N/A</v>
      </c>
      <c r="AL1949" s="90">
        <f t="shared" si="245"/>
        <v>0</v>
      </c>
      <c r="AM1949" s="90">
        <f t="shared" si="245"/>
        <v>0</v>
      </c>
      <c r="AN1949" s="90">
        <f t="shared" si="245"/>
        <v>0</v>
      </c>
      <c r="AO1949" s="90">
        <f t="shared" si="245"/>
        <v>0</v>
      </c>
      <c r="AP1949" s="90">
        <f t="shared" si="245"/>
        <v>0</v>
      </c>
      <c r="AQ1949" s="90">
        <f t="shared" si="245"/>
        <v>0</v>
      </c>
      <c r="AR1949" s="90" t="e">
        <f>VLOOKUP(C1949&amp;E1949&amp;G1949&amp;I1949&amp;J1949,'Código Licitaciones'!$I$8:$I$4158,1,0)</f>
        <v>#N/A</v>
      </c>
    </row>
    <row r="1950" spans="24:44" ht="18.75" x14ac:dyDescent="0.3">
      <c r="X1950" s="83">
        <f t="shared" si="240"/>
        <v>9</v>
      </c>
      <c r="Z1950" s="90" t="e">
        <f t="shared" si="241"/>
        <v>#DIV/0!</v>
      </c>
      <c r="AA1950" s="94" t="e">
        <f>+VLOOKUP(C1950,'Código Licitaciones'!$J$7:$J$31,1,0)</f>
        <v>#N/A</v>
      </c>
      <c r="AB1950" s="94">
        <f t="shared" si="242"/>
        <v>0</v>
      </c>
      <c r="AC1950" s="94" t="e">
        <f>+VLOOKUP(E1950,'Código Licitaciones'!$K$7:$K$50,1,0)</f>
        <v>#N/A</v>
      </c>
      <c r="AD1950" s="94">
        <f t="shared" si="243"/>
        <v>0</v>
      </c>
      <c r="AE1950" s="94" t="e">
        <f>+VLOOKUP(G1950,'Código Licitaciones'!$L$7:$L$50,1,0)</f>
        <v>#N/A</v>
      </c>
      <c r="AF1950" s="90" t="e">
        <f t="shared" si="244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9"/>
        <v>0</v>
      </c>
      <c r="AJ1950" s="94">
        <f t="shared" si="239"/>
        <v>0</v>
      </c>
      <c r="AK1950" s="95" t="e">
        <f>+VLOOKUP(M1950,'Código Barras'!$C$3:$C$1694,1,0)</f>
        <v>#N/A</v>
      </c>
      <c r="AL1950" s="90">
        <f t="shared" si="245"/>
        <v>0</v>
      </c>
      <c r="AM1950" s="90">
        <f t="shared" si="245"/>
        <v>0</v>
      </c>
      <c r="AN1950" s="90">
        <f t="shared" si="245"/>
        <v>0</v>
      </c>
      <c r="AO1950" s="90">
        <f t="shared" si="245"/>
        <v>0</v>
      </c>
      <c r="AP1950" s="90">
        <f t="shared" si="245"/>
        <v>0</v>
      </c>
      <c r="AQ1950" s="90">
        <f t="shared" si="245"/>
        <v>0</v>
      </c>
      <c r="AR1950" s="90" t="e">
        <f>VLOOKUP(C1950&amp;E1950&amp;G1950&amp;I1950&amp;J1950,'Código Licitaciones'!$I$8:$I$4158,1,0)</f>
        <v>#N/A</v>
      </c>
    </row>
    <row r="1951" spans="24:44" ht="18.75" x14ac:dyDescent="0.3">
      <c r="X1951" s="83">
        <f t="shared" si="240"/>
        <v>9</v>
      </c>
      <c r="Z1951" s="90" t="e">
        <f t="shared" si="241"/>
        <v>#DIV/0!</v>
      </c>
      <c r="AA1951" s="94" t="e">
        <f>+VLOOKUP(C1951,'Código Licitaciones'!$J$7:$J$31,1,0)</f>
        <v>#N/A</v>
      </c>
      <c r="AB1951" s="94">
        <f t="shared" si="242"/>
        <v>0</v>
      </c>
      <c r="AC1951" s="94" t="e">
        <f>+VLOOKUP(E1951,'Código Licitaciones'!$K$7:$K$50,1,0)</f>
        <v>#N/A</v>
      </c>
      <c r="AD1951" s="94">
        <f t="shared" si="243"/>
        <v>0</v>
      </c>
      <c r="AE1951" s="94" t="e">
        <f>+VLOOKUP(G1951,'Código Licitaciones'!$L$7:$L$50,1,0)</f>
        <v>#N/A</v>
      </c>
      <c r="AF1951" s="90" t="e">
        <f t="shared" si="244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9"/>
        <v>0</v>
      </c>
      <c r="AJ1951" s="94">
        <f t="shared" si="239"/>
        <v>0</v>
      </c>
      <c r="AK1951" s="95" t="e">
        <f>+VLOOKUP(M1951,'Código Barras'!$C$3:$C$1694,1,0)</f>
        <v>#N/A</v>
      </c>
      <c r="AL1951" s="90">
        <f t="shared" si="245"/>
        <v>0</v>
      </c>
      <c r="AM1951" s="90">
        <f t="shared" si="245"/>
        <v>0</v>
      </c>
      <c r="AN1951" s="90">
        <f t="shared" si="245"/>
        <v>0</v>
      </c>
      <c r="AO1951" s="90">
        <f t="shared" si="245"/>
        <v>0</v>
      </c>
      <c r="AP1951" s="90">
        <f t="shared" si="245"/>
        <v>0</v>
      </c>
      <c r="AQ1951" s="90">
        <f t="shared" si="245"/>
        <v>0</v>
      </c>
      <c r="AR1951" s="90" t="e">
        <f>VLOOKUP(C1951&amp;E1951&amp;G1951&amp;I1951&amp;J1951,'Código Licitaciones'!$I$8:$I$4158,1,0)</f>
        <v>#N/A</v>
      </c>
    </row>
    <row r="1952" spans="24:44" ht="18.75" x14ac:dyDescent="0.3">
      <c r="X1952" s="83">
        <f t="shared" si="240"/>
        <v>9</v>
      </c>
      <c r="Z1952" s="90" t="e">
        <f t="shared" si="241"/>
        <v>#DIV/0!</v>
      </c>
      <c r="AA1952" s="94" t="e">
        <f>+VLOOKUP(C1952,'Código Licitaciones'!$J$7:$J$31,1,0)</f>
        <v>#N/A</v>
      </c>
      <c r="AB1952" s="94">
        <f t="shared" si="242"/>
        <v>0</v>
      </c>
      <c r="AC1952" s="94" t="e">
        <f>+VLOOKUP(E1952,'Código Licitaciones'!$K$7:$K$50,1,0)</f>
        <v>#N/A</v>
      </c>
      <c r="AD1952" s="94">
        <f t="shared" si="243"/>
        <v>0</v>
      </c>
      <c r="AE1952" s="94" t="e">
        <f>+VLOOKUP(G1952,'Código Licitaciones'!$L$7:$L$50,1,0)</f>
        <v>#N/A</v>
      </c>
      <c r="AF1952" s="90" t="e">
        <f t="shared" si="244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9"/>
        <v>0</v>
      </c>
      <c r="AJ1952" s="94">
        <f t="shared" si="239"/>
        <v>0</v>
      </c>
      <c r="AK1952" s="95" t="e">
        <f>+VLOOKUP(M1952,'Código Barras'!$C$3:$C$1694,1,0)</f>
        <v>#N/A</v>
      </c>
      <c r="AL1952" s="90">
        <f t="shared" si="245"/>
        <v>0</v>
      </c>
      <c r="AM1952" s="90">
        <f t="shared" si="245"/>
        <v>0</v>
      </c>
      <c r="AN1952" s="90">
        <f t="shared" si="245"/>
        <v>0</v>
      </c>
      <c r="AO1952" s="90">
        <f t="shared" si="245"/>
        <v>0</v>
      </c>
      <c r="AP1952" s="90">
        <f t="shared" si="245"/>
        <v>0</v>
      </c>
      <c r="AQ1952" s="90">
        <f t="shared" si="245"/>
        <v>0</v>
      </c>
      <c r="AR1952" s="90" t="e">
        <f>VLOOKUP(C1952&amp;E1952&amp;G1952&amp;I1952&amp;J1952,'Código Licitaciones'!$I$8:$I$4158,1,0)</f>
        <v>#N/A</v>
      </c>
    </row>
    <row r="1953" spans="24:44" ht="18.75" x14ac:dyDescent="0.3">
      <c r="X1953" s="83">
        <f t="shared" si="240"/>
        <v>9</v>
      </c>
      <c r="Z1953" s="90" t="e">
        <f t="shared" si="241"/>
        <v>#DIV/0!</v>
      </c>
      <c r="AA1953" s="94" t="e">
        <f>+VLOOKUP(C1953,'Código Licitaciones'!$J$7:$J$31,1,0)</f>
        <v>#N/A</v>
      </c>
      <c r="AB1953" s="94">
        <f t="shared" si="242"/>
        <v>0</v>
      </c>
      <c r="AC1953" s="94" t="e">
        <f>+VLOOKUP(E1953,'Código Licitaciones'!$K$7:$K$50,1,0)</f>
        <v>#N/A</v>
      </c>
      <c r="AD1953" s="94">
        <f t="shared" si="243"/>
        <v>0</v>
      </c>
      <c r="AE1953" s="94" t="e">
        <f>+VLOOKUP(G1953,'Código Licitaciones'!$L$7:$L$50,1,0)</f>
        <v>#N/A</v>
      </c>
      <c r="AF1953" s="90" t="e">
        <f t="shared" si="244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9"/>
        <v>0</v>
      </c>
      <c r="AJ1953" s="94">
        <f t="shared" si="239"/>
        <v>0</v>
      </c>
      <c r="AK1953" s="95" t="e">
        <f>+VLOOKUP(M1953,'Código Barras'!$C$3:$C$1694,1,0)</f>
        <v>#N/A</v>
      </c>
      <c r="AL1953" s="90">
        <f t="shared" si="245"/>
        <v>0</v>
      </c>
      <c r="AM1953" s="90">
        <f t="shared" si="245"/>
        <v>0</v>
      </c>
      <c r="AN1953" s="90">
        <f t="shared" si="245"/>
        <v>0</v>
      </c>
      <c r="AO1953" s="90">
        <f t="shared" si="245"/>
        <v>0</v>
      </c>
      <c r="AP1953" s="90">
        <f t="shared" si="245"/>
        <v>0</v>
      </c>
      <c r="AQ1953" s="90">
        <f t="shared" si="245"/>
        <v>0</v>
      </c>
      <c r="AR1953" s="90" t="e">
        <f>VLOOKUP(C1953&amp;E1953&amp;G1953&amp;I1953&amp;J1953,'Código Licitaciones'!$I$8:$I$4158,1,0)</f>
        <v>#N/A</v>
      </c>
    </row>
    <row r="1954" spans="24:44" ht="18.75" x14ac:dyDescent="0.3">
      <c r="X1954" s="83">
        <f t="shared" si="240"/>
        <v>9</v>
      </c>
      <c r="Z1954" s="90" t="e">
        <f t="shared" si="241"/>
        <v>#DIV/0!</v>
      </c>
      <c r="AA1954" s="94" t="e">
        <f>+VLOOKUP(C1954,'Código Licitaciones'!$J$7:$J$31,1,0)</f>
        <v>#N/A</v>
      </c>
      <c r="AB1954" s="94">
        <f t="shared" si="242"/>
        <v>0</v>
      </c>
      <c r="AC1954" s="94" t="e">
        <f>+VLOOKUP(E1954,'Código Licitaciones'!$K$7:$K$50,1,0)</f>
        <v>#N/A</v>
      </c>
      <c r="AD1954" s="94">
        <f t="shared" si="243"/>
        <v>0</v>
      </c>
      <c r="AE1954" s="94" t="e">
        <f>+VLOOKUP(G1954,'Código Licitaciones'!$L$7:$L$50,1,0)</f>
        <v>#N/A</v>
      </c>
      <c r="AF1954" s="90" t="e">
        <f t="shared" si="244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9"/>
        <v>0</v>
      </c>
      <c r="AJ1954" s="94">
        <f t="shared" si="239"/>
        <v>0</v>
      </c>
      <c r="AK1954" s="95" t="e">
        <f>+VLOOKUP(M1954,'Código Barras'!$C$3:$C$1694,1,0)</f>
        <v>#N/A</v>
      </c>
      <c r="AL1954" s="90">
        <f t="shared" si="245"/>
        <v>0</v>
      </c>
      <c r="AM1954" s="90">
        <f t="shared" si="245"/>
        <v>0</v>
      </c>
      <c r="AN1954" s="90">
        <f t="shared" si="245"/>
        <v>0</v>
      </c>
      <c r="AO1954" s="90">
        <f t="shared" si="245"/>
        <v>0</v>
      </c>
      <c r="AP1954" s="90">
        <f t="shared" si="245"/>
        <v>0</v>
      </c>
      <c r="AQ1954" s="90">
        <f t="shared" si="245"/>
        <v>0</v>
      </c>
      <c r="AR1954" s="90" t="e">
        <f>VLOOKUP(C1954&amp;E1954&amp;G1954&amp;I1954&amp;J1954,'Código Licitaciones'!$I$8:$I$4158,1,0)</f>
        <v>#N/A</v>
      </c>
    </row>
    <row r="1955" spans="24:44" ht="18.75" x14ac:dyDescent="0.3">
      <c r="X1955" s="83">
        <f t="shared" si="240"/>
        <v>9</v>
      </c>
      <c r="Z1955" s="90" t="e">
        <f t="shared" si="241"/>
        <v>#DIV/0!</v>
      </c>
      <c r="AA1955" s="94" t="e">
        <f>+VLOOKUP(C1955,'Código Licitaciones'!$J$7:$J$31,1,0)</f>
        <v>#N/A</v>
      </c>
      <c r="AB1955" s="94">
        <f t="shared" si="242"/>
        <v>0</v>
      </c>
      <c r="AC1955" s="94" t="e">
        <f>+VLOOKUP(E1955,'Código Licitaciones'!$K$7:$K$50,1,0)</f>
        <v>#N/A</v>
      </c>
      <c r="AD1955" s="94">
        <f t="shared" si="243"/>
        <v>0</v>
      </c>
      <c r="AE1955" s="94" t="e">
        <f>+VLOOKUP(G1955,'Código Licitaciones'!$L$7:$L$50,1,0)</f>
        <v>#N/A</v>
      </c>
      <c r="AF1955" s="90" t="e">
        <f t="shared" si="244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9"/>
        <v>0</v>
      </c>
      <c r="AJ1955" s="94">
        <f t="shared" si="239"/>
        <v>0</v>
      </c>
      <c r="AK1955" s="95" t="e">
        <f>+VLOOKUP(M1955,'Código Barras'!$C$3:$C$1694,1,0)</f>
        <v>#N/A</v>
      </c>
      <c r="AL1955" s="90">
        <f t="shared" si="245"/>
        <v>0</v>
      </c>
      <c r="AM1955" s="90">
        <f t="shared" si="245"/>
        <v>0</v>
      </c>
      <c r="AN1955" s="90">
        <f t="shared" si="245"/>
        <v>0</v>
      </c>
      <c r="AO1955" s="90">
        <f t="shared" si="245"/>
        <v>0</v>
      </c>
      <c r="AP1955" s="90">
        <f t="shared" si="245"/>
        <v>0</v>
      </c>
      <c r="AQ1955" s="90">
        <f t="shared" si="245"/>
        <v>0</v>
      </c>
      <c r="AR1955" s="90" t="e">
        <f>VLOOKUP(C1955&amp;E1955&amp;G1955&amp;I1955&amp;J1955,'Código Licitaciones'!$I$8:$I$4158,1,0)</f>
        <v>#N/A</v>
      </c>
    </row>
    <row r="1956" spans="24:44" ht="18.75" x14ac:dyDescent="0.3">
      <c r="X1956" s="83">
        <f t="shared" si="240"/>
        <v>9</v>
      </c>
      <c r="Z1956" s="90" t="e">
        <f t="shared" si="241"/>
        <v>#DIV/0!</v>
      </c>
      <c r="AA1956" s="94" t="e">
        <f>+VLOOKUP(C1956,'Código Licitaciones'!$J$7:$J$31,1,0)</f>
        <v>#N/A</v>
      </c>
      <c r="AB1956" s="94">
        <f t="shared" si="242"/>
        <v>0</v>
      </c>
      <c r="AC1956" s="94" t="e">
        <f>+VLOOKUP(E1956,'Código Licitaciones'!$K$7:$K$50,1,0)</f>
        <v>#N/A</v>
      </c>
      <c r="AD1956" s="94">
        <f t="shared" si="243"/>
        <v>0</v>
      </c>
      <c r="AE1956" s="94" t="e">
        <f>+VLOOKUP(G1956,'Código Licitaciones'!$L$7:$L$50,1,0)</f>
        <v>#N/A</v>
      </c>
      <c r="AF1956" s="90" t="e">
        <f t="shared" si="244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9"/>
        <v>0</v>
      </c>
      <c r="AJ1956" s="94">
        <f t="shared" si="239"/>
        <v>0</v>
      </c>
      <c r="AK1956" s="95" t="e">
        <f>+VLOOKUP(M1956,'Código Barras'!$C$3:$C$1694,1,0)</f>
        <v>#N/A</v>
      </c>
      <c r="AL1956" s="90">
        <f t="shared" si="245"/>
        <v>0</v>
      </c>
      <c r="AM1956" s="90">
        <f t="shared" si="245"/>
        <v>0</v>
      </c>
      <c r="AN1956" s="90">
        <f t="shared" si="245"/>
        <v>0</v>
      </c>
      <c r="AO1956" s="90">
        <f t="shared" si="245"/>
        <v>0</v>
      </c>
      <c r="AP1956" s="90">
        <f t="shared" si="245"/>
        <v>0</v>
      </c>
      <c r="AQ1956" s="90">
        <f t="shared" si="245"/>
        <v>0</v>
      </c>
      <c r="AR1956" s="90" t="e">
        <f>VLOOKUP(C1956&amp;E1956&amp;G1956&amp;I1956&amp;J1956,'Código Licitaciones'!$I$8:$I$4158,1,0)</f>
        <v>#N/A</v>
      </c>
    </row>
    <row r="1957" spans="24:44" ht="18.75" x14ac:dyDescent="0.3">
      <c r="X1957" s="83">
        <f t="shared" si="240"/>
        <v>9</v>
      </c>
      <c r="Z1957" s="90" t="e">
        <f t="shared" si="241"/>
        <v>#DIV/0!</v>
      </c>
      <c r="AA1957" s="94" t="e">
        <f>+VLOOKUP(C1957,'Código Licitaciones'!$J$7:$J$31,1,0)</f>
        <v>#N/A</v>
      </c>
      <c r="AB1957" s="94">
        <f t="shared" si="242"/>
        <v>0</v>
      </c>
      <c r="AC1957" s="94" t="e">
        <f>+VLOOKUP(E1957,'Código Licitaciones'!$K$7:$K$50,1,0)</f>
        <v>#N/A</v>
      </c>
      <c r="AD1957" s="94">
        <f t="shared" si="243"/>
        <v>0</v>
      </c>
      <c r="AE1957" s="94" t="e">
        <f>+VLOOKUP(G1957,'Código Licitaciones'!$L$7:$L$50,1,0)</f>
        <v>#N/A</v>
      </c>
      <c r="AF1957" s="90" t="e">
        <f t="shared" si="244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9"/>
        <v>0</v>
      </c>
      <c r="AJ1957" s="94">
        <f t="shared" si="239"/>
        <v>0</v>
      </c>
      <c r="AK1957" s="95" t="e">
        <f>+VLOOKUP(M1957,'Código Barras'!$C$3:$C$1694,1,0)</f>
        <v>#N/A</v>
      </c>
      <c r="AL1957" s="90">
        <f t="shared" si="245"/>
        <v>0</v>
      </c>
      <c r="AM1957" s="90">
        <f t="shared" si="245"/>
        <v>0</v>
      </c>
      <c r="AN1957" s="90">
        <f t="shared" si="245"/>
        <v>0</v>
      </c>
      <c r="AO1957" s="90">
        <f t="shared" si="245"/>
        <v>0</v>
      </c>
      <c r="AP1957" s="90">
        <f t="shared" si="245"/>
        <v>0</v>
      </c>
      <c r="AQ1957" s="90">
        <f t="shared" si="245"/>
        <v>0</v>
      </c>
      <c r="AR1957" s="90" t="e">
        <f>VLOOKUP(C1957&amp;E1957&amp;G1957&amp;I1957&amp;J1957,'Código Licitaciones'!$I$8:$I$4158,1,0)</f>
        <v>#N/A</v>
      </c>
    </row>
    <row r="1958" spans="24:44" ht="18.75" x14ac:dyDescent="0.3">
      <c r="X1958" s="83">
        <f t="shared" si="240"/>
        <v>9</v>
      </c>
      <c r="Z1958" s="90" t="e">
        <f t="shared" si="241"/>
        <v>#DIV/0!</v>
      </c>
      <c r="AA1958" s="94" t="e">
        <f>+VLOOKUP(C1958,'Código Licitaciones'!$J$7:$J$31,1,0)</f>
        <v>#N/A</v>
      </c>
      <c r="AB1958" s="94">
        <f t="shared" si="242"/>
        <v>0</v>
      </c>
      <c r="AC1958" s="94" t="e">
        <f>+VLOOKUP(E1958,'Código Licitaciones'!$K$7:$K$50,1,0)</f>
        <v>#N/A</v>
      </c>
      <c r="AD1958" s="94">
        <f t="shared" si="243"/>
        <v>0</v>
      </c>
      <c r="AE1958" s="94" t="e">
        <f>+VLOOKUP(G1958,'Código Licitaciones'!$L$7:$L$50,1,0)</f>
        <v>#N/A</v>
      </c>
      <c r="AF1958" s="90" t="e">
        <f t="shared" si="244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9"/>
        <v>0</v>
      </c>
      <c r="AJ1958" s="94">
        <f t="shared" si="239"/>
        <v>0</v>
      </c>
      <c r="AK1958" s="95" t="e">
        <f>+VLOOKUP(M1958,'Código Barras'!$C$3:$C$1694,1,0)</f>
        <v>#N/A</v>
      </c>
      <c r="AL1958" s="90">
        <f t="shared" si="245"/>
        <v>0</v>
      </c>
      <c r="AM1958" s="90">
        <f t="shared" si="245"/>
        <v>0</v>
      </c>
      <c r="AN1958" s="90">
        <f t="shared" si="245"/>
        <v>0</v>
      </c>
      <c r="AO1958" s="90">
        <f t="shared" si="245"/>
        <v>0</v>
      </c>
      <c r="AP1958" s="90">
        <f t="shared" si="245"/>
        <v>0</v>
      </c>
      <c r="AQ1958" s="90">
        <f t="shared" si="245"/>
        <v>0</v>
      </c>
      <c r="AR1958" s="90" t="e">
        <f>VLOOKUP(C1958&amp;E1958&amp;G1958&amp;I1958&amp;J1958,'Código Licitaciones'!$I$8:$I$4158,1,0)</f>
        <v>#N/A</v>
      </c>
    </row>
    <row r="1959" spans="24:44" ht="18.75" x14ac:dyDescent="0.3">
      <c r="X1959" s="83">
        <f t="shared" si="240"/>
        <v>9</v>
      </c>
      <c r="Z1959" s="90" t="e">
        <f t="shared" si="241"/>
        <v>#DIV/0!</v>
      </c>
      <c r="AA1959" s="94" t="e">
        <f>+VLOOKUP(C1959,'Código Licitaciones'!$J$7:$J$31,1,0)</f>
        <v>#N/A</v>
      </c>
      <c r="AB1959" s="94">
        <f t="shared" si="242"/>
        <v>0</v>
      </c>
      <c r="AC1959" s="94" t="e">
        <f>+VLOOKUP(E1959,'Código Licitaciones'!$K$7:$K$50,1,0)</f>
        <v>#N/A</v>
      </c>
      <c r="AD1959" s="94">
        <f t="shared" si="243"/>
        <v>0</v>
      </c>
      <c r="AE1959" s="94" t="e">
        <f>+VLOOKUP(G1959,'Código Licitaciones'!$L$7:$L$50,1,0)</f>
        <v>#N/A</v>
      </c>
      <c r="AF1959" s="90" t="e">
        <f t="shared" si="244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9"/>
        <v>0</v>
      </c>
      <c r="AJ1959" s="94">
        <f t="shared" si="239"/>
        <v>0</v>
      </c>
      <c r="AK1959" s="95" t="e">
        <f>+VLOOKUP(M1959,'Código Barras'!$C$3:$C$1694,1,0)</f>
        <v>#N/A</v>
      </c>
      <c r="AL1959" s="90">
        <f t="shared" si="245"/>
        <v>0</v>
      </c>
      <c r="AM1959" s="90">
        <f t="shared" si="245"/>
        <v>0</v>
      </c>
      <c r="AN1959" s="90">
        <f t="shared" si="245"/>
        <v>0</v>
      </c>
      <c r="AO1959" s="90">
        <f t="shared" si="245"/>
        <v>0</v>
      </c>
      <c r="AP1959" s="90">
        <f t="shared" si="245"/>
        <v>0</v>
      </c>
      <c r="AQ1959" s="90">
        <f t="shared" si="245"/>
        <v>0</v>
      </c>
      <c r="AR1959" s="90" t="e">
        <f>VLOOKUP(C1959&amp;E1959&amp;G1959&amp;I1959&amp;J1959,'Código Licitaciones'!$I$8:$I$4158,1,0)</f>
        <v>#N/A</v>
      </c>
    </row>
    <row r="1960" spans="24:44" ht="18.75" x14ac:dyDescent="0.3">
      <c r="X1960" s="83">
        <f t="shared" si="240"/>
        <v>9</v>
      </c>
      <c r="Z1960" s="90" t="e">
        <f t="shared" si="241"/>
        <v>#DIV/0!</v>
      </c>
      <c r="AA1960" s="94" t="e">
        <f>+VLOOKUP(C1960,'Código Licitaciones'!$J$7:$J$31,1,0)</f>
        <v>#N/A</v>
      </c>
      <c r="AB1960" s="94">
        <f t="shared" si="242"/>
        <v>0</v>
      </c>
      <c r="AC1960" s="94" t="e">
        <f>+VLOOKUP(E1960,'Código Licitaciones'!$K$7:$K$50,1,0)</f>
        <v>#N/A</v>
      </c>
      <c r="AD1960" s="94">
        <f t="shared" si="243"/>
        <v>0</v>
      </c>
      <c r="AE1960" s="94" t="e">
        <f>+VLOOKUP(G1960,'Código Licitaciones'!$L$7:$L$50,1,0)</f>
        <v>#N/A</v>
      </c>
      <c r="AF1960" s="90" t="e">
        <f t="shared" si="244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9"/>
        <v>0</v>
      </c>
      <c r="AJ1960" s="94">
        <f t="shared" si="239"/>
        <v>0</v>
      </c>
      <c r="AK1960" s="95" t="e">
        <f>+VLOOKUP(M1960,'Código Barras'!$C$3:$C$1694,1,0)</f>
        <v>#N/A</v>
      </c>
      <c r="AL1960" s="90">
        <f t="shared" si="245"/>
        <v>0</v>
      </c>
      <c r="AM1960" s="90">
        <f t="shared" si="245"/>
        <v>0</v>
      </c>
      <c r="AN1960" s="90">
        <f t="shared" si="245"/>
        <v>0</v>
      </c>
      <c r="AO1960" s="90">
        <f t="shared" si="245"/>
        <v>0</v>
      </c>
      <c r="AP1960" s="90">
        <f t="shared" si="245"/>
        <v>0</v>
      </c>
      <c r="AQ1960" s="90">
        <f t="shared" si="245"/>
        <v>0</v>
      </c>
      <c r="AR1960" s="90" t="e">
        <f>VLOOKUP(C1960&amp;E1960&amp;G1960&amp;I1960&amp;J1960,'Código Licitaciones'!$I$8:$I$4158,1,0)</f>
        <v>#N/A</v>
      </c>
    </row>
    <row r="1961" spans="24:44" ht="18.75" x14ac:dyDescent="0.3">
      <c r="X1961" s="83">
        <f t="shared" si="240"/>
        <v>9</v>
      </c>
      <c r="Z1961" s="90" t="e">
        <f t="shared" si="241"/>
        <v>#DIV/0!</v>
      </c>
      <c r="AA1961" s="94" t="e">
        <f>+VLOOKUP(C1961,'Código Licitaciones'!$J$7:$J$31,1,0)</f>
        <v>#N/A</v>
      </c>
      <c r="AB1961" s="94">
        <f t="shared" si="242"/>
        <v>0</v>
      </c>
      <c r="AC1961" s="94" t="e">
        <f>+VLOOKUP(E1961,'Código Licitaciones'!$K$7:$K$50,1,0)</f>
        <v>#N/A</v>
      </c>
      <c r="AD1961" s="94">
        <f t="shared" si="243"/>
        <v>0</v>
      </c>
      <c r="AE1961" s="94" t="e">
        <f>+VLOOKUP(G1961,'Código Licitaciones'!$L$7:$L$50,1,0)</f>
        <v>#N/A</v>
      </c>
      <c r="AF1961" s="90" t="e">
        <f t="shared" si="244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9"/>
        <v>0</v>
      </c>
      <c r="AJ1961" s="94">
        <f t="shared" si="239"/>
        <v>0</v>
      </c>
      <c r="AK1961" s="95" t="e">
        <f>+VLOOKUP(M1961,'Código Barras'!$C$3:$C$1694,1,0)</f>
        <v>#N/A</v>
      </c>
      <c r="AL1961" s="90">
        <f t="shared" si="245"/>
        <v>0</v>
      </c>
      <c r="AM1961" s="90">
        <f t="shared" si="245"/>
        <v>0</v>
      </c>
      <c r="AN1961" s="90">
        <f t="shared" si="245"/>
        <v>0</v>
      </c>
      <c r="AO1961" s="90">
        <f t="shared" si="245"/>
        <v>0</v>
      </c>
      <c r="AP1961" s="90">
        <f t="shared" si="245"/>
        <v>0</v>
      </c>
      <c r="AQ1961" s="90">
        <f t="shared" si="245"/>
        <v>0</v>
      </c>
      <c r="AR1961" s="90" t="e">
        <f>VLOOKUP(C1961&amp;E1961&amp;G1961&amp;I1961&amp;J1961,'Código Licitaciones'!$I$8:$I$4158,1,0)</f>
        <v>#N/A</v>
      </c>
    </row>
    <row r="1962" spans="24:44" ht="18.75" x14ac:dyDescent="0.3">
      <c r="X1962" s="83">
        <f t="shared" si="240"/>
        <v>9</v>
      </c>
      <c r="Z1962" s="90" t="e">
        <f t="shared" si="241"/>
        <v>#DIV/0!</v>
      </c>
      <c r="AA1962" s="94" t="e">
        <f>+VLOOKUP(C1962,'Código Licitaciones'!$J$7:$J$31,1,0)</f>
        <v>#N/A</v>
      </c>
      <c r="AB1962" s="94">
        <f t="shared" si="242"/>
        <v>0</v>
      </c>
      <c r="AC1962" s="94" t="e">
        <f>+VLOOKUP(E1962,'Código Licitaciones'!$K$7:$K$50,1,0)</f>
        <v>#N/A</v>
      </c>
      <c r="AD1962" s="94">
        <f t="shared" si="243"/>
        <v>0</v>
      </c>
      <c r="AE1962" s="94" t="e">
        <f>+VLOOKUP(G1962,'Código Licitaciones'!$L$7:$L$50,1,0)</f>
        <v>#N/A</v>
      </c>
      <c r="AF1962" s="90" t="e">
        <f t="shared" si="244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9"/>
        <v>0</v>
      </c>
      <c r="AJ1962" s="94">
        <f t="shared" si="239"/>
        <v>0</v>
      </c>
      <c r="AK1962" s="95" t="e">
        <f>+VLOOKUP(M1962,'Código Barras'!$C$3:$C$1694,1,0)</f>
        <v>#N/A</v>
      </c>
      <c r="AL1962" s="90">
        <f t="shared" si="245"/>
        <v>0</v>
      </c>
      <c r="AM1962" s="90">
        <f t="shared" si="245"/>
        <v>0</v>
      </c>
      <c r="AN1962" s="90">
        <f t="shared" si="245"/>
        <v>0</v>
      </c>
      <c r="AO1962" s="90">
        <f t="shared" si="245"/>
        <v>0</v>
      </c>
      <c r="AP1962" s="90">
        <f t="shared" si="245"/>
        <v>0</v>
      </c>
      <c r="AQ1962" s="90">
        <f t="shared" si="245"/>
        <v>0</v>
      </c>
      <c r="AR1962" s="90" t="e">
        <f>VLOOKUP(C1962&amp;E1962&amp;G1962&amp;I1962&amp;J1962,'Código Licitaciones'!$I$8:$I$4158,1,0)</f>
        <v>#N/A</v>
      </c>
    </row>
    <row r="1963" spans="24:44" ht="18.75" x14ac:dyDescent="0.3">
      <c r="X1963" s="83">
        <f t="shared" si="240"/>
        <v>9</v>
      </c>
      <c r="Z1963" s="90" t="e">
        <f t="shared" si="241"/>
        <v>#DIV/0!</v>
      </c>
      <c r="AA1963" s="94" t="e">
        <f>+VLOOKUP(C1963,'Código Licitaciones'!$J$7:$J$31,1,0)</f>
        <v>#N/A</v>
      </c>
      <c r="AB1963" s="94">
        <f t="shared" si="242"/>
        <v>0</v>
      </c>
      <c r="AC1963" s="94" t="e">
        <f>+VLOOKUP(E1963,'Código Licitaciones'!$K$7:$K$50,1,0)</f>
        <v>#N/A</v>
      </c>
      <c r="AD1963" s="94">
        <f t="shared" si="243"/>
        <v>0</v>
      </c>
      <c r="AE1963" s="94" t="e">
        <f>+VLOOKUP(G1963,'Código Licitaciones'!$L$7:$L$50,1,0)</f>
        <v>#N/A</v>
      </c>
      <c r="AF1963" s="90" t="e">
        <f t="shared" si="244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9"/>
        <v>0</v>
      </c>
      <c r="AJ1963" s="94">
        <f t="shared" si="239"/>
        <v>0</v>
      </c>
      <c r="AK1963" s="95" t="e">
        <f>+VLOOKUP(M1963,'Código Barras'!$C$3:$C$1694,1,0)</f>
        <v>#N/A</v>
      </c>
      <c r="AL1963" s="90">
        <f t="shared" si="245"/>
        <v>0</v>
      </c>
      <c r="AM1963" s="90">
        <f t="shared" si="245"/>
        <v>0</v>
      </c>
      <c r="AN1963" s="90">
        <f t="shared" si="245"/>
        <v>0</v>
      </c>
      <c r="AO1963" s="90">
        <f t="shared" si="245"/>
        <v>0</v>
      </c>
      <c r="AP1963" s="90">
        <f t="shared" si="245"/>
        <v>0</v>
      </c>
      <c r="AQ1963" s="90">
        <f t="shared" si="245"/>
        <v>0</v>
      </c>
      <c r="AR1963" s="90" t="e">
        <f>VLOOKUP(C1963&amp;E1963&amp;G1963&amp;I1963&amp;J1963,'Código Licitaciones'!$I$8:$I$4158,1,0)</f>
        <v>#N/A</v>
      </c>
    </row>
    <row r="1964" spans="24:44" ht="18.75" x14ac:dyDescent="0.3">
      <c r="X1964" s="83">
        <f t="shared" si="240"/>
        <v>9</v>
      </c>
      <c r="Z1964" s="90" t="e">
        <f t="shared" si="241"/>
        <v>#DIV/0!</v>
      </c>
      <c r="AA1964" s="94" t="e">
        <f>+VLOOKUP(C1964,'Código Licitaciones'!$J$7:$J$31,1,0)</f>
        <v>#N/A</v>
      </c>
      <c r="AB1964" s="94">
        <f t="shared" si="242"/>
        <v>0</v>
      </c>
      <c r="AC1964" s="94" t="e">
        <f>+VLOOKUP(E1964,'Código Licitaciones'!$K$7:$K$50,1,0)</f>
        <v>#N/A</v>
      </c>
      <c r="AD1964" s="94">
        <f t="shared" si="243"/>
        <v>0</v>
      </c>
      <c r="AE1964" s="94" t="e">
        <f>+VLOOKUP(G1964,'Código Licitaciones'!$L$7:$L$50,1,0)</f>
        <v>#N/A</v>
      </c>
      <c r="AF1964" s="90" t="e">
        <f t="shared" si="244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9"/>
        <v>0</v>
      </c>
      <c r="AJ1964" s="94">
        <f t="shared" si="239"/>
        <v>0</v>
      </c>
      <c r="AK1964" s="95" t="e">
        <f>+VLOOKUP(M1964,'Código Barras'!$C$3:$C$1694,1,0)</f>
        <v>#N/A</v>
      </c>
      <c r="AL1964" s="90">
        <f t="shared" si="245"/>
        <v>0</v>
      </c>
      <c r="AM1964" s="90">
        <f t="shared" si="245"/>
        <v>0</v>
      </c>
      <c r="AN1964" s="90">
        <f t="shared" si="245"/>
        <v>0</v>
      </c>
      <c r="AO1964" s="90">
        <f t="shared" si="245"/>
        <v>0</v>
      </c>
      <c r="AP1964" s="90">
        <f t="shared" si="245"/>
        <v>0</v>
      </c>
      <c r="AQ1964" s="90">
        <f t="shared" si="245"/>
        <v>0</v>
      </c>
      <c r="AR1964" s="90" t="e">
        <f>VLOOKUP(C1964&amp;E1964&amp;G1964&amp;I1964&amp;J1964,'Código Licitaciones'!$I$8:$I$4158,1,0)</f>
        <v>#N/A</v>
      </c>
    </row>
    <row r="1965" spans="24:44" ht="18.75" x14ac:dyDescent="0.3">
      <c r="X1965" s="83">
        <f t="shared" si="240"/>
        <v>9</v>
      </c>
      <c r="Z1965" s="90" t="e">
        <f t="shared" si="241"/>
        <v>#DIV/0!</v>
      </c>
      <c r="AA1965" s="94" t="e">
        <f>+VLOOKUP(C1965,'Código Licitaciones'!$J$7:$J$31,1,0)</f>
        <v>#N/A</v>
      </c>
      <c r="AB1965" s="94">
        <f t="shared" si="242"/>
        <v>0</v>
      </c>
      <c r="AC1965" s="94" t="e">
        <f>+VLOOKUP(E1965,'Código Licitaciones'!$K$7:$K$50,1,0)</f>
        <v>#N/A</v>
      </c>
      <c r="AD1965" s="94">
        <f t="shared" si="243"/>
        <v>0</v>
      </c>
      <c r="AE1965" s="94" t="e">
        <f>+VLOOKUP(G1965,'Código Licitaciones'!$L$7:$L$50,1,0)</f>
        <v>#N/A</v>
      </c>
      <c r="AF1965" s="90" t="e">
        <f t="shared" si="244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9"/>
        <v>0</v>
      </c>
      <c r="AJ1965" s="94">
        <f t="shared" si="239"/>
        <v>0</v>
      </c>
      <c r="AK1965" s="95" t="e">
        <f>+VLOOKUP(M1965,'Código Barras'!$C$3:$C$1694,1,0)</f>
        <v>#N/A</v>
      </c>
      <c r="AL1965" s="90">
        <f t="shared" si="245"/>
        <v>0</v>
      </c>
      <c r="AM1965" s="90">
        <f t="shared" si="245"/>
        <v>0</v>
      </c>
      <c r="AN1965" s="90">
        <f t="shared" si="245"/>
        <v>0</v>
      </c>
      <c r="AO1965" s="90">
        <f t="shared" si="245"/>
        <v>0</v>
      </c>
      <c r="AP1965" s="90">
        <f t="shared" si="245"/>
        <v>0</v>
      </c>
      <c r="AQ1965" s="90">
        <f t="shared" si="245"/>
        <v>0</v>
      </c>
      <c r="AR1965" s="90" t="e">
        <f>VLOOKUP(C1965&amp;E1965&amp;G1965&amp;I1965&amp;J1965,'Código Licitaciones'!$I$8:$I$4158,1,0)</f>
        <v>#N/A</v>
      </c>
    </row>
    <row r="1966" spans="24:44" ht="18.75" x14ac:dyDescent="0.3">
      <c r="X1966" s="83">
        <f t="shared" si="240"/>
        <v>9</v>
      </c>
      <c r="Z1966" s="90" t="e">
        <f t="shared" si="241"/>
        <v>#DIV/0!</v>
      </c>
      <c r="AA1966" s="94" t="e">
        <f>+VLOOKUP(C1966,'Código Licitaciones'!$J$7:$J$31,1,0)</f>
        <v>#N/A</v>
      </c>
      <c r="AB1966" s="94">
        <f t="shared" si="242"/>
        <v>0</v>
      </c>
      <c r="AC1966" s="94" t="e">
        <f>+VLOOKUP(E1966,'Código Licitaciones'!$K$7:$K$50,1,0)</f>
        <v>#N/A</v>
      </c>
      <c r="AD1966" s="94">
        <f t="shared" si="243"/>
        <v>0</v>
      </c>
      <c r="AE1966" s="94" t="e">
        <f>+VLOOKUP(G1966,'Código Licitaciones'!$L$7:$L$50,1,0)</f>
        <v>#N/A</v>
      </c>
      <c r="AF1966" s="90" t="e">
        <f t="shared" si="244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9"/>
        <v>0</v>
      </c>
      <c r="AJ1966" s="94">
        <f t="shared" si="239"/>
        <v>0</v>
      </c>
      <c r="AK1966" s="95" t="e">
        <f>+VLOOKUP(M1966,'Código Barras'!$C$3:$C$1694,1,0)</f>
        <v>#N/A</v>
      </c>
      <c r="AL1966" s="90">
        <f t="shared" si="245"/>
        <v>0</v>
      </c>
      <c r="AM1966" s="90">
        <f t="shared" si="245"/>
        <v>0</v>
      </c>
      <c r="AN1966" s="90">
        <f t="shared" si="245"/>
        <v>0</v>
      </c>
      <c r="AO1966" s="90">
        <f t="shared" si="245"/>
        <v>0</v>
      </c>
      <c r="AP1966" s="90">
        <f t="shared" si="245"/>
        <v>0</v>
      </c>
      <c r="AQ1966" s="90">
        <f t="shared" si="245"/>
        <v>0</v>
      </c>
      <c r="AR1966" s="90" t="e">
        <f>VLOOKUP(C1966&amp;E1966&amp;G1966&amp;I1966&amp;J1966,'Código Licitaciones'!$I$8:$I$4158,1,0)</f>
        <v>#N/A</v>
      </c>
    </row>
    <row r="1967" spans="24:44" ht="18.75" x14ac:dyDescent="0.3">
      <c r="X1967" s="83">
        <f t="shared" si="240"/>
        <v>9</v>
      </c>
      <c r="Z1967" s="90" t="e">
        <f t="shared" si="241"/>
        <v>#DIV/0!</v>
      </c>
      <c r="AA1967" s="94" t="e">
        <f>+VLOOKUP(C1967,'Código Licitaciones'!$J$7:$J$31,1,0)</f>
        <v>#N/A</v>
      </c>
      <c r="AB1967" s="94">
        <f t="shared" si="242"/>
        <v>0</v>
      </c>
      <c r="AC1967" s="94" t="e">
        <f>+VLOOKUP(E1967,'Código Licitaciones'!$K$7:$K$50,1,0)</f>
        <v>#N/A</v>
      </c>
      <c r="AD1967" s="94">
        <f t="shared" si="243"/>
        <v>0</v>
      </c>
      <c r="AE1967" s="94" t="e">
        <f>+VLOOKUP(G1967,'Código Licitaciones'!$L$7:$L$50,1,0)</f>
        <v>#N/A</v>
      </c>
      <c r="AF1967" s="90" t="e">
        <f t="shared" si="244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9"/>
        <v>0</v>
      </c>
      <c r="AJ1967" s="94">
        <f t="shared" si="239"/>
        <v>0</v>
      </c>
      <c r="AK1967" s="95" t="e">
        <f>+VLOOKUP(M1967,'Código Barras'!$C$3:$C$1694,1,0)</f>
        <v>#N/A</v>
      </c>
      <c r="AL1967" s="90">
        <f t="shared" si="245"/>
        <v>0</v>
      </c>
      <c r="AM1967" s="90">
        <f t="shared" si="245"/>
        <v>0</v>
      </c>
      <c r="AN1967" s="90">
        <f t="shared" si="245"/>
        <v>0</v>
      </c>
      <c r="AO1967" s="90">
        <f t="shared" si="245"/>
        <v>0</v>
      </c>
      <c r="AP1967" s="90">
        <f t="shared" si="245"/>
        <v>0</v>
      </c>
      <c r="AQ1967" s="90">
        <f t="shared" si="245"/>
        <v>0</v>
      </c>
      <c r="AR1967" s="90" t="e">
        <f>VLOOKUP(C1967&amp;E1967&amp;G1967&amp;I1967&amp;J1967,'Código Licitaciones'!$I$8:$I$4158,1,0)</f>
        <v>#N/A</v>
      </c>
    </row>
    <row r="1968" spans="24:44" ht="18.75" x14ac:dyDescent="0.3">
      <c r="X1968" s="83">
        <f t="shared" si="240"/>
        <v>9</v>
      </c>
      <c r="Z1968" s="90" t="e">
        <f t="shared" si="241"/>
        <v>#DIV/0!</v>
      </c>
      <c r="AA1968" s="94" t="e">
        <f>+VLOOKUP(C1968,'Código Licitaciones'!$J$7:$J$31,1,0)</f>
        <v>#N/A</v>
      </c>
      <c r="AB1968" s="94">
        <f t="shared" si="242"/>
        <v>0</v>
      </c>
      <c r="AC1968" s="94" t="e">
        <f>+VLOOKUP(E1968,'Código Licitaciones'!$K$7:$K$50,1,0)</f>
        <v>#N/A</v>
      </c>
      <c r="AD1968" s="94">
        <f t="shared" si="243"/>
        <v>0</v>
      </c>
      <c r="AE1968" s="94" t="e">
        <f>+VLOOKUP(G1968,'Código Licitaciones'!$L$7:$L$50,1,0)</f>
        <v>#N/A</v>
      </c>
      <c r="AF1968" s="90" t="e">
        <f t="shared" si="244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9"/>
        <v>0</v>
      </c>
      <c r="AJ1968" s="94">
        <f t="shared" si="239"/>
        <v>0</v>
      </c>
      <c r="AK1968" s="95" t="e">
        <f>+VLOOKUP(M1968,'Código Barras'!$C$3:$C$1694,1,0)</f>
        <v>#N/A</v>
      </c>
      <c r="AL1968" s="90">
        <f t="shared" si="245"/>
        <v>0</v>
      </c>
      <c r="AM1968" s="90">
        <f t="shared" si="245"/>
        <v>0</v>
      </c>
      <c r="AN1968" s="90">
        <f t="shared" si="245"/>
        <v>0</v>
      </c>
      <c r="AO1968" s="90">
        <f t="shared" si="245"/>
        <v>0</v>
      </c>
      <c r="AP1968" s="90">
        <f t="shared" si="245"/>
        <v>0</v>
      </c>
      <c r="AQ1968" s="90">
        <f t="shared" si="245"/>
        <v>0</v>
      </c>
      <c r="AR1968" s="90" t="e">
        <f>VLOOKUP(C1968&amp;E1968&amp;G1968&amp;I1968&amp;J1968,'Código Licitaciones'!$I$8:$I$4158,1,0)</f>
        <v>#N/A</v>
      </c>
    </row>
    <row r="1969" spans="24:44" ht="18.75" x14ac:dyDescent="0.3">
      <c r="X1969" s="83">
        <f t="shared" si="240"/>
        <v>9</v>
      </c>
      <c r="Z1969" s="90" t="e">
        <f t="shared" si="241"/>
        <v>#DIV/0!</v>
      </c>
      <c r="AA1969" s="94" t="e">
        <f>+VLOOKUP(C1969,'Código Licitaciones'!$J$7:$J$31,1,0)</f>
        <v>#N/A</v>
      </c>
      <c r="AB1969" s="94">
        <f t="shared" si="242"/>
        <v>0</v>
      </c>
      <c r="AC1969" s="94" t="e">
        <f>+VLOOKUP(E1969,'Código Licitaciones'!$K$7:$K$50,1,0)</f>
        <v>#N/A</v>
      </c>
      <c r="AD1969" s="94">
        <f t="shared" si="243"/>
        <v>0</v>
      </c>
      <c r="AE1969" s="94" t="e">
        <f>+VLOOKUP(G1969,'Código Licitaciones'!$L$7:$L$50,1,0)</f>
        <v>#N/A</v>
      </c>
      <c r="AF1969" s="90" t="e">
        <f t="shared" si="244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9"/>
        <v>0</v>
      </c>
      <c r="AJ1969" s="94">
        <f t="shared" si="239"/>
        <v>0</v>
      </c>
      <c r="AK1969" s="95" t="e">
        <f>+VLOOKUP(M1969,'Código Barras'!$C$3:$C$1694,1,0)</f>
        <v>#N/A</v>
      </c>
      <c r="AL1969" s="90">
        <f t="shared" si="245"/>
        <v>0</v>
      </c>
      <c r="AM1969" s="90">
        <f t="shared" si="245"/>
        <v>0</v>
      </c>
      <c r="AN1969" s="90">
        <f t="shared" si="245"/>
        <v>0</v>
      </c>
      <c r="AO1969" s="90">
        <f t="shared" si="245"/>
        <v>0</v>
      </c>
      <c r="AP1969" s="90">
        <f t="shared" si="245"/>
        <v>0</v>
      </c>
      <c r="AQ1969" s="90">
        <f t="shared" si="245"/>
        <v>0</v>
      </c>
      <c r="AR1969" s="90" t="e">
        <f>VLOOKUP(C1969&amp;E1969&amp;G1969&amp;I1969&amp;J1969,'Código Licitaciones'!$I$8:$I$4158,1,0)</f>
        <v>#N/A</v>
      </c>
    </row>
    <row r="1970" spans="24:44" ht="18.75" x14ac:dyDescent="0.3">
      <c r="X1970" s="83">
        <f t="shared" si="240"/>
        <v>9</v>
      </c>
      <c r="Z1970" s="90" t="e">
        <f t="shared" si="241"/>
        <v>#DIV/0!</v>
      </c>
      <c r="AA1970" s="94" t="e">
        <f>+VLOOKUP(C1970,'Código Licitaciones'!$J$7:$J$31,1,0)</f>
        <v>#N/A</v>
      </c>
      <c r="AB1970" s="94">
        <f t="shared" si="242"/>
        <v>0</v>
      </c>
      <c r="AC1970" s="94" t="e">
        <f>+VLOOKUP(E1970,'Código Licitaciones'!$K$7:$K$50,1,0)</f>
        <v>#N/A</v>
      </c>
      <c r="AD1970" s="94">
        <f t="shared" si="243"/>
        <v>0</v>
      </c>
      <c r="AE1970" s="94" t="e">
        <f>+VLOOKUP(G1970,'Código Licitaciones'!$L$7:$L$50,1,0)</f>
        <v>#N/A</v>
      </c>
      <c r="AF1970" s="90" t="e">
        <f t="shared" si="244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9"/>
        <v>0</v>
      </c>
      <c r="AJ1970" s="94">
        <f t="shared" si="239"/>
        <v>0</v>
      </c>
      <c r="AK1970" s="95" t="e">
        <f>+VLOOKUP(M1970,'Código Barras'!$C$3:$C$1694,1,0)</f>
        <v>#N/A</v>
      </c>
      <c r="AL1970" s="90">
        <f t="shared" si="245"/>
        <v>0</v>
      </c>
      <c r="AM1970" s="90">
        <f t="shared" si="245"/>
        <v>0</v>
      </c>
      <c r="AN1970" s="90">
        <f t="shared" si="245"/>
        <v>0</v>
      </c>
      <c r="AO1970" s="90">
        <f t="shared" si="245"/>
        <v>0</v>
      </c>
      <c r="AP1970" s="90">
        <f t="shared" si="245"/>
        <v>0</v>
      </c>
      <c r="AQ1970" s="90">
        <f t="shared" si="245"/>
        <v>0</v>
      </c>
      <c r="AR1970" s="90" t="e">
        <f>VLOOKUP(C1970&amp;E1970&amp;G1970&amp;I1970&amp;J1970,'Código Licitaciones'!$I$8:$I$4158,1,0)</f>
        <v>#N/A</v>
      </c>
    </row>
    <row r="1971" spans="24:44" ht="18.75" x14ac:dyDescent="0.3">
      <c r="X1971" s="83">
        <f t="shared" si="240"/>
        <v>9</v>
      </c>
      <c r="Z1971" s="90" t="e">
        <f t="shared" si="241"/>
        <v>#DIV/0!</v>
      </c>
      <c r="AA1971" s="94" t="e">
        <f>+VLOOKUP(C1971,'Código Licitaciones'!$J$7:$J$31,1,0)</f>
        <v>#N/A</v>
      </c>
      <c r="AB1971" s="94">
        <f t="shared" si="242"/>
        <v>0</v>
      </c>
      <c r="AC1971" s="94" t="e">
        <f>+VLOOKUP(E1971,'Código Licitaciones'!$K$7:$K$50,1,0)</f>
        <v>#N/A</v>
      </c>
      <c r="AD1971" s="94">
        <f t="shared" si="243"/>
        <v>0</v>
      </c>
      <c r="AE1971" s="94" t="e">
        <f>+VLOOKUP(G1971,'Código Licitaciones'!$L$7:$L$50,1,0)</f>
        <v>#N/A</v>
      </c>
      <c r="AF1971" s="90" t="e">
        <f t="shared" si="244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6">+K1971</f>
        <v>0</v>
      </c>
      <c r="AJ1971" s="94">
        <f t="shared" si="246"/>
        <v>0</v>
      </c>
      <c r="AK1971" s="95" t="e">
        <f>+VLOOKUP(M1971,'Código Barras'!$C$3:$C$1694,1,0)</f>
        <v>#N/A</v>
      </c>
      <c r="AL1971" s="90">
        <f t="shared" si="245"/>
        <v>0</v>
      </c>
      <c r="AM1971" s="90">
        <f t="shared" si="245"/>
        <v>0</v>
      </c>
      <c r="AN1971" s="90">
        <f t="shared" si="245"/>
        <v>0</v>
      </c>
      <c r="AO1971" s="90">
        <f t="shared" si="245"/>
        <v>0</v>
      </c>
      <c r="AP1971" s="90">
        <f t="shared" si="245"/>
        <v>0</v>
      </c>
      <c r="AQ1971" s="90">
        <f t="shared" si="245"/>
        <v>0</v>
      </c>
      <c r="AR1971" s="90" t="e">
        <f>VLOOKUP(C1971&amp;E1971&amp;G1971&amp;I1971&amp;J1971,'Código Licitaciones'!$I$8:$I$4158,1,0)</f>
        <v>#N/A</v>
      </c>
    </row>
    <row r="1972" spans="24:44" ht="18.75" x14ac:dyDescent="0.3">
      <c r="X1972" s="83">
        <f t="shared" si="240"/>
        <v>9</v>
      </c>
      <c r="Z1972" s="90" t="e">
        <f t="shared" si="241"/>
        <v>#DIV/0!</v>
      </c>
      <c r="AA1972" s="94" t="e">
        <f>+VLOOKUP(C1972,'Código Licitaciones'!$J$7:$J$31,1,0)</f>
        <v>#N/A</v>
      </c>
      <c r="AB1972" s="94">
        <f t="shared" si="242"/>
        <v>0</v>
      </c>
      <c r="AC1972" s="94" t="e">
        <f>+VLOOKUP(E1972,'Código Licitaciones'!$K$7:$K$50,1,0)</f>
        <v>#N/A</v>
      </c>
      <c r="AD1972" s="94">
        <f t="shared" si="243"/>
        <v>0</v>
      </c>
      <c r="AE1972" s="94" t="e">
        <f>+VLOOKUP(G1972,'Código Licitaciones'!$L$7:$L$50,1,0)</f>
        <v>#N/A</v>
      </c>
      <c r="AF1972" s="90" t="e">
        <f t="shared" si="244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6"/>
        <v>0</v>
      </c>
      <c r="AJ1972" s="94">
        <f t="shared" si="246"/>
        <v>0</v>
      </c>
      <c r="AK1972" s="95" t="e">
        <f>+VLOOKUP(M1972,'Código Barras'!$C$3:$C$1694,1,0)</f>
        <v>#N/A</v>
      </c>
      <c r="AL1972" s="90">
        <f t="shared" si="245"/>
        <v>0</v>
      </c>
      <c r="AM1972" s="90">
        <f t="shared" si="245"/>
        <v>0</v>
      </c>
      <c r="AN1972" s="90">
        <f t="shared" si="245"/>
        <v>0</v>
      </c>
      <c r="AO1972" s="90">
        <f t="shared" si="245"/>
        <v>0</v>
      </c>
      <c r="AP1972" s="90">
        <f t="shared" si="245"/>
        <v>0</v>
      </c>
      <c r="AQ1972" s="90">
        <f t="shared" si="245"/>
        <v>0</v>
      </c>
      <c r="AR1972" s="90" t="e">
        <f>VLOOKUP(C1972&amp;E1972&amp;G1972&amp;I1972&amp;J1972,'Código Licitaciones'!$I$8:$I$4158,1,0)</f>
        <v>#N/A</v>
      </c>
    </row>
    <row r="1973" spans="24:44" ht="18.75" x14ac:dyDescent="0.3">
      <c r="X1973" s="83">
        <f t="shared" si="240"/>
        <v>9</v>
      </c>
      <c r="Z1973" s="90" t="e">
        <f t="shared" si="241"/>
        <v>#DIV/0!</v>
      </c>
      <c r="AA1973" s="94" t="e">
        <f>+VLOOKUP(C1973,'Código Licitaciones'!$J$7:$J$31,1,0)</f>
        <v>#N/A</v>
      </c>
      <c r="AB1973" s="94">
        <f t="shared" si="242"/>
        <v>0</v>
      </c>
      <c r="AC1973" s="94" t="e">
        <f>+VLOOKUP(E1973,'Código Licitaciones'!$K$7:$K$50,1,0)</f>
        <v>#N/A</v>
      </c>
      <c r="AD1973" s="94">
        <f t="shared" si="243"/>
        <v>0</v>
      </c>
      <c r="AE1973" s="94" t="e">
        <f>+VLOOKUP(G1973,'Código Licitaciones'!$L$7:$L$50,1,0)</f>
        <v>#N/A</v>
      </c>
      <c r="AF1973" s="90" t="e">
        <f t="shared" si="244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6"/>
        <v>0</v>
      </c>
      <c r="AJ1973" s="94">
        <f t="shared" si="246"/>
        <v>0</v>
      </c>
      <c r="AK1973" s="95" t="e">
        <f>+VLOOKUP(M1973,'Código Barras'!$C$3:$C$1694,1,0)</f>
        <v>#N/A</v>
      </c>
      <c r="AL1973" s="90">
        <f t="shared" si="245"/>
        <v>0</v>
      </c>
      <c r="AM1973" s="90">
        <f t="shared" si="245"/>
        <v>0</v>
      </c>
      <c r="AN1973" s="90">
        <f t="shared" si="245"/>
        <v>0</v>
      </c>
      <c r="AO1973" s="90">
        <f t="shared" si="245"/>
        <v>0</v>
      </c>
      <c r="AP1973" s="90">
        <f t="shared" si="245"/>
        <v>0</v>
      </c>
      <c r="AQ1973" s="90">
        <f t="shared" si="245"/>
        <v>0</v>
      </c>
      <c r="AR1973" s="90" t="e">
        <f>VLOOKUP(C1973&amp;E1973&amp;G1973&amp;I1973&amp;J1973,'Código Licitaciones'!$I$8:$I$4158,1,0)</f>
        <v>#N/A</v>
      </c>
    </row>
    <row r="1974" spans="24:44" ht="18.75" x14ac:dyDescent="0.3">
      <c r="X1974" s="83">
        <f t="shared" si="240"/>
        <v>9</v>
      </c>
      <c r="Z1974" s="90" t="e">
        <f t="shared" si="241"/>
        <v>#DIV/0!</v>
      </c>
      <c r="AA1974" s="94" t="e">
        <f>+VLOOKUP(C1974,'Código Licitaciones'!$J$7:$J$31,1,0)</f>
        <v>#N/A</v>
      </c>
      <c r="AB1974" s="94">
        <f t="shared" si="242"/>
        <v>0</v>
      </c>
      <c r="AC1974" s="94" t="e">
        <f>+VLOOKUP(E1974,'Código Licitaciones'!$K$7:$K$50,1,0)</f>
        <v>#N/A</v>
      </c>
      <c r="AD1974" s="94">
        <f t="shared" si="243"/>
        <v>0</v>
      </c>
      <c r="AE1974" s="94" t="e">
        <f>+VLOOKUP(G1974,'Código Licitaciones'!$L$7:$L$50,1,0)</f>
        <v>#N/A</v>
      </c>
      <c r="AF1974" s="90" t="e">
        <f t="shared" si="244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6"/>
        <v>0</v>
      </c>
      <c r="AJ1974" s="94">
        <f t="shared" si="246"/>
        <v>0</v>
      </c>
      <c r="AK1974" s="95" t="e">
        <f>+VLOOKUP(M1974,'Código Barras'!$C$3:$C$1694,1,0)</f>
        <v>#N/A</v>
      </c>
      <c r="AL1974" s="90">
        <f t="shared" si="245"/>
        <v>0</v>
      </c>
      <c r="AM1974" s="90">
        <f t="shared" si="245"/>
        <v>0</v>
      </c>
      <c r="AN1974" s="90">
        <f t="shared" si="245"/>
        <v>0</v>
      </c>
      <c r="AO1974" s="90">
        <f t="shared" si="245"/>
        <v>0</v>
      </c>
      <c r="AP1974" s="90">
        <f t="shared" si="245"/>
        <v>0</v>
      </c>
      <c r="AQ1974" s="90">
        <f t="shared" si="245"/>
        <v>0</v>
      </c>
      <c r="AR1974" s="90" t="e">
        <f>VLOOKUP(C1974&amp;E1974&amp;G1974&amp;I1974&amp;J1974,'Código Licitaciones'!$I$8:$I$4158,1,0)</f>
        <v>#N/A</v>
      </c>
    </row>
    <row r="1975" spans="24:44" ht="18.75" x14ac:dyDescent="0.3">
      <c r="X1975" s="83">
        <f t="shared" si="240"/>
        <v>9</v>
      </c>
      <c r="Z1975" s="90" t="e">
        <f t="shared" si="241"/>
        <v>#DIV/0!</v>
      </c>
      <c r="AA1975" s="94" t="e">
        <f>+VLOOKUP(C1975,'Código Licitaciones'!$J$7:$J$31,1,0)</f>
        <v>#N/A</v>
      </c>
      <c r="AB1975" s="94">
        <f t="shared" si="242"/>
        <v>0</v>
      </c>
      <c r="AC1975" s="94" t="e">
        <f>+VLOOKUP(E1975,'Código Licitaciones'!$K$7:$K$50,1,0)</f>
        <v>#N/A</v>
      </c>
      <c r="AD1975" s="94">
        <f t="shared" si="243"/>
        <v>0</v>
      </c>
      <c r="AE1975" s="94" t="e">
        <f>+VLOOKUP(G1975,'Código Licitaciones'!$L$7:$L$50,1,0)</f>
        <v>#N/A</v>
      </c>
      <c r="AF1975" s="90" t="e">
        <f t="shared" si="244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6"/>
        <v>0</v>
      </c>
      <c r="AJ1975" s="94">
        <f t="shared" si="246"/>
        <v>0</v>
      </c>
      <c r="AK1975" s="95" t="e">
        <f>+VLOOKUP(M1975,'Código Barras'!$C$3:$C$1694,1,0)</f>
        <v>#N/A</v>
      </c>
      <c r="AL1975" s="90">
        <f t="shared" si="245"/>
        <v>0</v>
      </c>
      <c r="AM1975" s="90">
        <f t="shared" si="245"/>
        <v>0</v>
      </c>
      <c r="AN1975" s="90">
        <f t="shared" si="245"/>
        <v>0</v>
      </c>
      <c r="AO1975" s="90">
        <f t="shared" si="245"/>
        <v>0</v>
      </c>
      <c r="AP1975" s="90">
        <f t="shared" si="245"/>
        <v>0</v>
      </c>
      <c r="AQ1975" s="90">
        <f t="shared" si="245"/>
        <v>0</v>
      </c>
      <c r="AR1975" s="90" t="e">
        <f>VLOOKUP(C1975&amp;E1975&amp;G1975&amp;I1975&amp;J1975,'Código Licitaciones'!$I$8:$I$4158,1,0)</f>
        <v>#N/A</v>
      </c>
    </row>
    <row r="1976" spans="24:44" ht="18.75" x14ac:dyDescent="0.3">
      <c r="X1976" s="83">
        <f t="shared" si="240"/>
        <v>9</v>
      </c>
      <c r="Z1976" s="90" t="e">
        <f t="shared" si="241"/>
        <v>#DIV/0!</v>
      </c>
      <c r="AA1976" s="94" t="e">
        <f>+VLOOKUP(C1976,'Código Licitaciones'!$J$7:$J$31,1,0)</f>
        <v>#N/A</v>
      </c>
      <c r="AB1976" s="94">
        <f t="shared" si="242"/>
        <v>0</v>
      </c>
      <c r="AC1976" s="94" t="e">
        <f>+VLOOKUP(E1976,'Código Licitaciones'!$K$7:$K$50,1,0)</f>
        <v>#N/A</v>
      </c>
      <c r="AD1976" s="94">
        <f t="shared" si="243"/>
        <v>0</v>
      </c>
      <c r="AE1976" s="94" t="e">
        <f>+VLOOKUP(G1976,'Código Licitaciones'!$L$7:$L$50,1,0)</f>
        <v>#N/A</v>
      </c>
      <c r="AF1976" s="90" t="e">
        <f t="shared" si="244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6"/>
        <v>0</v>
      </c>
      <c r="AJ1976" s="94">
        <f t="shared" si="246"/>
        <v>0</v>
      </c>
      <c r="AK1976" s="95" t="e">
        <f>+VLOOKUP(M1976,'Código Barras'!$C$3:$C$1694,1,0)</f>
        <v>#N/A</v>
      </c>
      <c r="AL1976" s="90">
        <f t="shared" si="245"/>
        <v>0</v>
      </c>
      <c r="AM1976" s="90">
        <f t="shared" si="245"/>
        <v>0</v>
      </c>
      <c r="AN1976" s="90">
        <f t="shared" si="245"/>
        <v>0</v>
      </c>
      <c r="AO1976" s="90">
        <f t="shared" si="245"/>
        <v>0</v>
      </c>
      <c r="AP1976" s="90">
        <f t="shared" si="245"/>
        <v>0</v>
      </c>
      <c r="AQ1976" s="90">
        <f t="shared" si="245"/>
        <v>0</v>
      </c>
      <c r="AR1976" s="90" t="e">
        <f>VLOOKUP(C1976&amp;E1976&amp;G1976&amp;I1976&amp;J1976,'Código Licitaciones'!$I$8:$I$4158,1,0)</f>
        <v>#N/A</v>
      </c>
    </row>
    <row r="1977" spans="24:44" ht="18.75" x14ac:dyDescent="0.3">
      <c r="X1977" s="83">
        <f t="shared" si="240"/>
        <v>9</v>
      </c>
      <c r="Z1977" s="90" t="e">
        <f t="shared" si="241"/>
        <v>#DIV/0!</v>
      </c>
      <c r="AA1977" s="94" t="e">
        <f>+VLOOKUP(C1977,'Código Licitaciones'!$J$7:$J$31,1,0)</f>
        <v>#N/A</v>
      </c>
      <c r="AB1977" s="94">
        <f t="shared" si="242"/>
        <v>0</v>
      </c>
      <c r="AC1977" s="94" t="e">
        <f>+VLOOKUP(E1977,'Código Licitaciones'!$K$7:$K$50,1,0)</f>
        <v>#N/A</v>
      </c>
      <c r="AD1977" s="94">
        <f t="shared" si="243"/>
        <v>0</v>
      </c>
      <c r="AE1977" s="94" t="e">
        <f>+VLOOKUP(G1977,'Código Licitaciones'!$L$7:$L$50,1,0)</f>
        <v>#N/A</v>
      </c>
      <c r="AF1977" s="90" t="e">
        <f t="shared" si="244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6"/>
        <v>0</v>
      </c>
      <c r="AJ1977" s="94">
        <f t="shared" si="246"/>
        <v>0</v>
      </c>
      <c r="AK1977" s="95" t="e">
        <f>+VLOOKUP(M1977,'Código Barras'!$C$3:$C$1694,1,0)</f>
        <v>#N/A</v>
      </c>
      <c r="AL1977" s="90">
        <f t="shared" si="245"/>
        <v>0</v>
      </c>
      <c r="AM1977" s="90">
        <f t="shared" si="245"/>
        <v>0</v>
      </c>
      <c r="AN1977" s="90">
        <f t="shared" si="245"/>
        <v>0</v>
      </c>
      <c r="AO1977" s="90">
        <f t="shared" si="245"/>
        <v>0</v>
      </c>
      <c r="AP1977" s="90">
        <f t="shared" si="245"/>
        <v>0</v>
      </c>
      <c r="AQ1977" s="90">
        <f t="shared" si="245"/>
        <v>0</v>
      </c>
      <c r="AR1977" s="90" t="e">
        <f>VLOOKUP(C1977&amp;E1977&amp;G1977&amp;I1977&amp;J1977,'Código Licitaciones'!$I$8:$I$4158,1,0)</f>
        <v>#N/A</v>
      </c>
    </row>
    <row r="1978" spans="24:44" ht="18.75" x14ac:dyDescent="0.3">
      <c r="X1978" s="83">
        <f t="shared" si="240"/>
        <v>9</v>
      </c>
      <c r="Z1978" s="90" t="e">
        <f t="shared" si="241"/>
        <v>#DIV/0!</v>
      </c>
      <c r="AA1978" s="94" t="e">
        <f>+VLOOKUP(C1978,'Código Licitaciones'!$J$7:$J$31,1,0)</f>
        <v>#N/A</v>
      </c>
      <c r="AB1978" s="94">
        <f t="shared" si="242"/>
        <v>0</v>
      </c>
      <c r="AC1978" s="94" t="e">
        <f>+VLOOKUP(E1978,'Código Licitaciones'!$K$7:$K$50,1,0)</f>
        <v>#N/A</v>
      </c>
      <c r="AD1978" s="94">
        <f t="shared" si="243"/>
        <v>0</v>
      </c>
      <c r="AE1978" s="94" t="e">
        <f>+VLOOKUP(G1978,'Código Licitaciones'!$L$7:$L$50,1,0)</f>
        <v>#N/A</v>
      </c>
      <c r="AF1978" s="90" t="e">
        <f t="shared" si="244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6"/>
        <v>0</v>
      </c>
      <c r="AJ1978" s="94">
        <f t="shared" si="246"/>
        <v>0</v>
      </c>
      <c r="AK1978" s="95" t="e">
        <f>+VLOOKUP(M1978,'Código Barras'!$C$3:$C$1694,1,0)</f>
        <v>#N/A</v>
      </c>
      <c r="AL1978" s="90">
        <f t="shared" si="245"/>
        <v>0</v>
      </c>
      <c r="AM1978" s="90">
        <f t="shared" si="245"/>
        <v>0</v>
      </c>
      <c r="AN1978" s="90">
        <f t="shared" si="245"/>
        <v>0</v>
      </c>
      <c r="AO1978" s="90">
        <f t="shared" si="245"/>
        <v>0</v>
      </c>
      <c r="AP1978" s="90">
        <f t="shared" si="245"/>
        <v>0</v>
      </c>
      <c r="AQ1978" s="90">
        <f t="shared" si="245"/>
        <v>0</v>
      </c>
      <c r="AR1978" s="90" t="e">
        <f>VLOOKUP(C1978&amp;E1978&amp;G1978&amp;I1978&amp;J1978,'Código Licitaciones'!$I$8:$I$4158,1,0)</f>
        <v>#N/A</v>
      </c>
    </row>
    <row r="1979" spans="24:44" ht="18.75" x14ac:dyDescent="0.3">
      <c r="X1979" s="83">
        <f t="shared" si="240"/>
        <v>9</v>
      </c>
      <c r="Z1979" s="90" t="e">
        <f t="shared" si="241"/>
        <v>#DIV/0!</v>
      </c>
      <c r="AA1979" s="94" t="e">
        <f>+VLOOKUP(C1979,'Código Licitaciones'!$J$7:$J$31,1,0)</f>
        <v>#N/A</v>
      </c>
      <c r="AB1979" s="94">
        <f t="shared" si="242"/>
        <v>0</v>
      </c>
      <c r="AC1979" s="94" t="e">
        <f>+VLOOKUP(E1979,'Código Licitaciones'!$K$7:$K$50,1,0)</f>
        <v>#N/A</v>
      </c>
      <c r="AD1979" s="94">
        <f t="shared" si="243"/>
        <v>0</v>
      </c>
      <c r="AE1979" s="94" t="e">
        <f>+VLOOKUP(G1979,'Código Licitaciones'!$L$7:$L$50,1,0)</f>
        <v>#N/A</v>
      </c>
      <c r="AF1979" s="90" t="e">
        <f t="shared" si="244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6"/>
        <v>0</v>
      </c>
      <c r="AJ1979" s="94">
        <f t="shared" si="246"/>
        <v>0</v>
      </c>
      <c r="AK1979" s="95" t="e">
        <f>+VLOOKUP(M1979,'Código Barras'!$C$3:$C$1694,1,0)</f>
        <v>#N/A</v>
      </c>
      <c r="AL1979" s="90">
        <f t="shared" si="245"/>
        <v>0</v>
      </c>
      <c r="AM1979" s="90">
        <f t="shared" si="245"/>
        <v>0</v>
      </c>
      <c r="AN1979" s="90">
        <f t="shared" si="245"/>
        <v>0</v>
      </c>
      <c r="AO1979" s="90">
        <f t="shared" si="245"/>
        <v>0</v>
      </c>
      <c r="AP1979" s="90">
        <f t="shared" si="245"/>
        <v>0</v>
      </c>
      <c r="AQ1979" s="90">
        <f t="shared" si="245"/>
        <v>0</v>
      </c>
      <c r="AR1979" s="90" t="e">
        <f>VLOOKUP(C1979&amp;E1979&amp;G1979&amp;I1979&amp;J1979,'Código Licitaciones'!$I$8:$I$4158,1,0)</f>
        <v>#N/A</v>
      </c>
    </row>
    <row r="1980" spans="24:44" ht="18.75" x14ac:dyDescent="0.3">
      <c r="X1980" s="83">
        <f t="shared" si="240"/>
        <v>9</v>
      </c>
      <c r="Z1980" s="90" t="e">
        <f t="shared" si="241"/>
        <v>#DIV/0!</v>
      </c>
      <c r="AA1980" s="94" t="e">
        <f>+VLOOKUP(C1980,'Código Licitaciones'!$J$7:$J$31,1,0)</f>
        <v>#N/A</v>
      </c>
      <c r="AB1980" s="94">
        <f t="shared" si="242"/>
        <v>0</v>
      </c>
      <c r="AC1980" s="94" t="e">
        <f>+VLOOKUP(E1980,'Código Licitaciones'!$K$7:$K$50,1,0)</f>
        <v>#N/A</v>
      </c>
      <c r="AD1980" s="94">
        <f t="shared" si="243"/>
        <v>0</v>
      </c>
      <c r="AE1980" s="94" t="e">
        <f>+VLOOKUP(G1980,'Código Licitaciones'!$L$7:$L$50,1,0)</f>
        <v>#N/A</v>
      </c>
      <c r="AF1980" s="90" t="e">
        <f t="shared" si="244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6"/>
        <v>0</v>
      </c>
      <c r="AJ1980" s="94">
        <f t="shared" si="246"/>
        <v>0</v>
      </c>
      <c r="AK1980" s="95" t="e">
        <f>+VLOOKUP(M1980,'Código Barras'!$C$3:$C$1694,1,0)</f>
        <v>#N/A</v>
      </c>
      <c r="AL1980" s="90">
        <f t="shared" si="245"/>
        <v>0</v>
      </c>
      <c r="AM1980" s="90">
        <f t="shared" si="245"/>
        <v>0</v>
      </c>
      <c r="AN1980" s="90">
        <f t="shared" si="245"/>
        <v>0</v>
      </c>
      <c r="AO1980" s="90">
        <f t="shared" si="245"/>
        <v>0</v>
      </c>
      <c r="AP1980" s="90">
        <f t="shared" si="245"/>
        <v>0</v>
      </c>
      <c r="AQ1980" s="90">
        <f t="shared" si="245"/>
        <v>0</v>
      </c>
      <c r="AR1980" s="90" t="e">
        <f>VLOOKUP(C1980&amp;E1980&amp;G1980&amp;I1980&amp;J1980,'Código Licitaciones'!$I$8:$I$4158,1,0)</f>
        <v>#N/A</v>
      </c>
    </row>
    <row r="1981" spans="24:44" ht="18.75" x14ac:dyDescent="0.3">
      <c r="X1981" s="83">
        <f t="shared" si="240"/>
        <v>9</v>
      </c>
      <c r="Z1981" s="90" t="e">
        <f t="shared" si="241"/>
        <v>#DIV/0!</v>
      </c>
      <c r="AA1981" s="94" t="e">
        <f>+VLOOKUP(C1981,'Código Licitaciones'!$J$7:$J$31,1,0)</f>
        <v>#N/A</v>
      </c>
      <c r="AB1981" s="94">
        <f t="shared" si="242"/>
        <v>0</v>
      </c>
      <c r="AC1981" s="94" t="e">
        <f>+VLOOKUP(E1981,'Código Licitaciones'!$K$7:$K$50,1,0)</f>
        <v>#N/A</v>
      </c>
      <c r="AD1981" s="94">
        <f t="shared" si="243"/>
        <v>0</v>
      </c>
      <c r="AE1981" s="94" t="e">
        <f>+VLOOKUP(G1981,'Código Licitaciones'!$L$7:$L$50,1,0)</f>
        <v>#N/A</v>
      </c>
      <c r="AF1981" s="90" t="e">
        <f t="shared" si="244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6"/>
        <v>0</v>
      </c>
      <c r="AJ1981" s="94">
        <f t="shared" si="246"/>
        <v>0</v>
      </c>
      <c r="AK1981" s="95" t="e">
        <f>+VLOOKUP(M1981,'Código Barras'!$C$3:$C$1694,1,0)</f>
        <v>#N/A</v>
      </c>
      <c r="AL1981" s="90">
        <f t="shared" si="245"/>
        <v>0</v>
      </c>
      <c r="AM1981" s="90">
        <f t="shared" si="245"/>
        <v>0</v>
      </c>
      <c r="AN1981" s="90">
        <f t="shared" si="245"/>
        <v>0</v>
      </c>
      <c r="AO1981" s="90">
        <f t="shared" si="245"/>
        <v>0</v>
      </c>
      <c r="AP1981" s="90">
        <f t="shared" si="245"/>
        <v>0</v>
      </c>
      <c r="AQ1981" s="90">
        <f t="shared" si="245"/>
        <v>0</v>
      </c>
      <c r="AR1981" s="90" t="e">
        <f>VLOOKUP(C1981&amp;E1981&amp;G1981&amp;I1981&amp;J1981,'Código Licitaciones'!$I$8:$I$4158,1,0)</f>
        <v>#N/A</v>
      </c>
    </row>
    <row r="1982" spans="24:44" ht="18.75" x14ac:dyDescent="0.3">
      <c r="X1982" s="83">
        <f t="shared" si="240"/>
        <v>9</v>
      </c>
      <c r="Z1982" s="90" t="e">
        <f t="shared" si="241"/>
        <v>#DIV/0!</v>
      </c>
      <c r="AA1982" s="94" t="e">
        <f>+VLOOKUP(C1982,'Código Licitaciones'!$J$7:$J$31,1,0)</f>
        <v>#N/A</v>
      </c>
      <c r="AB1982" s="94">
        <f t="shared" si="242"/>
        <v>0</v>
      </c>
      <c r="AC1982" s="94" t="e">
        <f>+VLOOKUP(E1982,'Código Licitaciones'!$K$7:$K$50,1,0)</f>
        <v>#N/A</v>
      </c>
      <c r="AD1982" s="94">
        <f t="shared" si="243"/>
        <v>0</v>
      </c>
      <c r="AE1982" s="94" t="e">
        <f>+VLOOKUP(G1982,'Código Licitaciones'!$L$7:$L$50,1,0)</f>
        <v>#N/A</v>
      </c>
      <c r="AF1982" s="90" t="e">
        <f t="shared" si="244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6"/>
        <v>0</v>
      </c>
      <c r="AJ1982" s="94">
        <f t="shared" si="246"/>
        <v>0</v>
      </c>
      <c r="AK1982" s="95" t="e">
        <f>+VLOOKUP(M1982,'Código Barras'!$C$3:$C$1694,1,0)</f>
        <v>#N/A</v>
      </c>
      <c r="AL1982" s="90">
        <f t="shared" si="245"/>
        <v>0</v>
      </c>
      <c r="AM1982" s="90">
        <f t="shared" si="245"/>
        <v>0</v>
      </c>
      <c r="AN1982" s="90">
        <f t="shared" si="245"/>
        <v>0</v>
      </c>
      <c r="AO1982" s="90">
        <f t="shared" si="245"/>
        <v>0</v>
      </c>
      <c r="AP1982" s="90">
        <f t="shared" si="245"/>
        <v>0</v>
      </c>
      <c r="AQ1982" s="90">
        <f t="shared" si="245"/>
        <v>0</v>
      </c>
      <c r="AR1982" s="90" t="e">
        <f>VLOOKUP(C1982&amp;E1982&amp;G1982&amp;I1982&amp;J1982,'Código Licitaciones'!$I$8:$I$4158,1,0)</f>
        <v>#N/A</v>
      </c>
    </row>
    <row r="1983" spans="24:44" ht="18.75" x14ac:dyDescent="0.3">
      <c r="X1983" s="83">
        <f t="shared" si="240"/>
        <v>9</v>
      </c>
      <c r="Z1983" s="90" t="e">
        <f t="shared" si="241"/>
        <v>#DIV/0!</v>
      </c>
      <c r="AA1983" s="94" t="e">
        <f>+VLOOKUP(C1983,'Código Licitaciones'!$J$7:$J$31,1,0)</f>
        <v>#N/A</v>
      </c>
      <c r="AB1983" s="94">
        <f t="shared" si="242"/>
        <v>0</v>
      </c>
      <c r="AC1983" s="94" t="e">
        <f>+VLOOKUP(E1983,'Código Licitaciones'!$K$7:$K$50,1,0)</f>
        <v>#N/A</v>
      </c>
      <c r="AD1983" s="94">
        <f t="shared" si="243"/>
        <v>0</v>
      </c>
      <c r="AE1983" s="94" t="e">
        <f>+VLOOKUP(G1983,'Código Licitaciones'!$L$7:$L$50,1,0)</f>
        <v>#N/A</v>
      </c>
      <c r="AF1983" s="90" t="e">
        <f t="shared" si="244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6"/>
        <v>0</v>
      </c>
      <c r="AJ1983" s="94">
        <f t="shared" si="246"/>
        <v>0</v>
      </c>
      <c r="AK1983" s="95" t="e">
        <f>+VLOOKUP(M1983,'Código Barras'!$C$3:$C$1694,1,0)</f>
        <v>#N/A</v>
      </c>
      <c r="AL1983" s="90">
        <f t="shared" si="245"/>
        <v>0</v>
      </c>
      <c r="AM1983" s="90">
        <f t="shared" si="245"/>
        <v>0</v>
      </c>
      <c r="AN1983" s="90">
        <f t="shared" si="245"/>
        <v>0</v>
      </c>
      <c r="AO1983" s="90">
        <f t="shared" si="245"/>
        <v>0</v>
      </c>
      <c r="AP1983" s="90">
        <f t="shared" si="245"/>
        <v>0</v>
      </c>
      <c r="AQ1983" s="90">
        <f t="shared" si="245"/>
        <v>0</v>
      </c>
      <c r="AR1983" s="90" t="e">
        <f>VLOOKUP(C1983&amp;E1983&amp;G1983&amp;I1983&amp;J1983,'Código Licitaciones'!$I$8:$I$4158,1,0)</f>
        <v>#N/A</v>
      </c>
    </row>
    <row r="1984" spans="24:44" ht="18.75" x14ac:dyDescent="0.3">
      <c r="X1984" s="83">
        <f t="shared" si="240"/>
        <v>9</v>
      </c>
      <c r="Z1984" s="90" t="e">
        <f t="shared" si="241"/>
        <v>#DIV/0!</v>
      </c>
      <c r="AA1984" s="94" t="e">
        <f>+VLOOKUP(C1984,'Código Licitaciones'!$J$7:$J$31,1,0)</f>
        <v>#N/A</v>
      </c>
      <c r="AB1984" s="94">
        <f t="shared" si="242"/>
        <v>0</v>
      </c>
      <c r="AC1984" s="94" t="e">
        <f>+VLOOKUP(E1984,'Código Licitaciones'!$K$7:$K$50,1,0)</f>
        <v>#N/A</v>
      </c>
      <c r="AD1984" s="94">
        <f t="shared" si="243"/>
        <v>0</v>
      </c>
      <c r="AE1984" s="94" t="e">
        <f>+VLOOKUP(G1984,'Código Licitaciones'!$L$7:$L$50,1,0)</f>
        <v>#N/A</v>
      </c>
      <c r="AF1984" s="90" t="e">
        <f t="shared" si="244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6"/>
        <v>0</v>
      </c>
      <c r="AJ1984" s="94">
        <f t="shared" si="246"/>
        <v>0</v>
      </c>
      <c r="AK1984" s="95" t="e">
        <f>+VLOOKUP(M1984,'Código Barras'!$C$3:$C$1694,1,0)</f>
        <v>#N/A</v>
      </c>
      <c r="AL1984" s="90">
        <f t="shared" si="245"/>
        <v>0</v>
      </c>
      <c r="AM1984" s="90">
        <f t="shared" si="245"/>
        <v>0</v>
      </c>
      <c r="AN1984" s="90">
        <f t="shared" si="245"/>
        <v>0</v>
      </c>
      <c r="AO1984" s="90">
        <f t="shared" si="245"/>
        <v>0</v>
      </c>
      <c r="AP1984" s="90">
        <f t="shared" si="245"/>
        <v>0</v>
      </c>
      <c r="AQ1984" s="90">
        <f t="shared" si="245"/>
        <v>0</v>
      </c>
      <c r="AR1984" s="90" t="e">
        <f>VLOOKUP(C1984&amp;E1984&amp;G1984&amp;I1984&amp;J1984,'Código Licitaciones'!$I$8:$I$4158,1,0)</f>
        <v>#N/A</v>
      </c>
    </row>
    <row r="1985" spans="24:44" ht="18.75" x14ac:dyDescent="0.3">
      <c r="X1985" s="83">
        <f t="shared" si="240"/>
        <v>9</v>
      </c>
      <c r="Z1985" s="90" t="e">
        <f t="shared" si="241"/>
        <v>#DIV/0!</v>
      </c>
      <c r="AA1985" s="94" t="e">
        <f>+VLOOKUP(C1985,'Código Licitaciones'!$J$7:$J$31,1,0)</f>
        <v>#N/A</v>
      </c>
      <c r="AB1985" s="94">
        <f t="shared" si="242"/>
        <v>0</v>
      </c>
      <c r="AC1985" s="94" t="e">
        <f>+VLOOKUP(E1985,'Código Licitaciones'!$K$7:$K$50,1,0)</f>
        <v>#N/A</v>
      </c>
      <c r="AD1985" s="94">
        <f t="shared" si="243"/>
        <v>0</v>
      </c>
      <c r="AE1985" s="94" t="e">
        <f>+VLOOKUP(G1985,'Código Licitaciones'!$L$7:$L$50,1,0)</f>
        <v>#N/A</v>
      </c>
      <c r="AF1985" s="90" t="e">
        <f t="shared" si="244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6"/>
        <v>0</v>
      </c>
      <c r="AJ1985" s="94">
        <f t="shared" si="246"/>
        <v>0</v>
      </c>
      <c r="AK1985" s="95" t="e">
        <f>+VLOOKUP(M1985,'Código Barras'!$C$3:$C$1694,1,0)</f>
        <v>#N/A</v>
      </c>
      <c r="AL1985" s="90">
        <f t="shared" si="245"/>
        <v>0</v>
      </c>
      <c r="AM1985" s="90">
        <f t="shared" si="245"/>
        <v>0</v>
      </c>
      <c r="AN1985" s="90">
        <f t="shared" si="245"/>
        <v>0</v>
      </c>
      <c r="AO1985" s="90">
        <f t="shared" ref="AO1985:AQ2048" si="247">IF(OR(ISNUMBER(Q1985),Q1985=0),Q1985,1/0)</f>
        <v>0</v>
      </c>
      <c r="AP1985" s="90">
        <f t="shared" si="247"/>
        <v>0</v>
      </c>
      <c r="AQ1985" s="90">
        <f t="shared" si="247"/>
        <v>0</v>
      </c>
      <c r="AR1985" s="90" t="e">
        <f>VLOOKUP(C1985&amp;E1985&amp;G1985&amp;I1985&amp;J1985,'Código Licitaciones'!$I$8:$I$4158,1,0)</f>
        <v>#N/A</v>
      </c>
    </row>
    <row r="1986" spans="24:44" ht="18.75" x14ac:dyDescent="0.3">
      <c r="X1986" s="83">
        <f t="shared" si="240"/>
        <v>9</v>
      </c>
      <c r="Z1986" s="90" t="e">
        <f t="shared" si="241"/>
        <v>#DIV/0!</v>
      </c>
      <c r="AA1986" s="94" t="e">
        <f>+VLOOKUP(C1986,'Código Licitaciones'!$J$7:$J$31,1,0)</f>
        <v>#N/A</v>
      </c>
      <c r="AB1986" s="94">
        <f t="shared" si="242"/>
        <v>0</v>
      </c>
      <c r="AC1986" s="94" t="e">
        <f>+VLOOKUP(E1986,'Código Licitaciones'!$K$7:$K$50,1,0)</f>
        <v>#N/A</v>
      </c>
      <c r="AD1986" s="94">
        <f t="shared" si="243"/>
        <v>0</v>
      </c>
      <c r="AE1986" s="94" t="e">
        <f>+VLOOKUP(G1986,'Código Licitaciones'!$L$7:$L$50,1,0)</f>
        <v>#N/A</v>
      </c>
      <c r="AF1986" s="90" t="e">
        <f t="shared" si="244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6"/>
        <v>0</v>
      </c>
      <c r="AJ1986" s="94">
        <f t="shared" si="246"/>
        <v>0</v>
      </c>
      <c r="AK1986" s="95" t="e">
        <f>+VLOOKUP(M1986,'Código Barras'!$C$3:$C$1694,1,0)</f>
        <v>#N/A</v>
      </c>
      <c r="AL1986" s="90">
        <f t="shared" ref="AL1986:AQ2049" si="248">IF(OR(ISNUMBER(N1986),N1986=0),N1986,1/0)</f>
        <v>0</v>
      </c>
      <c r="AM1986" s="90">
        <f t="shared" si="248"/>
        <v>0</v>
      </c>
      <c r="AN1986" s="90">
        <f t="shared" si="248"/>
        <v>0</v>
      </c>
      <c r="AO1986" s="90">
        <f t="shared" si="247"/>
        <v>0</v>
      </c>
      <c r="AP1986" s="90">
        <f t="shared" si="247"/>
        <v>0</v>
      </c>
      <c r="AQ1986" s="90">
        <f t="shared" si="247"/>
        <v>0</v>
      </c>
      <c r="AR1986" s="90" t="e">
        <f>VLOOKUP(C1986&amp;E1986&amp;G1986&amp;I1986&amp;J1986,'Código Licitaciones'!$I$8:$I$4158,1,0)</f>
        <v>#N/A</v>
      </c>
    </row>
    <row r="1987" spans="24:44" ht="18.75" x14ac:dyDescent="0.3">
      <c r="X1987" s="83">
        <f t="shared" si="240"/>
        <v>9</v>
      </c>
      <c r="Z1987" s="90" t="e">
        <f t="shared" si="241"/>
        <v>#DIV/0!</v>
      </c>
      <c r="AA1987" s="94" t="e">
        <f>+VLOOKUP(C1987,'Código Licitaciones'!$J$7:$J$31,1,0)</f>
        <v>#N/A</v>
      </c>
      <c r="AB1987" s="94">
        <f t="shared" si="242"/>
        <v>0</v>
      </c>
      <c r="AC1987" s="94" t="e">
        <f>+VLOOKUP(E1987,'Código Licitaciones'!$K$7:$K$50,1,0)</f>
        <v>#N/A</v>
      </c>
      <c r="AD1987" s="94">
        <f t="shared" si="243"/>
        <v>0</v>
      </c>
      <c r="AE1987" s="94" t="e">
        <f>+VLOOKUP(G1987,'Código Licitaciones'!$L$7:$L$50,1,0)</f>
        <v>#N/A</v>
      </c>
      <c r="AF1987" s="90" t="e">
        <f t="shared" si="244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6"/>
        <v>0</v>
      </c>
      <c r="AJ1987" s="94">
        <f t="shared" si="246"/>
        <v>0</v>
      </c>
      <c r="AK1987" s="95" t="e">
        <f>+VLOOKUP(M1987,'Código Barras'!$C$3:$C$1694,1,0)</f>
        <v>#N/A</v>
      </c>
      <c r="AL1987" s="90">
        <f t="shared" si="248"/>
        <v>0</v>
      </c>
      <c r="AM1987" s="90">
        <f t="shared" si="248"/>
        <v>0</v>
      </c>
      <c r="AN1987" s="90">
        <f t="shared" si="248"/>
        <v>0</v>
      </c>
      <c r="AO1987" s="90">
        <f t="shared" si="247"/>
        <v>0</v>
      </c>
      <c r="AP1987" s="90">
        <f t="shared" si="247"/>
        <v>0</v>
      </c>
      <c r="AQ1987" s="90">
        <f t="shared" si="247"/>
        <v>0</v>
      </c>
      <c r="AR1987" s="90" t="e">
        <f>VLOOKUP(C1987&amp;E1987&amp;G1987&amp;I1987&amp;J1987,'Código Licitaciones'!$I$8:$I$4158,1,0)</f>
        <v>#N/A</v>
      </c>
    </row>
    <row r="1988" spans="24:44" ht="18.75" x14ac:dyDescent="0.3">
      <c r="X1988" s="83">
        <f t="shared" si="240"/>
        <v>9</v>
      </c>
      <c r="Z1988" s="90" t="e">
        <f t="shared" si="241"/>
        <v>#DIV/0!</v>
      </c>
      <c r="AA1988" s="94" t="e">
        <f>+VLOOKUP(C1988,'Código Licitaciones'!$J$7:$J$31,1,0)</f>
        <v>#N/A</v>
      </c>
      <c r="AB1988" s="94">
        <f t="shared" si="242"/>
        <v>0</v>
      </c>
      <c r="AC1988" s="94" t="e">
        <f>+VLOOKUP(E1988,'Código Licitaciones'!$K$7:$K$50,1,0)</f>
        <v>#N/A</v>
      </c>
      <c r="AD1988" s="94">
        <f t="shared" si="243"/>
        <v>0</v>
      </c>
      <c r="AE1988" s="94" t="e">
        <f>+VLOOKUP(G1988,'Código Licitaciones'!$L$7:$L$50,1,0)</f>
        <v>#N/A</v>
      </c>
      <c r="AF1988" s="90" t="e">
        <f t="shared" si="244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6"/>
        <v>0</v>
      </c>
      <c r="AJ1988" s="94">
        <f t="shared" si="246"/>
        <v>0</v>
      </c>
      <c r="AK1988" s="95" t="e">
        <f>+VLOOKUP(M1988,'Código Barras'!$C$3:$C$1694,1,0)</f>
        <v>#N/A</v>
      </c>
      <c r="AL1988" s="90">
        <f t="shared" si="248"/>
        <v>0</v>
      </c>
      <c r="AM1988" s="90">
        <f t="shared" si="248"/>
        <v>0</v>
      </c>
      <c r="AN1988" s="90">
        <f t="shared" si="248"/>
        <v>0</v>
      </c>
      <c r="AO1988" s="90">
        <f t="shared" si="247"/>
        <v>0</v>
      </c>
      <c r="AP1988" s="90">
        <f t="shared" si="247"/>
        <v>0</v>
      </c>
      <c r="AQ1988" s="90">
        <f t="shared" si="247"/>
        <v>0</v>
      </c>
      <c r="AR1988" s="90" t="e">
        <f>VLOOKUP(C1988&amp;E1988&amp;G1988&amp;I1988&amp;J1988,'Código Licitaciones'!$I$8:$I$4158,1,0)</f>
        <v>#N/A</v>
      </c>
    </row>
    <row r="1989" spans="24:44" ht="18.75" x14ac:dyDescent="0.3">
      <c r="X1989" s="83">
        <f t="shared" si="240"/>
        <v>9</v>
      </c>
      <c r="Z1989" s="90" t="e">
        <f t="shared" si="241"/>
        <v>#DIV/0!</v>
      </c>
      <c r="AA1989" s="94" t="e">
        <f>+VLOOKUP(C1989,'Código Licitaciones'!$J$7:$J$31,1,0)</f>
        <v>#N/A</v>
      </c>
      <c r="AB1989" s="94">
        <f t="shared" si="242"/>
        <v>0</v>
      </c>
      <c r="AC1989" s="94" t="e">
        <f>+VLOOKUP(E1989,'Código Licitaciones'!$K$7:$K$50,1,0)</f>
        <v>#N/A</v>
      </c>
      <c r="AD1989" s="94">
        <f t="shared" si="243"/>
        <v>0</v>
      </c>
      <c r="AE1989" s="94" t="e">
        <f>+VLOOKUP(G1989,'Código Licitaciones'!$L$7:$L$50,1,0)</f>
        <v>#N/A</v>
      </c>
      <c r="AF1989" s="90" t="e">
        <f t="shared" si="244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6"/>
        <v>0</v>
      </c>
      <c r="AJ1989" s="94">
        <f t="shared" si="246"/>
        <v>0</v>
      </c>
      <c r="AK1989" s="95" t="e">
        <f>+VLOOKUP(M1989,'Código Barras'!$C$3:$C$1694,1,0)</f>
        <v>#N/A</v>
      </c>
      <c r="AL1989" s="90">
        <f t="shared" si="248"/>
        <v>0</v>
      </c>
      <c r="AM1989" s="90">
        <f t="shared" si="248"/>
        <v>0</v>
      </c>
      <c r="AN1989" s="90">
        <f t="shared" si="248"/>
        <v>0</v>
      </c>
      <c r="AO1989" s="90">
        <f t="shared" si="247"/>
        <v>0</v>
      </c>
      <c r="AP1989" s="90">
        <f t="shared" si="247"/>
        <v>0</v>
      </c>
      <c r="AQ1989" s="90">
        <f t="shared" si="247"/>
        <v>0</v>
      </c>
      <c r="AR1989" s="90" t="e">
        <f>VLOOKUP(C1989&amp;E1989&amp;G1989&amp;I1989&amp;J1989,'Código Licitaciones'!$I$8:$I$4158,1,0)</f>
        <v>#N/A</v>
      </c>
    </row>
    <row r="1990" spans="24:44" ht="18.75" x14ac:dyDescent="0.3">
      <c r="X1990" s="83">
        <f t="shared" si="240"/>
        <v>9</v>
      </c>
      <c r="Z1990" s="90" t="e">
        <f t="shared" si="241"/>
        <v>#DIV/0!</v>
      </c>
      <c r="AA1990" s="94" t="e">
        <f>+VLOOKUP(C1990,'Código Licitaciones'!$J$7:$J$31,1,0)</f>
        <v>#N/A</v>
      </c>
      <c r="AB1990" s="94">
        <f t="shared" si="242"/>
        <v>0</v>
      </c>
      <c r="AC1990" s="94" t="e">
        <f>+VLOOKUP(E1990,'Código Licitaciones'!$K$7:$K$50,1,0)</f>
        <v>#N/A</v>
      </c>
      <c r="AD1990" s="94">
        <f t="shared" si="243"/>
        <v>0</v>
      </c>
      <c r="AE1990" s="94" t="e">
        <f>+VLOOKUP(G1990,'Código Licitaciones'!$L$7:$L$50,1,0)</f>
        <v>#N/A</v>
      </c>
      <c r="AF1990" s="90" t="e">
        <f t="shared" si="244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6"/>
        <v>0</v>
      </c>
      <c r="AJ1990" s="94">
        <f t="shared" si="246"/>
        <v>0</v>
      </c>
      <c r="AK1990" s="95" t="e">
        <f>+VLOOKUP(M1990,'Código Barras'!$C$3:$C$1694,1,0)</f>
        <v>#N/A</v>
      </c>
      <c r="AL1990" s="90">
        <f t="shared" si="248"/>
        <v>0</v>
      </c>
      <c r="AM1990" s="90">
        <f t="shared" si="248"/>
        <v>0</v>
      </c>
      <c r="AN1990" s="90">
        <f t="shared" si="248"/>
        <v>0</v>
      </c>
      <c r="AO1990" s="90">
        <f t="shared" si="247"/>
        <v>0</v>
      </c>
      <c r="AP1990" s="90">
        <f t="shared" si="247"/>
        <v>0</v>
      </c>
      <c r="AQ1990" s="90">
        <f t="shared" si="247"/>
        <v>0</v>
      </c>
      <c r="AR1990" s="90" t="e">
        <f>VLOOKUP(C1990&amp;E1990&amp;G1990&amp;I1990&amp;J1990,'Código Licitaciones'!$I$8:$I$4158,1,0)</f>
        <v>#N/A</v>
      </c>
    </row>
    <row r="1991" spans="24:44" ht="18.75" x14ac:dyDescent="0.3">
      <c r="X1991" s="83">
        <f t="shared" si="240"/>
        <v>9</v>
      </c>
      <c r="Z1991" s="90" t="e">
        <f t="shared" si="241"/>
        <v>#DIV/0!</v>
      </c>
      <c r="AA1991" s="94" t="e">
        <f>+VLOOKUP(C1991,'Código Licitaciones'!$J$7:$J$31,1,0)</f>
        <v>#N/A</v>
      </c>
      <c r="AB1991" s="94">
        <f t="shared" si="242"/>
        <v>0</v>
      </c>
      <c r="AC1991" s="94" t="e">
        <f>+VLOOKUP(E1991,'Código Licitaciones'!$K$7:$K$50,1,0)</f>
        <v>#N/A</v>
      </c>
      <c r="AD1991" s="94">
        <f t="shared" si="243"/>
        <v>0</v>
      </c>
      <c r="AE1991" s="94" t="e">
        <f>+VLOOKUP(G1991,'Código Licitaciones'!$L$7:$L$50,1,0)</f>
        <v>#N/A</v>
      </c>
      <c r="AF1991" s="90" t="e">
        <f t="shared" si="244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6"/>
        <v>0</v>
      </c>
      <c r="AJ1991" s="94">
        <f t="shared" si="246"/>
        <v>0</v>
      </c>
      <c r="AK1991" s="95" t="e">
        <f>+VLOOKUP(M1991,'Código Barras'!$C$3:$C$1694,1,0)</f>
        <v>#N/A</v>
      </c>
      <c r="AL1991" s="90">
        <f t="shared" si="248"/>
        <v>0</v>
      </c>
      <c r="AM1991" s="90">
        <f t="shared" si="248"/>
        <v>0</v>
      </c>
      <c r="AN1991" s="90">
        <f t="shared" si="248"/>
        <v>0</v>
      </c>
      <c r="AO1991" s="90">
        <f t="shared" si="247"/>
        <v>0</v>
      </c>
      <c r="AP1991" s="90">
        <f t="shared" si="247"/>
        <v>0</v>
      </c>
      <c r="AQ1991" s="90">
        <f t="shared" si="247"/>
        <v>0</v>
      </c>
      <c r="AR1991" s="90" t="e">
        <f>VLOOKUP(C1991&amp;E1991&amp;G1991&amp;I1991&amp;J1991,'Código Licitaciones'!$I$8:$I$4158,1,0)</f>
        <v>#N/A</v>
      </c>
    </row>
    <row r="1992" spans="24:44" ht="18.75" x14ac:dyDescent="0.3">
      <c r="X1992" s="83">
        <f t="shared" si="240"/>
        <v>9</v>
      </c>
      <c r="Z1992" s="90" t="e">
        <f t="shared" si="241"/>
        <v>#DIV/0!</v>
      </c>
      <c r="AA1992" s="94" t="e">
        <f>+VLOOKUP(C1992,'Código Licitaciones'!$J$7:$J$31,1,0)</f>
        <v>#N/A</v>
      </c>
      <c r="AB1992" s="94">
        <f t="shared" si="242"/>
        <v>0</v>
      </c>
      <c r="AC1992" s="94" t="e">
        <f>+VLOOKUP(E1992,'Código Licitaciones'!$K$7:$K$50,1,0)</f>
        <v>#N/A</v>
      </c>
      <c r="AD1992" s="94">
        <f t="shared" si="243"/>
        <v>0</v>
      </c>
      <c r="AE1992" s="94" t="e">
        <f>+VLOOKUP(G1992,'Código Licitaciones'!$L$7:$L$50,1,0)</f>
        <v>#N/A</v>
      </c>
      <c r="AF1992" s="90" t="e">
        <f t="shared" si="244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6"/>
        <v>0</v>
      </c>
      <c r="AJ1992" s="94">
        <f t="shared" si="246"/>
        <v>0</v>
      </c>
      <c r="AK1992" s="95" t="e">
        <f>+VLOOKUP(M1992,'Código Barras'!$C$3:$C$1694,1,0)</f>
        <v>#N/A</v>
      </c>
      <c r="AL1992" s="90">
        <f t="shared" si="248"/>
        <v>0</v>
      </c>
      <c r="AM1992" s="90">
        <f t="shared" si="248"/>
        <v>0</v>
      </c>
      <c r="AN1992" s="90">
        <f t="shared" si="248"/>
        <v>0</v>
      </c>
      <c r="AO1992" s="90">
        <f t="shared" si="247"/>
        <v>0</v>
      </c>
      <c r="AP1992" s="90">
        <f t="shared" si="247"/>
        <v>0</v>
      </c>
      <c r="AQ1992" s="90">
        <f t="shared" si="247"/>
        <v>0</v>
      </c>
      <c r="AR1992" s="90" t="e">
        <f>VLOOKUP(C1992&amp;E1992&amp;G1992&amp;I1992&amp;J1992,'Código Licitaciones'!$I$8:$I$4158,1,0)</f>
        <v>#N/A</v>
      </c>
    </row>
    <row r="1993" spans="24:44" ht="18.75" x14ac:dyDescent="0.3">
      <c r="X1993" s="83">
        <f t="shared" si="240"/>
        <v>9</v>
      </c>
      <c r="Z1993" s="90" t="e">
        <f t="shared" si="241"/>
        <v>#DIV/0!</v>
      </c>
      <c r="AA1993" s="94" t="e">
        <f>+VLOOKUP(C1993,'Código Licitaciones'!$J$7:$J$31,1,0)</f>
        <v>#N/A</v>
      </c>
      <c r="AB1993" s="94">
        <f t="shared" si="242"/>
        <v>0</v>
      </c>
      <c r="AC1993" s="94" t="e">
        <f>+VLOOKUP(E1993,'Código Licitaciones'!$K$7:$K$50,1,0)</f>
        <v>#N/A</v>
      </c>
      <c r="AD1993" s="94">
        <f t="shared" si="243"/>
        <v>0</v>
      </c>
      <c r="AE1993" s="94" t="e">
        <f>+VLOOKUP(G1993,'Código Licitaciones'!$L$7:$L$50,1,0)</f>
        <v>#N/A</v>
      </c>
      <c r="AF1993" s="90" t="e">
        <f t="shared" si="244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6"/>
        <v>0</v>
      </c>
      <c r="AJ1993" s="94">
        <f t="shared" si="246"/>
        <v>0</v>
      </c>
      <c r="AK1993" s="95" t="e">
        <f>+VLOOKUP(M1993,'Código Barras'!$C$3:$C$1694,1,0)</f>
        <v>#N/A</v>
      </c>
      <c r="AL1993" s="90">
        <f t="shared" si="248"/>
        <v>0</v>
      </c>
      <c r="AM1993" s="90">
        <f t="shared" si="248"/>
        <v>0</v>
      </c>
      <c r="AN1993" s="90">
        <f t="shared" si="248"/>
        <v>0</v>
      </c>
      <c r="AO1993" s="90">
        <f t="shared" si="247"/>
        <v>0</v>
      </c>
      <c r="AP1993" s="90">
        <f t="shared" si="247"/>
        <v>0</v>
      </c>
      <c r="AQ1993" s="90">
        <f t="shared" si="247"/>
        <v>0</v>
      </c>
      <c r="AR1993" s="90" t="e">
        <f>VLOOKUP(C1993&amp;E1993&amp;G1993&amp;I1993&amp;J1993,'Código Licitaciones'!$I$8:$I$4158,1,0)</f>
        <v>#N/A</v>
      </c>
    </row>
    <row r="1994" spans="24:44" ht="18.75" x14ac:dyDescent="0.3">
      <c r="X1994" s="83">
        <f t="shared" ref="X1994:X2057" si="249">SUMPRODUCT(--(ISERROR(Z1994:BN1994)))</f>
        <v>9</v>
      </c>
      <c r="Z1994" s="90" t="e">
        <f t="shared" ref="Z1994:Z2057" si="250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1">+D1994</f>
        <v>0</v>
      </c>
      <c r="AC1994" s="94" t="e">
        <f>+VLOOKUP(E1994,'Código Licitaciones'!$K$7:$K$50,1,0)</f>
        <v>#N/A</v>
      </c>
      <c r="AD1994" s="94">
        <f t="shared" ref="AD1994:AD2057" si="252">+F1994</f>
        <v>0</v>
      </c>
      <c r="AE1994" s="94" t="e">
        <f>+VLOOKUP(G1994,'Código Licitaciones'!$L$7:$L$50,1,0)</f>
        <v>#N/A</v>
      </c>
      <c r="AF1994" s="90" t="e">
        <f t="shared" ref="AF1994:AF2057" si="253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6"/>
        <v>0</v>
      </c>
      <c r="AJ1994" s="94">
        <f t="shared" si="246"/>
        <v>0</v>
      </c>
      <c r="AK1994" s="95" t="e">
        <f>+VLOOKUP(M1994,'Código Barras'!$C$3:$C$1694,1,0)</f>
        <v>#N/A</v>
      </c>
      <c r="AL1994" s="90">
        <f t="shared" si="248"/>
        <v>0</v>
      </c>
      <c r="AM1994" s="90">
        <f t="shared" si="248"/>
        <v>0</v>
      </c>
      <c r="AN1994" s="90">
        <f t="shared" si="248"/>
        <v>0</v>
      </c>
      <c r="AO1994" s="90">
        <f t="shared" si="247"/>
        <v>0</v>
      </c>
      <c r="AP1994" s="90">
        <f t="shared" si="247"/>
        <v>0</v>
      </c>
      <c r="AQ1994" s="90">
        <f t="shared" si="247"/>
        <v>0</v>
      </c>
      <c r="AR1994" s="90" t="e">
        <f>VLOOKUP(C1994&amp;E1994&amp;G1994&amp;I1994&amp;J1994,'Código Licitaciones'!$I$8:$I$4158,1,0)</f>
        <v>#N/A</v>
      </c>
    </row>
    <row r="1995" spans="24:44" ht="18.75" x14ac:dyDescent="0.3">
      <c r="X1995" s="83">
        <f t="shared" si="249"/>
        <v>9</v>
      </c>
      <c r="Z1995" s="90" t="e">
        <f t="shared" si="250"/>
        <v>#DIV/0!</v>
      </c>
      <c r="AA1995" s="94" t="e">
        <f>+VLOOKUP(C1995,'Código Licitaciones'!$J$7:$J$31,1,0)</f>
        <v>#N/A</v>
      </c>
      <c r="AB1995" s="94">
        <f t="shared" si="251"/>
        <v>0</v>
      </c>
      <c r="AC1995" s="94" t="e">
        <f>+VLOOKUP(E1995,'Código Licitaciones'!$K$7:$K$50,1,0)</f>
        <v>#N/A</v>
      </c>
      <c r="AD1995" s="94">
        <f t="shared" si="252"/>
        <v>0</v>
      </c>
      <c r="AE1995" s="94" t="e">
        <f>+VLOOKUP(G1995,'Código Licitaciones'!$L$7:$L$50,1,0)</f>
        <v>#N/A</v>
      </c>
      <c r="AF1995" s="90" t="e">
        <f t="shared" si="253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6"/>
        <v>0</v>
      </c>
      <c r="AJ1995" s="94">
        <f t="shared" si="246"/>
        <v>0</v>
      </c>
      <c r="AK1995" s="95" t="e">
        <f>+VLOOKUP(M1995,'Código Barras'!$C$3:$C$1694,1,0)</f>
        <v>#N/A</v>
      </c>
      <c r="AL1995" s="90">
        <f t="shared" si="248"/>
        <v>0</v>
      </c>
      <c r="AM1995" s="90">
        <f t="shared" si="248"/>
        <v>0</v>
      </c>
      <c r="AN1995" s="90">
        <f t="shared" si="248"/>
        <v>0</v>
      </c>
      <c r="AO1995" s="90">
        <f t="shared" si="247"/>
        <v>0</v>
      </c>
      <c r="AP1995" s="90">
        <f t="shared" si="247"/>
        <v>0</v>
      </c>
      <c r="AQ1995" s="90">
        <f t="shared" si="247"/>
        <v>0</v>
      </c>
      <c r="AR1995" s="90" t="e">
        <f>VLOOKUP(C1995&amp;E1995&amp;G1995&amp;I1995&amp;J1995,'Código Licitaciones'!$I$8:$I$4158,1,0)</f>
        <v>#N/A</v>
      </c>
    </row>
    <row r="1996" spans="24:44" ht="18.75" x14ac:dyDescent="0.3">
      <c r="X1996" s="83">
        <f t="shared" si="249"/>
        <v>9</v>
      </c>
      <c r="Z1996" s="90" t="e">
        <f t="shared" si="250"/>
        <v>#DIV/0!</v>
      </c>
      <c r="AA1996" s="94" t="e">
        <f>+VLOOKUP(C1996,'Código Licitaciones'!$J$7:$J$31,1,0)</f>
        <v>#N/A</v>
      </c>
      <c r="AB1996" s="94">
        <f t="shared" si="251"/>
        <v>0</v>
      </c>
      <c r="AC1996" s="94" t="e">
        <f>+VLOOKUP(E1996,'Código Licitaciones'!$K$7:$K$50,1,0)</f>
        <v>#N/A</v>
      </c>
      <c r="AD1996" s="94">
        <f t="shared" si="252"/>
        <v>0</v>
      </c>
      <c r="AE1996" s="94" t="e">
        <f>+VLOOKUP(G1996,'Código Licitaciones'!$L$7:$L$50,1,0)</f>
        <v>#N/A</v>
      </c>
      <c r="AF1996" s="90" t="e">
        <f t="shared" si="253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6"/>
        <v>0</v>
      </c>
      <c r="AJ1996" s="94">
        <f t="shared" si="246"/>
        <v>0</v>
      </c>
      <c r="AK1996" s="95" t="e">
        <f>+VLOOKUP(M1996,'Código Barras'!$C$3:$C$1694,1,0)</f>
        <v>#N/A</v>
      </c>
      <c r="AL1996" s="90">
        <f t="shared" si="248"/>
        <v>0</v>
      </c>
      <c r="AM1996" s="90">
        <f t="shared" si="248"/>
        <v>0</v>
      </c>
      <c r="AN1996" s="90">
        <f t="shared" si="248"/>
        <v>0</v>
      </c>
      <c r="AO1996" s="90">
        <f t="shared" si="247"/>
        <v>0</v>
      </c>
      <c r="AP1996" s="90">
        <f t="shared" si="247"/>
        <v>0</v>
      </c>
      <c r="AQ1996" s="90">
        <f t="shared" si="247"/>
        <v>0</v>
      </c>
      <c r="AR1996" s="90" t="e">
        <f>VLOOKUP(C1996&amp;E1996&amp;G1996&amp;I1996&amp;J1996,'Código Licitaciones'!$I$8:$I$4158,1,0)</f>
        <v>#N/A</v>
      </c>
    </row>
    <row r="1997" spans="24:44" ht="18.75" x14ac:dyDescent="0.3">
      <c r="X1997" s="83">
        <f t="shared" si="249"/>
        <v>9</v>
      </c>
      <c r="Z1997" s="90" t="e">
        <f t="shared" si="250"/>
        <v>#DIV/0!</v>
      </c>
      <c r="AA1997" s="94" t="e">
        <f>+VLOOKUP(C1997,'Código Licitaciones'!$J$7:$J$31,1,0)</f>
        <v>#N/A</v>
      </c>
      <c r="AB1997" s="94">
        <f t="shared" si="251"/>
        <v>0</v>
      </c>
      <c r="AC1997" s="94" t="e">
        <f>+VLOOKUP(E1997,'Código Licitaciones'!$K$7:$K$50,1,0)</f>
        <v>#N/A</v>
      </c>
      <c r="AD1997" s="94">
        <f t="shared" si="252"/>
        <v>0</v>
      </c>
      <c r="AE1997" s="94" t="e">
        <f>+VLOOKUP(G1997,'Código Licitaciones'!$L$7:$L$50,1,0)</f>
        <v>#N/A</v>
      </c>
      <c r="AF1997" s="90" t="e">
        <f t="shared" si="253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6"/>
        <v>0</v>
      </c>
      <c r="AJ1997" s="94">
        <f t="shared" si="246"/>
        <v>0</v>
      </c>
      <c r="AK1997" s="95" t="e">
        <f>+VLOOKUP(M1997,'Código Barras'!$C$3:$C$1694,1,0)</f>
        <v>#N/A</v>
      </c>
      <c r="AL1997" s="90">
        <f t="shared" si="248"/>
        <v>0</v>
      </c>
      <c r="AM1997" s="90">
        <f t="shared" si="248"/>
        <v>0</v>
      </c>
      <c r="AN1997" s="90">
        <f t="shared" si="248"/>
        <v>0</v>
      </c>
      <c r="AO1997" s="90">
        <f t="shared" si="247"/>
        <v>0</v>
      </c>
      <c r="AP1997" s="90">
        <f t="shared" si="247"/>
        <v>0</v>
      </c>
      <c r="AQ1997" s="90">
        <f t="shared" si="247"/>
        <v>0</v>
      </c>
      <c r="AR1997" s="90" t="e">
        <f>VLOOKUP(C1997&amp;E1997&amp;G1997&amp;I1997&amp;J1997,'Código Licitaciones'!$I$8:$I$4158,1,0)</f>
        <v>#N/A</v>
      </c>
    </row>
    <row r="1998" spans="24:44" ht="18.75" x14ac:dyDescent="0.3">
      <c r="X1998" s="83">
        <f t="shared" si="249"/>
        <v>9</v>
      </c>
      <c r="Z1998" s="90" t="e">
        <f t="shared" si="250"/>
        <v>#DIV/0!</v>
      </c>
      <c r="AA1998" s="94" t="e">
        <f>+VLOOKUP(C1998,'Código Licitaciones'!$J$7:$J$31,1,0)</f>
        <v>#N/A</v>
      </c>
      <c r="AB1998" s="94">
        <f t="shared" si="251"/>
        <v>0</v>
      </c>
      <c r="AC1998" s="94" t="e">
        <f>+VLOOKUP(E1998,'Código Licitaciones'!$K$7:$K$50,1,0)</f>
        <v>#N/A</v>
      </c>
      <c r="AD1998" s="94">
        <f t="shared" si="252"/>
        <v>0</v>
      </c>
      <c r="AE1998" s="94" t="e">
        <f>+VLOOKUP(G1998,'Código Licitaciones'!$L$7:$L$50,1,0)</f>
        <v>#N/A</v>
      </c>
      <c r="AF1998" s="90" t="e">
        <f t="shared" si="253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6"/>
        <v>0</v>
      </c>
      <c r="AJ1998" s="94">
        <f t="shared" si="246"/>
        <v>0</v>
      </c>
      <c r="AK1998" s="95" t="e">
        <f>+VLOOKUP(M1998,'Código Barras'!$C$3:$C$1694,1,0)</f>
        <v>#N/A</v>
      </c>
      <c r="AL1998" s="90">
        <f t="shared" si="248"/>
        <v>0</v>
      </c>
      <c r="AM1998" s="90">
        <f t="shared" si="248"/>
        <v>0</v>
      </c>
      <c r="AN1998" s="90">
        <f t="shared" si="248"/>
        <v>0</v>
      </c>
      <c r="AO1998" s="90">
        <f t="shared" si="247"/>
        <v>0</v>
      </c>
      <c r="AP1998" s="90">
        <f t="shared" si="247"/>
        <v>0</v>
      </c>
      <c r="AQ1998" s="90">
        <f t="shared" si="247"/>
        <v>0</v>
      </c>
      <c r="AR1998" s="90" t="e">
        <f>VLOOKUP(C1998&amp;E1998&amp;G1998&amp;I1998&amp;J1998,'Código Licitaciones'!$I$8:$I$4158,1,0)</f>
        <v>#N/A</v>
      </c>
    </row>
    <row r="1999" spans="24:44" ht="18.75" x14ac:dyDescent="0.3">
      <c r="X1999" s="83">
        <f t="shared" si="249"/>
        <v>9</v>
      </c>
      <c r="Z1999" s="90" t="e">
        <f t="shared" si="250"/>
        <v>#DIV/0!</v>
      </c>
      <c r="AA1999" s="94" t="e">
        <f>+VLOOKUP(C1999,'Código Licitaciones'!$J$7:$J$31,1,0)</f>
        <v>#N/A</v>
      </c>
      <c r="AB1999" s="94">
        <f t="shared" si="251"/>
        <v>0</v>
      </c>
      <c r="AC1999" s="94" t="e">
        <f>+VLOOKUP(E1999,'Código Licitaciones'!$K$7:$K$50,1,0)</f>
        <v>#N/A</v>
      </c>
      <c r="AD1999" s="94">
        <f t="shared" si="252"/>
        <v>0</v>
      </c>
      <c r="AE1999" s="94" t="e">
        <f>+VLOOKUP(G1999,'Código Licitaciones'!$L$7:$L$50,1,0)</f>
        <v>#N/A</v>
      </c>
      <c r="AF1999" s="90" t="e">
        <f t="shared" si="253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6"/>
        <v>0</v>
      </c>
      <c r="AJ1999" s="94">
        <f t="shared" si="246"/>
        <v>0</v>
      </c>
      <c r="AK1999" s="95" t="e">
        <f>+VLOOKUP(M1999,'Código Barras'!$C$3:$C$1694,1,0)</f>
        <v>#N/A</v>
      </c>
      <c r="AL1999" s="90">
        <f t="shared" si="248"/>
        <v>0</v>
      </c>
      <c r="AM1999" s="90">
        <f t="shared" si="248"/>
        <v>0</v>
      </c>
      <c r="AN1999" s="90">
        <f t="shared" si="248"/>
        <v>0</v>
      </c>
      <c r="AO1999" s="90">
        <f t="shared" si="247"/>
        <v>0</v>
      </c>
      <c r="AP1999" s="90">
        <f t="shared" si="247"/>
        <v>0</v>
      </c>
      <c r="AQ1999" s="90">
        <f t="shared" si="247"/>
        <v>0</v>
      </c>
      <c r="AR1999" s="90" t="e">
        <f>VLOOKUP(C1999&amp;E1999&amp;G1999&amp;I1999&amp;J1999,'Código Licitaciones'!$I$8:$I$4158,1,0)</f>
        <v>#N/A</v>
      </c>
    </row>
    <row r="2000" spans="24:44" ht="18.75" x14ac:dyDescent="0.3">
      <c r="X2000" s="83">
        <f t="shared" si="249"/>
        <v>9</v>
      </c>
      <c r="Z2000" s="90" t="e">
        <f t="shared" si="250"/>
        <v>#DIV/0!</v>
      </c>
      <c r="AA2000" s="94" t="e">
        <f>+VLOOKUP(C2000,'Código Licitaciones'!$J$7:$J$31,1,0)</f>
        <v>#N/A</v>
      </c>
      <c r="AB2000" s="94">
        <f t="shared" si="251"/>
        <v>0</v>
      </c>
      <c r="AC2000" s="94" t="e">
        <f>+VLOOKUP(E2000,'Código Licitaciones'!$K$7:$K$50,1,0)</f>
        <v>#N/A</v>
      </c>
      <c r="AD2000" s="94">
        <f t="shared" si="252"/>
        <v>0</v>
      </c>
      <c r="AE2000" s="94" t="e">
        <f>+VLOOKUP(G2000,'Código Licitaciones'!$L$7:$L$50,1,0)</f>
        <v>#N/A</v>
      </c>
      <c r="AF2000" s="90" t="e">
        <f t="shared" si="253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6"/>
        <v>0</v>
      </c>
      <c r="AJ2000" s="94">
        <f t="shared" si="246"/>
        <v>0</v>
      </c>
      <c r="AK2000" s="95" t="e">
        <f>+VLOOKUP(M2000,'Código Barras'!$C$3:$C$1694,1,0)</f>
        <v>#N/A</v>
      </c>
      <c r="AL2000" s="90">
        <f t="shared" si="248"/>
        <v>0</v>
      </c>
      <c r="AM2000" s="90">
        <f t="shared" si="248"/>
        <v>0</v>
      </c>
      <c r="AN2000" s="90">
        <f t="shared" si="248"/>
        <v>0</v>
      </c>
      <c r="AO2000" s="90">
        <f t="shared" si="247"/>
        <v>0</v>
      </c>
      <c r="AP2000" s="90">
        <f t="shared" si="247"/>
        <v>0</v>
      </c>
      <c r="AQ2000" s="90">
        <f t="shared" si="247"/>
        <v>0</v>
      </c>
      <c r="AR2000" s="90" t="e">
        <f>VLOOKUP(C2000&amp;E2000&amp;G2000&amp;I2000&amp;J2000,'Código Licitaciones'!$I$8:$I$4158,1,0)</f>
        <v>#N/A</v>
      </c>
    </row>
    <row r="2001" spans="24:44" ht="18.75" x14ac:dyDescent="0.3">
      <c r="X2001" s="83">
        <f t="shared" si="249"/>
        <v>9</v>
      </c>
      <c r="Z2001" s="90" t="e">
        <f t="shared" si="250"/>
        <v>#DIV/0!</v>
      </c>
      <c r="AA2001" s="94" t="e">
        <f>+VLOOKUP(C2001,'Código Licitaciones'!$J$7:$J$31,1,0)</f>
        <v>#N/A</v>
      </c>
      <c r="AB2001" s="94">
        <f t="shared" si="251"/>
        <v>0</v>
      </c>
      <c r="AC2001" s="94" t="e">
        <f>+VLOOKUP(E2001,'Código Licitaciones'!$K$7:$K$50,1,0)</f>
        <v>#N/A</v>
      </c>
      <c r="AD2001" s="94">
        <f t="shared" si="252"/>
        <v>0</v>
      </c>
      <c r="AE2001" s="94" t="e">
        <f>+VLOOKUP(G2001,'Código Licitaciones'!$L$7:$L$50,1,0)</f>
        <v>#N/A</v>
      </c>
      <c r="AF2001" s="90" t="e">
        <f t="shared" si="253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6"/>
        <v>0</v>
      </c>
      <c r="AJ2001" s="94">
        <f t="shared" si="246"/>
        <v>0</v>
      </c>
      <c r="AK2001" s="95" t="e">
        <f>+VLOOKUP(M2001,'Código Barras'!$C$3:$C$1694,1,0)</f>
        <v>#N/A</v>
      </c>
      <c r="AL2001" s="90">
        <f t="shared" si="248"/>
        <v>0</v>
      </c>
      <c r="AM2001" s="90">
        <f t="shared" si="248"/>
        <v>0</v>
      </c>
      <c r="AN2001" s="90">
        <f t="shared" si="248"/>
        <v>0</v>
      </c>
      <c r="AO2001" s="90">
        <f t="shared" si="247"/>
        <v>0</v>
      </c>
      <c r="AP2001" s="90">
        <f t="shared" si="247"/>
        <v>0</v>
      </c>
      <c r="AQ2001" s="90">
        <f t="shared" si="247"/>
        <v>0</v>
      </c>
      <c r="AR2001" s="90" t="e">
        <f>VLOOKUP(C2001&amp;E2001&amp;G2001&amp;I2001&amp;J2001,'Código Licitaciones'!$I$8:$I$4158,1,0)</f>
        <v>#N/A</v>
      </c>
    </row>
    <row r="2002" spans="24:44" ht="18.75" x14ac:dyDescent="0.3">
      <c r="X2002" s="83">
        <f t="shared" si="249"/>
        <v>9</v>
      </c>
      <c r="Z2002" s="90" t="e">
        <f t="shared" si="250"/>
        <v>#DIV/0!</v>
      </c>
      <c r="AA2002" s="94" t="e">
        <f>+VLOOKUP(C2002,'Código Licitaciones'!$J$7:$J$31,1,0)</f>
        <v>#N/A</v>
      </c>
      <c r="AB2002" s="94">
        <f t="shared" si="251"/>
        <v>0</v>
      </c>
      <c r="AC2002" s="94" t="e">
        <f>+VLOOKUP(E2002,'Código Licitaciones'!$K$7:$K$50,1,0)</f>
        <v>#N/A</v>
      </c>
      <c r="AD2002" s="94">
        <f t="shared" si="252"/>
        <v>0</v>
      </c>
      <c r="AE2002" s="94" t="e">
        <f>+VLOOKUP(G2002,'Código Licitaciones'!$L$7:$L$50,1,0)</f>
        <v>#N/A</v>
      </c>
      <c r="AF2002" s="90" t="e">
        <f t="shared" si="253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6"/>
        <v>0</v>
      </c>
      <c r="AJ2002" s="94">
        <f t="shared" si="246"/>
        <v>0</v>
      </c>
      <c r="AK2002" s="95" t="e">
        <f>+VLOOKUP(M2002,'Código Barras'!$C$3:$C$1694,1,0)</f>
        <v>#N/A</v>
      </c>
      <c r="AL2002" s="90">
        <f t="shared" si="248"/>
        <v>0</v>
      </c>
      <c r="AM2002" s="90">
        <f t="shared" si="248"/>
        <v>0</v>
      </c>
      <c r="AN2002" s="90">
        <f t="shared" si="248"/>
        <v>0</v>
      </c>
      <c r="AO2002" s="90">
        <f t="shared" si="247"/>
        <v>0</v>
      </c>
      <c r="AP2002" s="90">
        <f t="shared" si="247"/>
        <v>0</v>
      </c>
      <c r="AQ2002" s="90">
        <f t="shared" si="247"/>
        <v>0</v>
      </c>
      <c r="AR2002" s="90" t="e">
        <f>VLOOKUP(C2002&amp;E2002&amp;G2002&amp;I2002&amp;J2002,'Código Licitaciones'!$I$8:$I$4158,1,0)</f>
        <v>#N/A</v>
      </c>
    </row>
    <row r="2003" spans="24:44" ht="18.75" x14ac:dyDescent="0.3">
      <c r="X2003" s="83">
        <f t="shared" si="249"/>
        <v>9</v>
      </c>
      <c r="Z2003" s="90" t="e">
        <f t="shared" si="250"/>
        <v>#DIV/0!</v>
      </c>
      <c r="AA2003" s="94" t="e">
        <f>+VLOOKUP(C2003,'Código Licitaciones'!$J$7:$J$31,1,0)</f>
        <v>#N/A</v>
      </c>
      <c r="AB2003" s="94">
        <f t="shared" si="251"/>
        <v>0</v>
      </c>
      <c r="AC2003" s="94" t="e">
        <f>+VLOOKUP(E2003,'Código Licitaciones'!$K$7:$K$50,1,0)</f>
        <v>#N/A</v>
      </c>
      <c r="AD2003" s="94">
        <f t="shared" si="252"/>
        <v>0</v>
      </c>
      <c r="AE2003" s="94" t="e">
        <f>+VLOOKUP(G2003,'Código Licitaciones'!$L$7:$L$50,1,0)</f>
        <v>#N/A</v>
      </c>
      <c r="AF2003" s="90" t="e">
        <f t="shared" si="253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6"/>
        <v>0</v>
      </c>
      <c r="AJ2003" s="94">
        <f t="shared" si="246"/>
        <v>0</v>
      </c>
      <c r="AK2003" s="95" t="e">
        <f>+VLOOKUP(M2003,'Código Barras'!$C$3:$C$1694,1,0)</f>
        <v>#N/A</v>
      </c>
      <c r="AL2003" s="90">
        <f t="shared" si="248"/>
        <v>0</v>
      </c>
      <c r="AM2003" s="90">
        <f t="shared" si="248"/>
        <v>0</v>
      </c>
      <c r="AN2003" s="90">
        <f t="shared" si="248"/>
        <v>0</v>
      </c>
      <c r="AO2003" s="90">
        <f t="shared" si="247"/>
        <v>0</v>
      </c>
      <c r="AP2003" s="90">
        <f t="shared" si="247"/>
        <v>0</v>
      </c>
      <c r="AQ2003" s="90">
        <f t="shared" si="247"/>
        <v>0</v>
      </c>
      <c r="AR2003" s="90" t="e">
        <f>VLOOKUP(C2003&amp;E2003&amp;G2003&amp;I2003&amp;J2003,'Código Licitaciones'!$I$8:$I$4158,1,0)</f>
        <v>#N/A</v>
      </c>
    </row>
    <row r="2004" spans="24:44" ht="18.75" x14ac:dyDescent="0.3">
      <c r="X2004" s="83">
        <f t="shared" si="249"/>
        <v>9</v>
      </c>
      <c r="Z2004" s="90" t="e">
        <f t="shared" si="250"/>
        <v>#DIV/0!</v>
      </c>
      <c r="AA2004" s="94" t="e">
        <f>+VLOOKUP(C2004,'Código Licitaciones'!$J$7:$J$31,1,0)</f>
        <v>#N/A</v>
      </c>
      <c r="AB2004" s="94">
        <f t="shared" si="251"/>
        <v>0</v>
      </c>
      <c r="AC2004" s="94" t="e">
        <f>+VLOOKUP(E2004,'Código Licitaciones'!$K$7:$K$50,1,0)</f>
        <v>#N/A</v>
      </c>
      <c r="AD2004" s="94">
        <f t="shared" si="252"/>
        <v>0</v>
      </c>
      <c r="AE2004" s="94" t="e">
        <f>+VLOOKUP(G2004,'Código Licitaciones'!$L$7:$L$50,1,0)</f>
        <v>#N/A</v>
      </c>
      <c r="AF2004" s="90" t="e">
        <f t="shared" si="253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6"/>
        <v>0</v>
      </c>
      <c r="AJ2004" s="94">
        <f t="shared" si="246"/>
        <v>0</v>
      </c>
      <c r="AK2004" s="95" t="e">
        <f>+VLOOKUP(M2004,'Código Barras'!$C$3:$C$1694,1,0)</f>
        <v>#N/A</v>
      </c>
      <c r="AL2004" s="90">
        <f t="shared" si="248"/>
        <v>0</v>
      </c>
      <c r="AM2004" s="90">
        <f t="shared" si="248"/>
        <v>0</v>
      </c>
      <c r="AN2004" s="90">
        <f t="shared" si="248"/>
        <v>0</v>
      </c>
      <c r="AO2004" s="90">
        <f t="shared" si="247"/>
        <v>0</v>
      </c>
      <c r="AP2004" s="90">
        <f t="shared" si="247"/>
        <v>0</v>
      </c>
      <c r="AQ2004" s="90">
        <f t="shared" si="247"/>
        <v>0</v>
      </c>
      <c r="AR2004" s="90" t="e">
        <f>VLOOKUP(C2004&amp;E2004&amp;G2004&amp;I2004&amp;J2004,'Código Licitaciones'!$I$8:$I$4158,1,0)</f>
        <v>#N/A</v>
      </c>
    </row>
    <row r="2005" spans="24:44" ht="18.75" x14ac:dyDescent="0.3">
      <c r="X2005" s="83">
        <f t="shared" si="249"/>
        <v>9</v>
      </c>
      <c r="Z2005" s="90" t="e">
        <f t="shared" si="250"/>
        <v>#DIV/0!</v>
      </c>
      <c r="AA2005" s="94" t="e">
        <f>+VLOOKUP(C2005,'Código Licitaciones'!$J$7:$J$31,1,0)</f>
        <v>#N/A</v>
      </c>
      <c r="AB2005" s="94">
        <f t="shared" si="251"/>
        <v>0</v>
      </c>
      <c r="AC2005" s="94" t="e">
        <f>+VLOOKUP(E2005,'Código Licitaciones'!$K$7:$K$50,1,0)</f>
        <v>#N/A</v>
      </c>
      <c r="AD2005" s="94">
        <f t="shared" si="252"/>
        <v>0</v>
      </c>
      <c r="AE2005" s="94" t="e">
        <f>+VLOOKUP(G2005,'Código Licitaciones'!$L$7:$L$50,1,0)</f>
        <v>#N/A</v>
      </c>
      <c r="AF2005" s="90" t="e">
        <f t="shared" si="253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6"/>
        <v>0</v>
      </c>
      <c r="AJ2005" s="94">
        <f t="shared" si="246"/>
        <v>0</v>
      </c>
      <c r="AK2005" s="95" t="e">
        <f>+VLOOKUP(M2005,'Código Barras'!$C$3:$C$1694,1,0)</f>
        <v>#N/A</v>
      </c>
      <c r="AL2005" s="90">
        <f t="shared" si="248"/>
        <v>0</v>
      </c>
      <c r="AM2005" s="90">
        <f t="shared" si="248"/>
        <v>0</v>
      </c>
      <c r="AN2005" s="90">
        <f t="shared" si="248"/>
        <v>0</v>
      </c>
      <c r="AO2005" s="90">
        <f t="shared" si="247"/>
        <v>0</v>
      </c>
      <c r="AP2005" s="90">
        <f t="shared" si="247"/>
        <v>0</v>
      </c>
      <c r="AQ2005" s="90">
        <f t="shared" si="247"/>
        <v>0</v>
      </c>
      <c r="AR2005" s="90" t="e">
        <f>VLOOKUP(C2005&amp;E2005&amp;G2005&amp;I2005&amp;J2005,'Código Licitaciones'!$I$8:$I$4158,1,0)</f>
        <v>#N/A</v>
      </c>
    </row>
    <row r="2006" spans="24:44" ht="18.75" x14ac:dyDescent="0.3">
      <c r="X2006" s="83">
        <f t="shared" si="249"/>
        <v>9</v>
      </c>
      <c r="Z2006" s="90" t="e">
        <f t="shared" si="250"/>
        <v>#DIV/0!</v>
      </c>
      <c r="AA2006" s="94" t="e">
        <f>+VLOOKUP(C2006,'Código Licitaciones'!$J$7:$J$31,1,0)</f>
        <v>#N/A</v>
      </c>
      <c r="AB2006" s="94">
        <f t="shared" si="251"/>
        <v>0</v>
      </c>
      <c r="AC2006" s="94" t="e">
        <f>+VLOOKUP(E2006,'Código Licitaciones'!$K$7:$K$50,1,0)</f>
        <v>#N/A</v>
      </c>
      <c r="AD2006" s="94">
        <f t="shared" si="252"/>
        <v>0</v>
      </c>
      <c r="AE2006" s="94" t="e">
        <f>+VLOOKUP(G2006,'Código Licitaciones'!$L$7:$L$50,1,0)</f>
        <v>#N/A</v>
      </c>
      <c r="AF2006" s="90" t="e">
        <f t="shared" si="253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6"/>
        <v>0</v>
      </c>
      <c r="AJ2006" s="94">
        <f t="shared" si="246"/>
        <v>0</v>
      </c>
      <c r="AK2006" s="95" t="e">
        <f>+VLOOKUP(M2006,'Código Barras'!$C$3:$C$1694,1,0)</f>
        <v>#N/A</v>
      </c>
      <c r="AL2006" s="90">
        <f t="shared" si="248"/>
        <v>0</v>
      </c>
      <c r="AM2006" s="90">
        <f t="shared" si="248"/>
        <v>0</v>
      </c>
      <c r="AN2006" s="90">
        <f t="shared" si="248"/>
        <v>0</v>
      </c>
      <c r="AO2006" s="90">
        <f t="shared" si="247"/>
        <v>0</v>
      </c>
      <c r="AP2006" s="90">
        <f t="shared" si="247"/>
        <v>0</v>
      </c>
      <c r="AQ2006" s="90">
        <f t="shared" si="247"/>
        <v>0</v>
      </c>
      <c r="AR2006" s="90" t="e">
        <f>VLOOKUP(C2006&amp;E2006&amp;G2006&amp;I2006&amp;J2006,'Código Licitaciones'!$I$8:$I$4158,1,0)</f>
        <v>#N/A</v>
      </c>
    </row>
    <row r="2007" spans="24:44" ht="18.75" x14ac:dyDescent="0.3">
      <c r="X2007" s="83">
        <f t="shared" si="249"/>
        <v>9</v>
      </c>
      <c r="Z2007" s="90" t="e">
        <f t="shared" si="250"/>
        <v>#DIV/0!</v>
      </c>
      <c r="AA2007" s="94" t="e">
        <f>+VLOOKUP(C2007,'Código Licitaciones'!$J$7:$J$31,1,0)</f>
        <v>#N/A</v>
      </c>
      <c r="AB2007" s="94">
        <f t="shared" si="251"/>
        <v>0</v>
      </c>
      <c r="AC2007" s="94" t="e">
        <f>+VLOOKUP(E2007,'Código Licitaciones'!$K$7:$K$50,1,0)</f>
        <v>#N/A</v>
      </c>
      <c r="AD2007" s="94">
        <f t="shared" si="252"/>
        <v>0</v>
      </c>
      <c r="AE2007" s="94" t="e">
        <f>+VLOOKUP(G2007,'Código Licitaciones'!$L$7:$L$50,1,0)</f>
        <v>#N/A</v>
      </c>
      <c r="AF2007" s="90" t="e">
        <f t="shared" si="253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6"/>
        <v>0</v>
      </c>
      <c r="AJ2007" s="94">
        <f t="shared" si="246"/>
        <v>0</v>
      </c>
      <c r="AK2007" s="95" t="e">
        <f>+VLOOKUP(M2007,'Código Barras'!$C$3:$C$1694,1,0)</f>
        <v>#N/A</v>
      </c>
      <c r="AL2007" s="90">
        <f t="shared" si="248"/>
        <v>0</v>
      </c>
      <c r="AM2007" s="90">
        <f t="shared" si="248"/>
        <v>0</v>
      </c>
      <c r="AN2007" s="90">
        <f t="shared" si="248"/>
        <v>0</v>
      </c>
      <c r="AO2007" s="90">
        <f t="shared" si="247"/>
        <v>0</v>
      </c>
      <c r="AP2007" s="90">
        <f t="shared" si="247"/>
        <v>0</v>
      </c>
      <c r="AQ2007" s="90">
        <f t="shared" si="247"/>
        <v>0</v>
      </c>
      <c r="AR2007" s="90" t="e">
        <f>VLOOKUP(C2007&amp;E2007&amp;G2007&amp;I2007&amp;J2007,'Código Licitaciones'!$I$8:$I$4158,1,0)</f>
        <v>#N/A</v>
      </c>
    </row>
    <row r="2008" spans="24:44" ht="18.75" x14ac:dyDescent="0.3">
      <c r="X2008" s="83">
        <f t="shared" si="249"/>
        <v>9</v>
      </c>
      <c r="Z2008" s="90" t="e">
        <f t="shared" si="250"/>
        <v>#DIV/0!</v>
      </c>
      <c r="AA2008" s="94" t="e">
        <f>+VLOOKUP(C2008,'Código Licitaciones'!$J$7:$J$31,1,0)</f>
        <v>#N/A</v>
      </c>
      <c r="AB2008" s="94">
        <f t="shared" si="251"/>
        <v>0</v>
      </c>
      <c r="AC2008" s="94" t="e">
        <f>+VLOOKUP(E2008,'Código Licitaciones'!$K$7:$K$50,1,0)</f>
        <v>#N/A</v>
      </c>
      <c r="AD2008" s="94">
        <f t="shared" si="252"/>
        <v>0</v>
      </c>
      <c r="AE2008" s="94" t="e">
        <f>+VLOOKUP(G2008,'Código Licitaciones'!$L$7:$L$50,1,0)</f>
        <v>#N/A</v>
      </c>
      <c r="AF2008" s="90" t="e">
        <f t="shared" si="253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6"/>
        <v>0</v>
      </c>
      <c r="AJ2008" s="94">
        <f t="shared" si="246"/>
        <v>0</v>
      </c>
      <c r="AK2008" s="95" t="e">
        <f>+VLOOKUP(M2008,'Código Barras'!$C$3:$C$1694,1,0)</f>
        <v>#N/A</v>
      </c>
      <c r="AL2008" s="90">
        <f t="shared" si="248"/>
        <v>0</v>
      </c>
      <c r="AM2008" s="90">
        <f t="shared" si="248"/>
        <v>0</v>
      </c>
      <c r="AN2008" s="90">
        <f t="shared" si="248"/>
        <v>0</v>
      </c>
      <c r="AO2008" s="90">
        <f t="shared" si="247"/>
        <v>0</v>
      </c>
      <c r="AP2008" s="90">
        <f t="shared" si="247"/>
        <v>0</v>
      </c>
      <c r="AQ2008" s="90">
        <f t="shared" si="247"/>
        <v>0</v>
      </c>
      <c r="AR2008" s="90" t="e">
        <f>VLOOKUP(C2008&amp;E2008&amp;G2008&amp;I2008&amp;J2008,'Código Licitaciones'!$I$8:$I$4158,1,0)</f>
        <v>#N/A</v>
      </c>
    </row>
    <row r="2009" spans="24:44" ht="18.75" x14ac:dyDescent="0.3">
      <c r="X2009" s="83">
        <f t="shared" si="249"/>
        <v>9</v>
      </c>
      <c r="Z2009" s="90" t="e">
        <f t="shared" si="250"/>
        <v>#DIV/0!</v>
      </c>
      <c r="AA2009" s="94" t="e">
        <f>+VLOOKUP(C2009,'Código Licitaciones'!$J$7:$J$31,1,0)</f>
        <v>#N/A</v>
      </c>
      <c r="AB2009" s="94">
        <f t="shared" si="251"/>
        <v>0</v>
      </c>
      <c r="AC2009" s="94" t="e">
        <f>+VLOOKUP(E2009,'Código Licitaciones'!$K$7:$K$50,1,0)</f>
        <v>#N/A</v>
      </c>
      <c r="AD2009" s="94">
        <f t="shared" si="252"/>
        <v>0</v>
      </c>
      <c r="AE2009" s="94" t="e">
        <f>+VLOOKUP(G2009,'Código Licitaciones'!$L$7:$L$50,1,0)</f>
        <v>#N/A</v>
      </c>
      <c r="AF2009" s="90" t="e">
        <f t="shared" si="253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6"/>
        <v>0</v>
      </c>
      <c r="AJ2009" s="94">
        <f t="shared" si="246"/>
        <v>0</v>
      </c>
      <c r="AK2009" s="95" t="e">
        <f>+VLOOKUP(M2009,'Código Barras'!$C$3:$C$1694,1,0)</f>
        <v>#N/A</v>
      </c>
      <c r="AL2009" s="90">
        <f t="shared" si="248"/>
        <v>0</v>
      </c>
      <c r="AM2009" s="90">
        <f t="shared" si="248"/>
        <v>0</v>
      </c>
      <c r="AN2009" s="90">
        <f t="shared" si="248"/>
        <v>0</v>
      </c>
      <c r="AO2009" s="90">
        <f t="shared" si="247"/>
        <v>0</v>
      </c>
      <c r="AP2009" s="90">
        <f t="shared" si="247"/>
        <v>0</v>
      </c>
      <c r="AQ2009" s="90">
        <f t="shared" si="247"/>
        <v>0</v>
      </c>
      <c r="AR2009" s="90" t="e">
        <f>VLOOKUP(C2009&amp;E2009&amp;G2009&amp;I2009&amp;J2009,'Código Licitaciones'!$I$8:$I$4158,1,0)</f>
        <v>#N/A</v>
      </c>
    </row>
    <row r="2010" spans="24:44" ht="18.75" x14ac:dyDescent="0.3">
      <c r="X2010" s="83">
        <f t="shared" si="249"/>
        <v>9</v>
      </c>
      <c r="Z2010" s="90" t="e">
        <f t="shared" si="250"/>
        <v>#DIV/0!</v>
      </c>
      <c r="AA2010" s="94" t="e">
        <f>+VLOOKUP(C2010,'Código Licitaciones'!$J$7:$J$31,1,0)</f>
        <v>#N/A</v>
      </c>
      <c r="AB2010" s="94">
        <f t="shared" si="251"/>
        <v>0</v>
      </c>
      <c r="AC2010" s="94" t="e">
        <f>+VLOOKUP(E2010,'Código Licitaciones'!$K$7:$K$50,1,0)</f>
        <v>#N/A</v>
      </c>
      <c r="AD2010" s="94">
        <f t="shared" si="252"/>
        <v>0</v>
      </c>
      <c r="AE2010" s="94" t="e">
        <f>+VLOOKUP(G2010,'Código Licitaciones'!$L$7:$L$50,1,0)</f>
        <v>#N/A</v>
      </c>
      <c r="AF2010" s="90" t="e">
        <f t="shared" si="253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6"/>
        <v>0</v>
      </c>
      <c r="AJ2010" s="94">
        <f t="shared" si="246"/>
        <v>0</v>
      </c>
      <c r="AK2010" s="95" t="e">
        <f>+VLOOKUP(M2010,'Código Barras'!$C$3:$C$1694,1,0)</f>
        <v>#N/A</v>
      </c>
      <c r="AL2010" s="90">
        <f t="shared" si="248"/>
        <v>0</v>
      </c>
      <c r="AM2010" s="90">
        <f t="shared" si="248"/>
        <v>0</v>
      </c>
      <c r="AN2010" s="90">
        <f t="shared" si="248"/>
        <v>0</v>
      </c>
      <c r="AO2010" s="90">
        <f t="shared" si="247"/>
        <v>0</v>
      </c>
      <c r="AP2010" s="90">
        <f t="shared" si="247"/>
        <v>0</v>
      </c>
      <c r="AQ2010" s="90">
        <f t="shared" si="247"/>
        <v>0</v>
      </c>
      <c r="AR2010" s="90" t="e">
        <f>VLOOKUP(C2010&amp;E2010&amp;G2010&amp;I2010&amp;J2010,'Código Licitaciones'!$I$8:$I$4158,1,0)</f>
        <v>#N/A</v>
      </c>
    </row>
    <row r="2011" spans="24:44" ht="18.75" x14ac:dyDescent="0.3">
      <c r="X2011" s="83">
        <f t="shared" si="249"/>
        <v>9</v>
      </c>
      <c r="Z2011" s="90" t="e">
        <f t="shared" si="250"/>
        <v>#DIV/0!</v>
      </c>
      <c r="AA2011" s="94" t="e">
        <f>+VLOOKUP(C2011,'Código Licitaciones'!$J$7:$J$31,1,0)</f>
        <v>#N/A</v>
      </c>
      <c r="AB2011" s="94">
        <f t="shared" si="251"/>
        <v>0</v>
      </c>
      <c r="AC2011" s="94" t="e">
        <f>+VLOOKUP(E2011,'Código Licitaciones'!$K$7:$K$50,1,0)</f>
        <v>#N/A</v>
      </c>
      <c r="AD2011" s="94">
        <f t="shared" si="252"/>
        <v>0</v>
      </c>
      <c r="AE2011" s="94" t="e">
        <f>+VLOOKUP(G2011,'Código Licitaciones'!$L$7:$L$50,1,0)</f>
        <v>#N/A</v>
      </c>
      <c r="AF2011" s="90" t="e">
        <f t="shared" si="253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6"/>
        <v>0</v>
      </c>
      <c r="AJ2011" s="94">
        <f t="shared" si="246"/>
        <v>0</v>
      </c>
      <c r="AK2011" s="95" t="e">
        <f>+VLOOKUP(M2011,'Código Barras'!$C$3:$C$1694,1,0)</f>
        <v>#N/A</v>
      </c>
      <c r="AL2011" s="90">
        <f t="shared" si="248"/>
        <v>0</v>
      </c>
      <c r="AM2011" s="90">
        <f t="shared" si="248"/>
        <v>0</v>
      </c>
      <c r="AN2011" s="90">
        <f t="shared" si="248"/>
        <v>0</v>
      </c>
      <c r="AO2011" s="90">
        <f t="shared" si="247"/>
        <v>0</v>
      </c>
      <c r="AP2011" s="90">
        <f t="shared" si="247"/>
        <v>0</v>
      </c>
      <c r="AQ2011" s="90">
        <f t="shared" si="247"/>
        <v>0</v>
      </c>
      <c r="AR2011" s="90" t="e">
        <f>VLOOKUP(C2011&amp;E2011&amp;G2011&amp;I2011&amp;J2011,'Código Licitaciones'!$I$8:$I$4158,1,0)</f>
        <v>#N/A</v>
      </c>
    </row>
    <row r="2012" spans="24:44" ht="18.75" x14ac:dyDescent="0.3">
      <c r="X2012" s="83">
        <f t="shared" si="249"/>
        <v>9</v>
      </c>
      <c r="Z2012" s="90" t="e">
        <f t="shared" si="250"/>
        <v>#DIV/0!</v>
      </c>
      <c r="AA2012" s="94" t="e">
        <f>+VLOOKUP(C2012,'Código Licitaciones'!$J$7:$J$31,1,0)</f>
        <v>#N/A</v>
      </c>
      <c r="AB2012" s="94">
        <f t="shared" si="251"/>
        <v>0</v>
      </c>
      <c r="AC2012" s="94" t="e">
        <f>+VLOOKUP(E2012,'Código Licitaciones'!$K$7:$K$50,1,0)</f>
        <v>#N/A</v>
      </c>
      <c r="AD2012" s="94">
        <f t="shared" si="252"/>
        <v>0</v>
      </c>
      <c r="AE2012" s="94" t="e">
        <f>+VLOOKUP(G2012,'Código Licitaciones'!$L$7:$L$50,1,0)</f>
        <v>#N/A</v>
      </c>
      <c r="AF2012" s="90" t="e">
        <f t="shared" si="253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6"/>
        <v>0</v>
      </c>
      <c r="AJ2012" s="94">
        <f t="shared" si="246"/>
        <v>0</v>
      </c>
      <c r="AK2012" s="95" t="e">
        <f>+VLOOKUP(M2012,'Código Barras'!$C$3:$C$1694,1,0)</f>
        <v>#N/A</v>
      </c>
      <c r="AL2012" s="90">
        <f t="shared" si="248"/>
        <v>0</v>
      </c>
      <c r="AM2012" s="90">
        <f t="shared" si="248"/>
        <v>0</v>
      </c>
      <c r="AN2012" s="90">
        <f t="shared" si="248"/>
        <v>0</v>
      </c>
      <c r="AO2012" s="90">
        <f t="shared" si="247"/>
        <v>0</v>
      </c>
      <c r="AP2012" s="90">
        <f t="shared" si="247"/>
        <v>0</v>
      </c>
      <c r="AQ2012" s="90">
        <f t="shared" si="247"/>
        <v>0</v>
      </c>
      <c r="AR2012" s="90" t="e">
        <f>VLOOKUP(C2012&amp;E2012&amp;G2012&amp;I2012&amp;J2012,'Código Licitaciones'!$I$8:$I$4158,1,0)</f>
        <v>#N/A</v>
      </c>
    </row>
    <row r="2013" spans="24:44" ht="18.75" x14ac:dyDescent="0.3">
      <c r="X2013" s="83">
        <f t="shared" si="249"/>
        <v>9</v>
      </c>
      <c r="Z2013" s="90" t="e">
        <f t="shared" si="250"/>
        <v>#DIV/0!</v>
      </c>
      <c r="AA2013" s="94" t="e">
        <f>+VLOOKUP(C2013,'Código Licitaciones'!$J$7:$J$31,1,0)</f>
        <v>#N/A</v>
      </c>
      <c r="AB2013" s="94">
        <f t="shared" si="251"/>
        <v>0</v>
      </c>
      <c r="AC2013" s="94" t="e">
        <f>+VLOOKUP(E2013,'Código Licitaciones'!$K$7:$K$50,1,0)</f>
        <v>#N/A</v>
      </c>
      <c r="AD2013" s="94">
        <f t="shared" si="252"/>
        <v>0</v>
      </c>
      <c r="AE2013" s="94" t="e">
        <f>+VLOOKUP(G2013,'Código Licitaciones'!$L$7:$L$50,1,0)</f>
        <v>#N/A</v>
      </c>
      <c r="AF2013" s="90" t="e">
        <f t="shared" si="253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6"/>
        <v>0</v>
      </c>
      <c r="AJ2013" s="94">
        <f t="shared" si="246"/>
        <v>0</v>
      </c>
      <c r="AK2013" s="95" t="e">
        <f>+VLOOKUP(M2013,'Código Barras'!$C$3:$C$1694,1,0)</f>
        <v>#N/A</v>
      </c>
      <c r="AL2013" s="90">
        <f t="shared" si="248"/>
        <v>0</v>
      </c>
      <c r="AM2013" s="90">
        <f t="shared" si="248"/>
        <v>0</v>
      </c>
      <c r="AN2013" s="90">
        <f t="shared" si="248"/>
        <v>0</v>
      </c>
      <c r="AO2013" s="90">
        <f t="shared" si="247"/>
        <v>0</v>
      </c>
      <c r="AP2013" s="90">
        <f t="shared" si="247"/>
        <v>0</v>
      </c>
      <c r="AQ2013" s="90">
        <f t="shared" si="247"/>
        <v>0</v>
      </c>
      <c r="AR2013" s="90" t="e">
        <f>VLOOKUP(C2013&amp;E2013&amp;G2013&amp;I2013&amp;J2013,'Código Licitaciones'!$I$8:$I$4158,1,0)</f>
        <v>#N/A</v>
      </c>
    </row>
    <row r="2014" spans="24:44" ht="18.75" x14ac:dyDescent="0.3">
      <c r="X2014" s="83">
        <f t="shared" si="249"/>
        <v>9</v>
      </c>
      <c r="Z2014" s="90" t="e">
        <f t="shared" si="250"/>
        <v>#DIV/0!</v>
      </c>
      <c r="AA2014" s="94" t="e">
        <f>+VLOOKUP(C2014,'Código Licitaciones'!$J$7:$J$31,1,0)</f>
        <v>#N/A</v>
      </c>
      <c r="AB2014" s="94">
        <f t="shared" si="251"/>
        <v>0</v>
      </c>
      <c r="AC2014" s="94" t="e">
        <f>+VLOOKUP(E2014,'Código Licitaciones'!$K$7:$K$50,1,0)</f>
        <v>#N/A</v>
      </c>
      <c r="AD2014" s="94">
        <f t="shared" si="252"/>
        <v>0</v>
      </c>
      <c r="AE2014" s="94" t="e">
        <f>+VLOOKUP(G2014,'Código Licitaciones'!$L$7:$L$50,1,0)</f>
        <v>#N/A</v>
      </c>
      <c r="AF2014" s="90" t="e">
        <f t="shared" si="253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6"/>
        <v>0</v>
      </c>
      <c r="AJ2014" s="94">
        <f t="shared" si="246"/>
        <v>0</v>
      </c>
      <c r="AK2014" s="95" t="e">
        <f>+VLOOKUP(M2014,'Código Barras'!$C$3:$C$1694,1,0)</f>
        <v>#N/A</v>
      </c>
      <c r="AL2014" s="90">
        <f t="shared" si="248"/>
        <v>0</v>
      </c>
      <c r="AM2014" s="90">
        <f t="shared" si="248"/>
        <v>0</v>
      </c>
      <c r="AN2014" s="90">
        <f t="shared" si="248"/>
        <v>0</v>
      </c>
      <c r="AO2014" s="90">
        <f t="shared" si="247"/>
        <v>0</v>
      </c>
      <c r="AP2014" s="90">
        <f t="shared" si="247"/>
        <v>0</v>
      </c>
      <c r="AQ2014" s="90">
        <f t="shared" si="247"/>
        <v>0</v>
      </c>
      <c r="AR2014" s="90" t="e">
        <f>VLOOKUP(C2014&amp;E2014&amp;G2014&amp;I2014&amp;J2014,'Código Licitaciones'!$I$8:$I$4158,1,0)</f>
        <v>#N/A</v>
      </c>
    </row>
    <row r="2015" spans="24:44" ht="18.75" x14ac:dyDescent="0.3">
      <c r="X2015" s="83">
        <f t="shared" si="249"/>
        <v>9</v>
      </c>
      <c r="Z2015" s="90" t="e">
        <f t="shared" si="250"/>
        <v>#DIV/0!</v>
      </c>
      <c r="AA2015" s="94" t="e">
        <f>+VLOOKUP(C2015,'Código Licitaciones'!$J$7:$J$31,1,0)</f>
        <v>#N/A</v>
      </c>
      <c r="AB2015" s="94">
        <f t="shared" si="251"/>
        <v>0</v>
      </c>
      <c r="AC2015" s="94" t="e">
        <f>+VLOOKUP(E2015,'Código Licitaciones'!$K$7:$K$50,1,0)</f>
        <v>#N/A</v>
      </c>
      <c r="AD2015" s="94">
        <f t="shared" si="252"/>
        <v>0</v>
      </c>
      <c r="AE2015" s="94" t="e">
        <f>+VLOOKUP(G2015,'Código Licitaciones'!$L$7:$L$50,1,0)</f>
        <v>#N/A</v>
      </c>
      <c r="AF2015" s="90" t="e">
        <f t="shared" si="253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6"/>
        <v>0</v>
      </c>
      <c r="AJ2015" s="94">
        <f t="shared" si="246"/>
        <v>0</v>
      </c>
      <c r="AK2015" s="95" t="e">
        <f>+VLOOKUP(M2015,'Código Barras'!$C$3:$C$1694,1,0)</f>
        <v>#N/A</v>
      </c>
      <c r="AL2015" s="90">
        <f t="shared" si="248"/>
        <v>0</v>
      </c>
      <c r="AM2015" s="90">
        <f t="shared" si="248"/>
        <v>0</v>
      </c>
      <c r="AN2015" s="90">
        <f t="shared" si="248"/>
        <v>0</v>
      </c>
      <c r="AO2015" s="90">
        <f t="shared" si="247"/>
        <v>0</v>
      </c>
      <c r="AP2015" s="90">
        <f t="shared" si="247"/>
        <v>0</v>
      </c>
      <c r="AQ2015" s="90">
        <f t="shared" si="247"/>
        <v>0</v>
      </c>
      <c r="AR2015" s="90" t="e">
        <f>VLOOKUP(C2015&amp;E2015&amp;G2015&amp;I2015&amp;J2015,'Código Licitaciones'!$I$8:$I$4158,1,0)</f>
        <v>#N/A</v>
      </c>
    </row>
    <row r="2016" spans="24:44" ht="18.75" x14ac:dyDescent="0.3">
      <c r="X2016" s="83">
        <f t="shared" si="249"/>
        <v>9</v>
      </c>
      <c r="Z2016" s="90" t="e">
        <f t="shared" si="250"/>
        <v>#DIV/0!</v>
      </c>
      <c r="AA2016" s="94" t="e">
        <f>+VLOOKUP(C2016,'Código Licitaciones'!$J$7:$J$31,1,0)</f>
        <v>#N/A</v>
      </c>
      <c r="AB2016" s="94">
        <f t="shared" si="251"/>
        <v>0</v>
      </c>
      <c r="AC2016" s="94" t="e">
        <f>+VLOOKUP(E2016,'Código Licitaciones'!$K$7:$K$50,1,0)</f>
        <v>#N/A</v>
      </c>
      <c r="AD2016" s="94">
        <f t="shared" si="252"/>
        <v>0</v>
      </c>
      <c r="AE2016" s="94" t="e">
        <f>+VLOOKUP(G2016,'Código Licitaciones'!$L$7:$L$50,1,0)</f>
        <v>#N/A</v>
      </c>
      <c r="AF2016" s="90" t="e">
        <f t="shared" si="253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6"/>
        <v>0</v>
      </c>
      <c r="AJ2016" s="94">
        <f t="shared" si="246"/>
        <v>0</v>
      </c>
      <c r="AK2016" s="95" t="e">
        <f>+VLOOKUP(M2016,'Código Barras'!$C$3:$C$1694,1,0)</f>
        <v>#N/A</v>
      </c>
      <c r="AL2016" s="90">
        <f t="shared" si="248"/>
        <v>0</v>
      </c>
      <c r="AM2016" s="90">
        <f t="shared" si="248"/>
        <v>0</v>
      </c>
      <c r="AN2016" s="90">
        <f t="shared" si="248"/>
        <v>0</v>
      </c>
      <c r="AO2016" s="90">
        <f t="shared" si="247"/>
        <v>0</v>
      </c>
      <c r="AP2016" s="90">
        <f t="shared" si="247"/>
        <v>0</v>
      </c>
      <c r="AQ2016" s="90">
        <f t="shared" si="247"/>
        <v>0</v>
      </c>
      <c r="AR2016" s="90" t="e">
        <f>VLOOKUP(C2016&amp;E2016&amp;G2016&amp;I2016&amp;J2016,'Código Licitaciones'!$I$8:$I$4158,1,0)</f>
        <v>#N/A</v>
      </c>
    </row>
    <row r="2017" spans="24:44" ht="18.75" x14ac:dyDescent="0.3">
      <c r="X2017" s="83">
        <f t="shared" si="249"/>
        <v>9</v>
      </c>
      <c r="Z2017" s="90" t="e">
        <f t="shared" si="250"/>
        <v>#DIV/0!</v>
      </c>
      <c r="AA2017" s="94" t="e">
        <f>+VLOOKUP(C2017,'Código Licitaciones'!$J$7:$J$31,1,0)</f>
        <v>#N/A</v>
      </c>
      <c r="AB2017" s="94">
        <f t="shared" si="251"/>
        <v>0</v>
      </c>
      <c r="AC2017" s="94" t="e">
        <f>+VLOOKUP(E2017,'Código Licitaciones'!$K$7:$K$50,1,0)</f>
        <v>#N/A</v>
      </c>
      <c r="AD2017" s="94">
        <f t="shared" si="252"/>
        <v>0</v>
      </c>
      <c r="AE2017" s="94" t="e">
        <f>+VLOOKUP(G2017,'Código Licitaciones'!$L$7:$L$50,1,0)</f>
        <v>#N/A</v>
      </c>
      <c r="AF2017" s="90" t="e">
        <f t="shared" si="253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6"/>
        <v>0</v>
      </c>
      <c r="AJ2017" s="94">
        <f t="shared" si="246"/>
        <v>0</v>
      </c>
      <c r="AK2017" s="95" t="e">
        <f>+VLOOKUP(M2017,'Código Barras'!$C$3:$C$1694,1,0)</f>
        <v>#N/A</v>
      </c>
      <c r="AL2017" s="90">
        <f t="shared" si="248"/>
        <v>0</v>
      </c>
      <c r="AM2017" s="90">
        <f t="shared" si="248"/>
        <v>0</v>
      </c>
      <c r="AN2017" s="90">
        <f t="shared" si="248"/>
        <v>0</v>
      </c>
      <c r="AO2017" s="90">
        <f t="shared" si="247"/>
        <v>0</v>
      </c>
      <c r="AP2017" s="90">
        <f t="shared" si="247"/>
        <v>0</v>
      </c>
      <c r="AQ2017" s="90">
        <f t="shared" si="247"/>
        <v>0</v>
      </c>
      <c r="AR2017" s="90" t="e">
        <f>VLOOKUP(C2017&amp;E2017&amp;G2017&amp;I2017&amp;J2017,'Código Licitaciones'!$I$8:$I$4158,1,0)</f>
        <v>#N/A</v>
      </c>
    </row>
    <row r="2018" spans="24:44" ht="18.75" x14ac:dyDescent="0.3">
      <c r="X2018" s="83">
        <f t="shared" si="249"/>
        <v>9</v>
      </c>
      <c r="Z2018" s="90" t="e">
        <f t="shared" si="250"/>
        <v>#DIV/0!</v>
      </c>
      <c r="AA2018" s="94" t="e">
        <f>+VLOOKUP(C2018,'Código Licitaciones'!$J$7:$J$31,1,0)</f>
        <v>#N/A</v>
      </c>
      <c r="AB2018" s="94">
        <f t="shared" si="251"/>
        <v>0</v>
      </c>
      <c r="AC2018" s="94" t="e">
        <f>+VLOOKUP(E2018,'Código Licitaciones'!$K$7:$K$50,1,0)</f>
        <v>#N/A</v>
      </c>
      <c r="AD2018" s="94">
        <f t="shared" si="252"/>
        <v>0</v>
      </c>
      <c r="AE2018" s="94" t="e">
        <f>+VLOOKUP(G2018,'Código Licitaciones'!$L$7:$L$50,1,0)</f>
        <v>#N/A</v>
      </c>
      <c r="AF2018" s="90" t="e">
        <f t="shared" si="253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6"/>
        <v>0</v>
      </c>
      <c r="AJ2018" s="94">
        <f t="shared" si="246"/>
        <v>0</v>
      </c>
      <c r="AK2018" s="95" t="e">
        <f>+VLOOKUP(M2018,'Código Barras'!$C$3:$C$1694,1,0)</f>
        <v>#N/A</v>
      </c>
      <c r="AL2018" s="90">
        <f t="shared" si="248"/>
        <v>0</v>
      </c>
      <c r="AM2018" s="90">
        <f t="shared" si="248"/>
        <v>0</v>
      </c>
      <c r="AN2018" s="90">
        <f t="shared" si="248"/>
        <v>0</v>
      </c>
      <c r="AO2018" s="90">
        <f t="shared" si="247"/>
        <v>0</v>
      </c>
      <c r="AP2018" s="90">
        <f t="shared" si="247"/>
        <v>0</v>
      </c>
      <c r="AQ2018" s="90">
        <f t="shared" si="247"/>
        <v>0</v>
      </c>
      <c r="AR2018" s="90" t="e">
        <f>VLOOKUP(C2018&amp;E2018&amp;G2018&amp;I2018&amp;J2018,'Código Licitaciones'!$I$8:$I$4158,1,0)</f>
        <v>#N/A</v>
      </c>
    </row>
    <row r="2019" spans="24:44" ht="18.75" x14ac:dyDescent="0.3">
      <c r="X2019" s="83">
        <f t="shared" si="249"/>
        <v>9</v>
      </c>
      <c r="Z2019" s="90" t="e">
        <f t="shared" si="250"/>
        <v>#DIV/0!</v>
      </c>
      <c r="AA2019" s="94" t="e">
        <f>+VLOOKUP(C2019,'Código Licitaciones'!$J$7:$J$31,1,0)</f>
        <v>#N/A</v>
      </c>
      <c r="AB2019" s="94">
        <f t="shared" si="251"/>
        <v>0</v>
      </c>
      <c r="AC2019" s="94" t="e">
        <f>+VLOOKUP(E2019,'Código Licitaciones'!$K$7:$K$50,1,0)</f>
        <v>#N/A</v>
      </c>
      <c r="AD2019" s="94">
        <f t="shared" si="252"/>
        <v>0</v>
      </c>
      <c r="AE2019" s="94" t="e">
        <f>+VLOOKUP(G2019,'Código Licitaciones'!$L$7:$L$50,1,0)</f>
        <v>#N/A</v>
      </c>
      <c r="AF2019" s="90" t="e">
        <f t="shared" si="253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6"/>
        <v>0</v>
      </c>
      <c r="AJ2019" s="94">
        <f t="shared" si="246"/>
        <v>0</v>
      </c>
      <c r="AK2019" s="95" t="e">
        <f>+VLOOKUP(M2019,'Código Barras'!$C$3:$C$1694,1,0)</f>
        <v>#N/A</v>
      </c>
      <c r="AL2019" s="90">
        <f t="shared" si="248"/>
        <v>0</v>
      </c>
      <c r="AM2019" s="90">
        <f t="shared" si="248"/>
        <v>0</v>
      </c>
      <c r="AN2019" s="90">
        <f t="shared" si="248"/>
        <v>0</v>
      </c>
      <c r="AO2019" s="90">
        <f t="shared" si="247"/>
        <v>0</v>
      </c>
      <c r="AP2019" s="90">
        <f t="shared" si="247"/>
        <v>0</v>
      </c>
      <c r="AQ2019" s="90">
        <f t="shared" si="247"/>
        <v>0</v>
      </c>
      <c r="AR2019" s="90" t="e">
        <f>VLOOKUP(C2019&amp;E2019&amp;G2019&amp;I2019&amp;J2019,'Código Licitaciones'!$I$8:$I$4158,1,0)</f>
        <v>#N/A</v>
      </c>
    </row>
    <row r="2020" spans="24:44" ht="18.75" x14ac:dyDescent="0.3">
      <c r="X2020" s="83">
        <f t="shared" si="249"/>
        <v>9</v>
      </c>
      <c r="Z2020" s="90" t="e">
        <f t="shared" si="250"/>
        <v>#DIV/0!</v>
      </c>
      <c r="AA2020" s="94" t="e">
        <f>+VLOOKUP(C2020,'Código Licitaciones'!$J$7:$J$31,1,0)</f>
        <v>#N/A</v>
      </c>
      <c r="AB2020" s="94">
        <f t="shared" si="251"/>
        <v>0</v>
      </c>
      <c r="AC2020" s="94" t="e">
        <f>+VLOOKUP(E2020,'Código Licitaciones'!$K$7:$K$50,1,0)</f>
        <v>#N/A</v>
      </c>
      <c r="AD2020" s="94">
        <f t="shared" si="252"/>
        <v>0</v>
      </c>
      <c r="AE2020" s="94" t="e">
        <f>+VLOOKUP(G2020,'Código Licitaciones'!$L$7:$L$50,1,0)</f>
        <v>#N/A</v>
      </c>
      <c r="AF2020" s="90" t="e">
        <f t="shared" si="253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6"/>
        <v>0</v>
      </c>
      <c r="AJ2020" s="94">
        <f t="shared" si="246"/>
        <v>0</v>
      </c>
      <c r="AK2020" s="95" t="e">
        <f>+VLOOKUP(M2020,'Código Barras'!$C$3:$C$1694,1,0)</f>
        <v>#N/A</v>
      </c>
      <c r="AL2020" s="90">
        <f t="shared" si="248"/>
        <v>0</v>
      </c>
      <c r="AM2020" s="90">
        <f t="shared" si="248"/>
        <v>0</v>
      </c>
      <c r="AN2020" s="90">
        <f t="shared" si="248"/>
        <v>0</v>
      </c>
      <c r="AO2020" s="90">
        <f t="shared" si="247"/>
        <v>0</v>
      </c>
      <c r="AP2020" s="90">
        <f t="shared" si="247"/>
        <v>0</v>
      </c>
      <c r="AQ2020" s="90">
        <f t="shared" si="247"/>
        <v>0</v>
      </c>
      <c r="AR2020" s="90" t="e">
        <f>VLOOKUP(C2020&amp;E2020&amp;G2020&amp;I2020&amp;J2020,'Código Licitaciones'!$I$8:$I$4158,1,0)</f>
        <v>#N/A</v>
      </c>
    </row>
    <row r="2021" spans="24:44" ht="18.75" x14ac:dyDescent="0.3">
      <c r="X2021" s="83">
        <f t="shared" si="249"/>
        <v>9</v>
      </c>
      <c r="Z2021" s="90" t="e">
        <f t="shared" si="250"/>
        <v>#DIV/0!</v>
      </c>
      <c r="AA2021" s="94" t="e">
        <f>+VLOOKUP(C2021,'Código Licitaciones'!$J$7:$J$31,1,0)</f>
        <v>#N/A</v>
      </c>
      <c r="AB2021" s="94">
        <f t="shared" si="251"/>
        <v>0</v>
      </c>
      <c r="AC2021" s="94" t="e">
        <f>+VLOOKUP(E2021,'Código Licitaciones'!$K$7:$K$50,1,0)</f>
        <v>#N/A</v>
      </c>
      <c r="AD2021" s="94">
        <f t="shared" si="252"/>
        <v>0</v>
      </c>
      <c r="AE2021" s="94" t="e">
        <f>+VLOOKUP(G2021,'Código Licitaciones'!$L$7:$L$50,1,0)</f>
        <v>#N/A</v>
      </c>
      <c r="AF2021" s="90" t="e">
        <f t="shared" si="253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6"/>
        <v>0</v>
      </c>
      <c r="AJ2021" s="94">
        <f t="shared" si="246"/>
        <v>0</v>
      </c>
      <c r="AK2021" s="95" t="e">
        <f>+VLOOKUP(M2021,'Código Barras'!$C$3:$C$1694,1,0)</f>
        <v>#N/A</v>
      </c>
      <c r="AL2021" s="90">
        <f t="shared" si="248"/>
        <v>0</v>
      </c>
      <c r="AM2021" s="90">
        <f t="shared" si="248"/>
        <v>0</v>
      </c>
      <c r="AN2021" s="90">
        <f t="shared" si="248"/>
        <v>0</v>
      </c>
      <c r="AO2021" s="90">
        <f t="shared" si="247"/>
        <v>0</v>
      </c>
      <c r="AP2021" s="90">
        <f t="shared" si="247"/>
        <v>0</v>
      </c>
      <c r="AQ2021" s="90">
        <f t="shared" si="247"/>
        <v>0</v>
      </c>
      <c r="AR2021" s="90" t="e">
        <f>VLOOKUP(C2021&amp;E2021&amp;G2021&amp;I2021&amp;J2021,'Código Licitaciones'!$I$8:$I$4158,1,0)</f>
        <v>#N/A</v>
      </c>
    </row>
    <row r="2022" spans="24:44" ht="18.75" x14ac:dyDescent="0.3">
      <c r="X2022" s="83">
        <f t="shared" si="249"/>
        <v>9</v>
      </c>
      <c r="Z2022" s="90" t="e">
        <f t="shared" si="250"/>
        <v>#DIV/0!</v>
      </c>
      <c r="AA2022" s="94" t="e">
        <f>+VLOOKUP(C2022,'Código Licitaciones'!$J$7:$J$31,1,0)</f>
        <v>#N/A</v>
      </c>
      <c r="AB2022" s="94">
        <f t="shared" si="251"/>
        <v>0</v>
      </c>
      <c r="AC2022" s="94" t="e">
        <f>+VLOOKUP(E2022,'Código Licitaciones'!$K$7:$K$50,1,0)</f>
        <v>#N/A</v>
      </c>
      <c r="AD2022" s="94">
        <f t="shared" si="252"/>
        <v>0</v>
      </c>
      <c r="AE2022" s="94" t="e">
        <f>+VLOOKUP(G2022,'Código Licitaciones'!$L$7:$L$50,1,0)</f>
        <v>#N/A</v>
      </c>
      <c r="AF2022" s="90" t="e">
        <f t="shared" si="253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6"/>
        <v>0</v>
      </c>
      <c r="AJ2022" s="94">
        <f t="shared" si="246"/>
        <v>0</v>
      </c>
      <c r="AK2022" s="95" t="e">
        <f>+VLOOKUP(M2022,'Código Barras'!$C$3:$C$1694,1,0)</f>
        <v>#N/A</v>
      </c>
      <c r="AL2022" s="90">
        <f t="shared" si="248"/>
        <v>0</v>
      </c>
      <c r="AM2022" s="90">
        <f t="shared" si="248"/>
        <v>0</v>
      </c>
      <c r="AN2022" s="90">
        <f t="shared" si="248"/>
        <v>0</v>
      </c>
      <c r="AO2022" s="90">
        <f t="shared" si="247"/>
        <v>0</v>
      </c>
      <c r="AP2022" s="90">
        <f t="shared" si="247"/>
        <v>0</v>
      </c>
      <c r="AQ2022" s="90">
        <f t="shared" si="247"/>
        <v>0</v>
      </c>
      <c r="AR2022" s="90" t="e">
        <f>VLOOKUP(C2022&amp;E2022&amp;G2022&amp;I2022&amp;J2022,'Código Licitaciones'!$I$8:$I$4158,1,0)</f>
        <v>#N/A</v>
      </c>
    </row>
    <row r="2023" spans="24:44" ht="18.75" x14ac:dyDescent="0.3">
      <c r="X2023" s="83">
        <f t="shared" si="249"/>
        <v>9</v>
      </c>
      <c r="Z2023" s="90" t="e">
        <f t="shared" si="250"/>
        <v>#DIV/0!</v>
      </c>
      <c r="AA2023" s="94" t="e">
        <f>+VLOOKUP(C2023,'Código Licitaciones'!$J$7:$J$31,1,0)</f>
        <v>#N/A</v>
      </c>
      <c r="AB2023" s="94">
        <f t="shared" si="251"/>
        <v>0</v>
      </c>
      <c r="AC2023" s="94" t="e">
        <f>+VLOOKUP(E2023,'Código Licitaciones'!$K$7:$K$50,1,0)</f>
        <v>#N/A</v>
      </c>
      <c r="AD2023" s="94">
        <f t="shared" si="252"/>
        <v>0</v>
      </c>
      <c r="AE2023" s="94" t="e">
        <f>+VLOOKUP(G2023,'Código Licitaciones'!$L$7:$L$50,1,0)</f>
        <v>#N/A</v>
      </c>
      <c r="AF2023" s="90" t="e">
        <f t="shared" si="253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6"/>
        <v>0</v>
      </c>
      <c r="AJ2023" s="94">
        <f t="shared" si="246"/>
        <v>0</v>
      </c>
      <c r="AK2023" s="95" t="e">
        <f>+VLOOKUP(M2023,'Código Barras'!$C$3:$C$1694,1,0)</f>
        <v>#N/A</v>
      </c>
      <c r="AL2023" s="90">
        <f t="shared" si="248"/>
        <v>0</v>
      </c>
      <c r="AM2023" s="90">
        <f t="shared" si="248"/>
        <v>0</v>
      </c>
      <c r="AN2023" s="90">
        <f t="shared" si="248"/>
        <v>0</v>
      </c>
      <c r="AO2023" s="90">
        <f t="shared" si="247"/>
        <v>0</v>
      </c>
      <c r="AP2023" s="90">
        <f t="shared" si="247"/>
        <v>0</v>
      </c>
      <c r="AQ2023" s="90">
        <f t="shared" si="247"/>
        <v>0</v>
      </c>
      <c r="AR2023" s="90" t="e">
        <f>VLOOKUP(C2023&amp;E2023&amp;G2023&amp;I2023&amp;J2023,'Código Licitaciones'!$I$8:$I$4158,1,0)</f>
        <v>#N/A</v>
      </c>
    </row>
    <row r="2024" spans="24:44" ht="18.75" x14ac:dyDescent="0.3">
      <c r="X2024" s="83">
        <f t="shared" si="249"/>
        <v>9</v>
      </c>
      <c r="Z2024" s="90" t="e">
        <f t="shared" si="250"/>
        <v>#DIV/0!</v>
      </c>
      <c r="AA2024" s="94" t="e">
        <f>+VLOOKUP(C2024,'Código Licitaciones'!$J$7:$J$31,1,0)</f>
        <v>#N/A</v>
      </c>
      <c r="AB2024" s="94">
        <f t="shared" si="251"/>
        <v>0</v>
      </c>
      <c r="AC2024" s="94" t="e">
        <f>+VLOOKUP(E2024,'Código Licitaciones'!$K$7:$K$50,1,0)</f>
        <v>#N/A</v>
      </c>
      <c r="AD2024" s="94">
        <f t="shared" si="252"/>
        <v>0</v>
      </c>
      <c r="AE2024" s="94" t="e">
        <f>+VLOOKUP(G2024,'Código Licitaciones'!$L$7:$L$50,1,0)</f>
        <v>#N/A</v>
      </c>
      <c r="AF2024" s="90" t="e">
        <f t="shared" si="253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6"/>
        <v>0</v>
      </c>
      <c r="AJ2024" s="94">
        <f t="shared" si="246"/>
        <v>0</v>
      </c>
      <c r="AK2024" s="95" t="e">
        <f>+VLOOKUP(M2024,'Código Barras'!$C$3:$C$1694,1,0)</f>
        <v>#N/A</v>
      </c>
      <c r="AL2024" s="90">
        <f t="shared" si="248"/>
        <v>0</v>
      </c>
      <c r="AM2024" s="90">
        <f t="shared" si="248"/>
        <v>0</v>
      </c>
      <c r="AN2024" s="90">
        <f t="shared" si="248"/>
        <v>0</v>
      </c>
      <c r="AO2024" s="90">
        <f t="shared" si="247"/>
        <v>0</v>
      </c>
      <c r="AP2024" s="90">
        <f t="shared" si="247"/>
        <v>0</v>
      </c>
      <c r="AQ2024" s="90">
        <f t="shared" si="247"/>
        <v>0</v>
      </c>
      <c r="AR2024" s="90" t="e">
        <f>VLOOKUP(C2024&amp;E2024&amp;G2024&amp;I2024&amp;J2024,'Código Licitaciones'!$I$8:$I$4158,1,0)</f>
        <v>#N/A</v>
      </c>
    </row>
    <row r="2025" spans="24:44" ht="18.75" x14ac:dyDescent="0.3">
      <c r="X2025" s="83">
        <f t="shared" si="249"/>
        <v>9</v>
      </c>
      <c r="Z2025" s="90" t="e">
        <f t="shared" si="250"/>
        <v>#DIV/0!</v>
      </c>
      <c r="AA2025" s="94" t="e">
        <f>+VLOOKUP(C2025,'Código Licitaciones'!$J$7:$J$31,1,0)</f>
        <v>#N/A</v>
      </c>
      <c r="AB2025" s="94">
        <f t="shared" si="251"/>
        <v>0</v>
      </c>
      <c r="AC2025" s="94" t="e">
        <f>+VLOOKUP(E2025,'Código Licitaciones'!$K$7:$K$50,1,0)</f>
        <v>#N/A</v>
      </c>
      <c r="AD2025" s="94">
        <f t="shared" si="252"/>
        <v>0</v>
      </c>
      <c r="AE2025" s="94" t="e">
        <f>+VLOOKUP(G2025,'Código Licitaciones'!$L$7:$L$50,1,0)</f>
        <v>#N/A</v>
      </c>
      <c r="AF2025" s="90" t="e">
        <f t="shared" si="253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6"/>
        <v>0</v>
      </c>
      <c r="AJ2025" s="94">
        <f t="shared" si="246"/>
        <v>0</v>
      </c>
      <c r="AK2025" s="95" t="e">
        <f>+VLOOKUP(M2025,'Código Barras'!$C$3:$C$1694,1,0)</f>
        <v>#N/A</v>
      </c>
      <c r="AL2025" s="90">
        <f t="shared" si="248"/>
        <v>0</v>
      </c>
      <c r="AM2025" s="90">
        <f t="shared" si="248"/>
        <v>0</v>
      </c>
      <c r="AN2025" s="90">
        <f t="shared" si="248"/>
        <v>0</v>
      </c>
      <c r="AO2025" s="90">
        <f t="shared" si="247"/>
        <v>0</v>
      </c>
      <c r="AP2025" s="90">
        <f t="shared" si="247"/>
        <v>0</v>
      </c>
      <c r="AQ2025" s="90">
        <f t="shared" si="247"/>
        <v>0</v>
      </c>
      <c r="AR2025" s="90" t="e">
        <f>VLOOKUP(C2025&amp;E2025&amp;G2025&amp;I2025&amp;J2025,'Código Licitaciones'!$I$8:$I$4158,1,0)</f>
        <v>#N/A</v>
      </c>
    </row>
    <row r="2026" spans="24:44" ht="18.75" x14ac:dyDescent="0.3">
      <c r="X2026" s="83">
        <f t="shared" si="249"/>
        <v>9</v>
      </c>
      <c r="Z2026" s="90" t="e">
        <f t="shared" si="250"/>
        <v>#DIV/0!</v>
      </c>
      <c r="AA2026" s="94" t="e">
        <f>+VLOOKUP(C2026,'Código Licitaciones'!$J$7:$J$31,1,0)</f>
        <v>#N/A</v>
      </c>
      <c r="AB2026" s="94">
        <f t="shared" si="251"/>
        <v>0</v>
      </c>
      <c r="AC2026" s="94" t="e">
        <f>+VLOOKUP(E2026,'Código Licitaciones'!$K$7:$K$50,1,0)</f>
        <v>#N/A</v>
      </c>
      <c r="AD2026" s="94">
        <f t="shared" si="252"/>
        <v>0</v>
      </c>
      <c r="AE2026" s="94" t="e">
        <f>+VLOOKUP(G2026,'Código Licitaciones'!$L$7:$L$50,1,0)</f>
        <v>#N/A</v>
      </c>
      <c r="AF2026" s="90" t="e">
        <f t="shared" si="253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6"/>
        <v>0</v>
      </c>
      <c r="AJ2026" s="94">
        <f t="shared" si="246"/>
        <v>0</v>
      </c>
      <c r="AK2026" s="95" t="e">
        <f>+VLOOKUP(M2026,'Código Barras'!$C$3:$C$1694,1,0)</f>
        <v>#N/A</v>
      </c>
      <c r="AL2026" s="90">
        <f t="shared" si="248"/>
        <v>0</v>
      </c>
      <c r="AM2026" s="90">
        <f t="shared" si="248"/>
        <v>0</v>
      </c>
      <c r="AN2026" s="90">
        <f t="shared" si="248"/>
        <v>0</v>
      </c>
      <c r="AO2026" s="90">
        <f t="shared" si="247"/>
        <v>0</v>
      </c>
      <c r="AP2026" s="90">
        <f t="shared" si="247"/>
        <v>0</v>
      </c>
      <c r="AQ2026" s="90">
        <f t="shared" si="247"/>
        <v>0</v>
      </c>
      <c r="AR2026" s="90" t="e">
        <f>VLOOKUP(C2026&amp;E2026&amp;G2026&amp;I2026&amp;J2026,'Código Licitaciones'!$I$8:$I$4158,1,0)</f>
        <v>#N/A</v>
      </c>
    </row>
    <row r="2027" spans="24:44" ht="18.75" x14ac:dyDescent="0.3">
      <c r="X2027" s="83">
        <f t="shared" si="249"/>
        <v>9</v>
      </c>
      <c r="Z2027" s="90" t="e">
        <f t="shared" si="250"/>
        <v>#DIV/0!</v>
      </c>
      <c r="AA2027" s="94" t="e">
        <f>+VLOOKUP(C2027,'Código Licitaciones'!$J$7:$J$31,1,0)</f>
        <v>#N/A</v>
      </c>
      <c r="AB2027" s="94">
        <f t="shared" si="251"/>
        <v>0</v>
      </c>
      <c r="AC2027" s="94" t="e">
        <f>+VLOOKUP(E2027,'Código Licitaciones'!$K$7:$K$50,1,0)</f>
        <v>#N/A</v>
      </c>
      <c r="AD2027" s="94">
        <f t="shared" si="252"/>
        <v>0</v>
      </c>
      <c r="AE2027" s="94" t="e">
        <f>+VLOOKUP(G2027,'Código Licitaciones'!$L$7:$L$50,1,0)</f>
        <v>#N/A</v>
      </c>
      <c r="AF2027" s="90" t="e">
        <f t="shared" si="253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6"/>
        <v>0</v>
      </c>
      <c r="AJ2027" s="94">
        <f t="shared" si="246"/>
        <v>0</v>
      </c>
      <c r="AK2027" s="95" t="e">
        <f>+VLOOKUP(M2027,'Código Barras'!$C$3:$C$1694,1,0)</f>
        <v>#N/A</v>
      </c>
      <c r="AL2027" s="90">
        <f t="shared" si="248"/>
        <v>0</v>
      </c>
      <c r="AM2027" s="90">
        <f t="shared" si="248"/>
        <v>0</v>
      </c>
      <c r="AN2027" s="90">
        <f t="shared" si="248"/>
        <v>0</v>
      </c>
      <c r="AO2027" s="90">
        <f t="shared" si="247"/>
        <v>0</v>
      </c>
      <c r="AP2027" s="90">
        <f t="shared" si="247"/>
        <v>0</v>
      </c>
      <c r="AQ2027" s="90">
        <f t="shared" si="247"/>
        <v>0</v>
      </c>
      <c r="AR2027" s="90" t="e">
        <f>VLOOKUP(C2027&amp;E2027&amp;G2027&amp;I2027&amp;J2027,'Código Licitaciones'!$I$8:$I$4158,1,0)</f>
        <v>#N/A</v>
      </c>
    </row>
    <row r="2028" spans="24:44" ht="18.75" x14ac:dyDescent="0.3">
      <c r="X2028" s="83">
        <f t="shared" si="249"/>
        <v>9</v>
      </c>
      <c r="Z2028" s="90" t="e">
        <f t="shared" si="250"/>
        <v>#DIV/0!</v>
      </c>
      <c r="AA2028" s="94" t="e">
        <f>+VLOOKUP(C2028,'Código Licitaciones'!$J$7:$J$31,1,0)</f>
        <v>#N/A</v>
      </c>
      <c r="AB2028" s="94">
        <f t="shared" si="251"/>
        <v>0</v>
      </c>
      <c r="AC2028" s="94" t="e">
        <f>+VLOOKUP(E2028,'Código Licitaciones'!$K$7:$K$50,1,0)</f>
        <v>#N/A</v>
      </c>
      <c r="AD2028" s="94">
        <f t="shared" si="252"/>
        <v>0</v>
      </c>
      <c r="AE2028" s="94" t="e">
        <f>+VLOOKUP(G2028,'Código Licitaciones'!$L$7:$L$50,1,0)</f>
        <v>#N/A</v>
      </c>
      <c r="AF2028" s="90" t="e">
        <f t="shared" si="253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6"/>
        <v>0</v>
      </c>
      <c r="AJ2028" s="94">
        <f t="shared" si="246"/>
        <v>0</v>
      </c>
      <c r="AK2028" s="95" t="e">
        <f>+VLOOKUP(M2028,'Código Barras'!$C$3:$C$1694,1,0)</f>
        <v>#N/A</v>
      </c>
      <c r="AL2028" s="90">
        <f t="shared" si="248"/>
        <v>0</v>
      </c>
      <c r="AM2028" s="90">
        <f t="shared" si="248"/>
        <v>0</v>
      </c>
      <c r="AN2028" s="90">
        <f t="shared" si="248"/>
        <v>0</v>
      </c>
      <c r="AO2028" s="90">
        <f t="shared" si="247"/>
        <v>0</v>
      </c>
      <c r="AP2028" s="90">
        <f t="shared" si="247"/>
        <v>0</v>
      </c>
      <c r="AQ2028" s="90">
        <f t="shared" si="247"/>
        <v>0</v>
      </c>
      <c r="AR2028" s="90" t="e">
        <f>VLOOKUP(C2028&amp;E2028&amp;G2028&amp;I2028&amp;J2028,'Código Licitaciones'!$I$8:$I$4158,1,0)</f>
        <v>#N/A</v>
      </c>
    </row>
    <row r="2029" spans="24:44" ht="18.75" x14ac:dyDescent="0.3">
      <c r="X2029" s="83">
        <f t="shared" si="249"/>
        <v>9</v>
      </c>
      <c r="Z2029" s="90" t="e">
        <f t="shared" si="250"/>
        <v>#DIV/0!</v>
      </c>
      <c r="AA2029" s="94" t="e">
        <f>+VLOOKUP(C2029,'Código Licitaciones'!$J$7:$J$31,1,0)</f>
        <v>#N/A</v>
      </c>
      <c r="AB2029" s="94">
        <f t="shared" si="251"/>
        <v>0</v>
      </c>
      <c r="AC2029" s="94" t="e">
        <f>+VLOOKUP(E2029,'Código Licitaciones'!$K$7:$K$50,1,0)</f>
        <v>#N/A</v>
      </c>
      <c r="AD2029" s="94">
        <f t="shared" si="252"/>
        <v>0</v>
      </c>
      <c r="AE2029" s="94" t="e">
        <f>+VLOOKUP(G2029,'Código Licitaciones'!$L$7:$L$50,1,0)</f>
        <v>#N/A</v>
      </c>
      <c r="AF2029" s="90" t="e">
        <f t="shared" si="253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6"/>
        <v>0</v>
      </c>
      <c r="AJ2029" s="94">
        <f t="shared" si="246"/>
        <v>0</v>
      </c>
      <c r="AK2029" s="95" t="e">
        <f>+VLOOKUP(M2029,'Código Barras'!$C$3:$C$1694,1,0)</f>
        <v>#N/A</v>
      </c>
      <c r="AL2029" s="90">
        <f t="shared" si="248"/>
        <v>0</v>
      </c>
      <c r="AM2029" s="90">
        <f t="shared" si="248"/>
        <v>0</v>
      </c>
      <c r="AN2029" s="90">
        <f t="shared" si="248"/>
        <v>0</v>
      </c>
      <c r="AO2029" s="90">
        <f t="shared" si="247"/>
        <v>0</v>
      </c>
      <c r="AP2029" s="90">
        <f t="shared" si="247"/>
        <v>0</v>
      </c>
      <c r="AQ2029" s="90">
        <f t="shared" si="247"/>
        <v>0</v>
      </c>
      <c r="AR2029" s="90" t="e">
        <f>VLOOKUP(C2029&amp;E2029&amp;G2029&amp;I2029&amp;J2029,'Código Licitaciones'!$I$8:$I$4158,1,0)</f>
        <v>#N/A</v>
      </c>
    </row>
    <row r="2030" spans="24:44" ht="18.75" x14ac:dyDescent="0.3">
      <c r="X2030" s="83">
        <f t="shared" si="249"/>
        <v>9</v>
      </c>
      <c r="Z2030" s="90" t="e">
        <f t="shared" si="250"/>
        <v>#DIV/0!</v>
      </c>
      <c r="AA2030" s="94" t="e">
        <f>+VLOOKUP(C2030,'Código Licitaciones'!$J$7:$J$31,1,0)</f>
        <v>#N/A</v>
      </c>
      <c r="AB2030" s="94">
        <f t="shared" si="251"/>
        <v>0</v>
      </c>
      <c r="AC2030" s="94" t="e">
        <f>+VLOOKUP(E2030,'Código Licitaciones'!$K$7:$K$50,1,0)</f>
        <v>#N/A</v>
      </c>
      <c r="AD2030" s="94">
        <f t="shared" si="252"/>
        <v>0</v>
      </c>
      <c r="AE2030" s="94" t="e">
        <f>+VLOOKUP(G2030,'Código Licitaciones'!$L$7:$L$50,1,0)</f>
        <v>#N/A</v>
      </c>
      <c r="AF2030" s="90" t="e">
        <f t="shared" si="253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6"/>
        <v>0</v>
      </c>
      <c r="AJ2030" s="94">
        <f t="shared" si="246"/>
        <v>0</v>
      </c>
      <c r="AK2030" s="95" t="e">
        <f>+VLOOKUP(M2030,'Código Barras'!$C$3:$C$1694,1,0)</f>
        <v>#N/A</v>
      </c>
      <c r="AL2030" s="90">
        <f t="shared" si="248"/>
        <v>0</v>
      </c>
      <c r="AM2030" s="90">
        <f t="shared" si="248"/>
        <v>0</v>
      </c>
      <c r="AN2030" s="90">
        <f t="shared" si="248"/>
        <v>0</v>
      </c>
      <c r="AO2030" s="90">
        <f t="shared" si="247"/>
        <v>0</v>
      </c>
      <c r="AP2030" s="90">
        <f t="shared" si="247"/>
        <v>0</v>
      </c>
      <c r="AQ2030" s="90">
        <f t="shared" si="247"/>
        <v>0</v>
      </c>
      <c r="AR2030" s="90" t="e">
        <f>VLOOKUP(C2030&amp;E2030&amp;G2030&amp;I2030&amp;J2030,'Código Licitaciones'!$I$8:$I$4158,1,0)</f>
        <v>#N/A</v>
      </c>
    </row>
    <row r="2031" spans="24:44" ht="18.75" x14ac:dyDescent="0.3">
      <c r="X2031" s="83">
        <f t="shared" si="249"/>
        <v>9</v>
      </c>
      <c r="Z2031" s="90" t="e">
        <f t="shared" si="250"/>
        <v>#DIV/0!</v>
      </c>
      <c r="AA2031" s="94" t="e">
        <f>+VLOOKUP(C2031,'Código Licitaciones'!$J$7:$J$31,1,0)</f>
        <v>#N/A</v>
      </c>
      <c r="AB2031" s="94">
        <f t="shared" si="251"/>
        <v>0</v>
      </c>
      <c r="AC2031" s="94" t="e">
        <f>+VLOOKUP(E2031,'Código Licitaciones'!$K$7:$K$50,1,0)</f>
        <v>#N/A</v>
      </c>
      <c r="AD2031" s="94">
        <f t="shared" si="252"/>
        <v>0</v>
      </c>
      <c r="AE2031" s="94" t="e">
        <f>+VLOOKUP(G2031,'Código Licitaciones'!$L$7:$L$50,1,0)</f>
        <v>#N/A</v>
      </c>
      <c r="AF2031" s="90" t="e">
        <f t="shared" si="253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6"/>
        <v>0</v>
      </c>
      <c r="AJ2031" s="94">
        <f t="shared" si="246"/>
        <v>0</v>
      </c>
      <c r="AK2031" s="95" t="e">
        <f>+VLOOKUP(M2031,'Código Barras'!$C$3:$C$1694,1,0)</f>
        <v>#N/A</v>
      </c>
      <c r="AL2031" s="90">
        <f t="shared" si="248"/>
        <v>0</v>
      </c>
      <c r="AM2031" s="90">
        <f t="shared" si="248"/>
        <v>0</v>
      </c>
      <c r="AN2031" s="90">
        <f t="shared" si="248"/>
        <v>0</v>
      </c>
      <c r="AO2031" s="90">
        <f t="shared" si="247"/>
        <v>0</v>
      </c>
      <c r="AP2031" s="90">
        <f t="shared" si="247"/>
        <v>0</v>
      </c>
      <c r="AQ2031" s="90">
        <f t="shared" si="247"/>
        <v>0</v>
      </c>
      <c r="AR2031" s="90" t="e">
        <f>VLOOKUP(C2031&amp;E2031&amp;G2031&amp;I2031&amp;J2031,'Código Licitaciones'!$I$8:$I$4158,1,0)</f>
        <v>#N/A</v>
      </c>
    </row>
    <row r="2032" spans="24:44" ht="18.75" x14ac:dyDescent="0.3">
      <c r="X2032" s="83">
        <f t="shared" si="249"/>
        <v>9</v>
      </c>
      <c r="Z2032" s="90" t="e">
        <f t="shared" si="250"/>
        <v>#DIV/0!</v>
      </c>
      <c r="AA2032" s="94" t="e">
        <f>+VLOOKUP(C2032,'Código Licitaciones'!$J$7:$J$31,1,0)</f>
        <v>#N/A</v>
      </c>
      <c r="AB2032" s="94">
        <f t="shared" si="251"/>
        <v>0</v>
      </c>
      <c r="AC2032" s="94" t="e">
        <f>+VLOOKUP(E2032,'Código Licitaciones'!$K$7:$K$50,1,0)</f>
        <v>#N/A</v>
      </c>
      <c r="AD2032" s="94">
        <f t="shared" si="252"/>
        <v>0</v>
      </c>
      <c r="AE2032" s="94" t="e">
        <f>+VLOOKUP(G2032,'Código Licitaciones'!$L$7:$L$50,1,0)</f>
        <v>#N/A</v>
      </c>
      <c r="AF2032" s="90" t="e">
        <f t="shared" si="253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6"/>
        <v>0</v>
      </c>
      <c r="AJ2032" s="94">
        <f t="shared" si="246"/>
        <v>0</v>
      </c>
      <c r="AK2032" s="95" t="e">
        <f>+VLOOKUP(M2032,'Código Barras'!$C$3:$C$1694,1,0)</f>
        <v>#N/A</v>
      </c>
      <c r="AL2032" s="90">
        <f t="shared" si="248"/>
        <v>0</v>
      </c>
      <c r="AM2032" s="90">
        <f t="shared" si="248"/>
        <v>0</v>
      </c>
      <c r="AN2032" s="90">
        <f t="shared" si="248"/>
        <v>0</v>
      </c>
      <c r="AO2032" s="90">
        <f t="shared" si="247"/>
        <v>0</v>
      </c>
      <c r="AP2032" s="90">
        <f t="shared" si="247"/>
        <v>0</v>
      </c>
      <c r="AQ2032" s="90">
        <f t="shared" si="247"/>
        <v>0</v>
      </c>
      <c r="AR2032" s="90" t="e">
        <f>VLOOKUP(C2032&amp;E2032&amp;G2032&amp;I2032&amp;J2032,'Código Licitaciones'!$I$8:$I$4158,1,0)</f>
        <v>#N/A</v>
      </c>
    </row>
    <row r="2033" spans="24:44" ht="18.75" x14ac:dyDescent="0.3">
      <c r="X2033" s="83">
        <f t="shared" si="249"/>
        <v>9</v>
      </c>
      <c r="Z2033" s="90" t="e">
        <f t="shared" si="250"/>
        <v>#DIV/0!</v>
      </c>
      <c r="AA2033" s="94" t="e">
        <f>+VLOOKUP(C2033,'Código Licitaciones'!$J$7:$J$31,1,0)</f>
        <v>#N/A</v>
      </c>
      <c r="AB2033" s="94">
        <f t="shared" si="251"/>
        <v>0</v>
      </c>
      <c r="AC2033" s="94" t="e">
        <f>+VLOOKUP(E2033,'Código Licitaciones'!$K$7:$K$50,1,0)</f>
        <v>#N/A</v>
      </c>
      <c r="AD2033" s="94">
        <f t="shared" si="252"/>
        <v>0</v>
      </c>
      <c r="AE2033" s="94" t="e">
        <f>+VLOOKUP(G2033,'Código Licitaciones'!$L$7:$L$50,1,0)</f>
        <v>#N/A</v>
      </c>
      <c r="AF2033" s="90" t="e">
        <f t="shared" si="253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6"/>
        <v>0</v>
      </c>
      <c r="AJ2033" s="94">
        <f t="shared" si="246"/>
        <v>0</v>
      </c>
      <c r="AK2033" s="95" t="e">
        <f>+VLOOKUP(M2033,'Código Barras'!$C$3:$C$1694,1,0)</f>
        <v>#N/A</v>
      </c>
      <c r="AL2033" s="90">
        <f t="shared" si="248"/>
        <v>0</v>
      </c>
      <c r="AM2033" s="90">
        <f t="shared" si="248"/>
        <v>0</v>
      </c>
      <c r="AN2033" s="90">
        <f t="shared" si="248"/>
        <v>0</v>
      </c>
      <c r="AO2033" s="90">
        <f t="shared" si="247"/>
        <v>0</v>
      </c>
      <c r="AP2033" s="90">
        <f t="shared" si="247"/>
        <v>0</v>
      </c>
      <c r="AQ2033" s="90">
        <f t="shared" si="247"/>
        <v>0</v>
      </c>
      <c r="AR2033" s="90" t="e">
        <f>VLOOKUP(C2033&amp;E2033&amp;G2033&amp;I2033&amp;J2033,'Código Licitaciones'!$I$8:$I$4158,1,0)</f>
        <v>#N/A</v>
      </c>
    </row>
    <row r="2034" spans="24:44" ht="18.75" x14ac:dyDescent="0.3">
      <c r="X2034" s="83">
        <f t="shared" si="249"/>
        <v>9</v>
      </c>
      <c r="Z2034" s="90" t="e">
        <f t="shared" si="250"/>
        <v>#DIV/0!</v>
      </c>
      <c r="AA2034" s="94" t="e">
        <f>+VLOOKUP(C2034,'Código Licitaciones'!$J$7:$J$31,1,0)</f>
        <v>#N/A</v>
      </c>
      <c r="AB2034" s="94">
        <f t="shared" si="251"/>
        <v>0</v>
      </c>
      <c r="AC2034" s="94" t="e">
        <f>+VLOOKUP(E2034,'Código Licitaciones'!$K$7:$K$50,1,0)</f>
        <v>#N/A</v>
      </c>
      <c r="AD2034" s="94">
        <f t="shared" si="252"/>
        <v>0</v>
      </c>
      <c r="AE2034" s="94" t="e">
        <f>+VLOOKUP(G2034,'Código Licitaciones'!$L$7:$L$50,1,0)</f>
        <v>#N/A</v>
      </c>
      <c r="AF2034" s="90" t="e">
        <f t="shared" si="253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6"/>
        <v>0</v>
      </c>
      <c r="AJ2034" s="94">
        <f t="shared" si="246"/>
        <v>0</v>
      </c>
      <c r="AK2034" s="95" t="e">
        <f>+VLOOKUP(M2034,'Código Barras'!$C$3:$C$1694,1,0)</f>
        <v>#N/A</v>
      </c>
      <c r="AL2034" s="90">
        <f t="shared" si="248"/>
        <v>0</v>
      </c>
      <c r="AM2034" s="90">
        <f t="shared" si="248"/>
        <v>0</v>
      </c>
      <c r="AN2034" s="90">
        <f t="shared" si="248"/>
        <v>0</v>
      </c>
      <c r="AO2034" s="90">
        <f t="shared" si="247"/>
        <v>0</v>
      </c>
      <c r="AP2034" s="90">
        <f t="shared" si="247"/>
        <v>0</v>
      </c>
      <c r="AQ2034" s="90">
        <f t="shared" si="247"/>
        <v>0</v>
      </c>
      <c r="AR2034" s="90" t="e">
        <f>VLOOKUP(C2034&amp;E2034&amp;G2034&amp;I2034&amp;J2034,'Código Licitaciones'!$I$8:$I$4158,1,0)</f>
        <v>#N/A</v>
      </c>
    </row>
    <row r="2035" spans="24:44" ht="18.75" x14ac:dyDescent="0.3">
      <c r="X2035" s="83">
        <f t="shared" si="249"/>
        <v>9</v>
      </c>
      <c r="Z2035" s="90" t="e">
        <f t="shared" si="250"/>
        <v>#DIV/0!</v>
      </c>
      <c r="AA2035" s="94" t="e">
        <f>+VLOOKUP(C2035,'Código Licitaciones'!$J$7:$J$31,1,0)</f>
        <v>#N/A</v>
      </c>
      <c r="AB2035" s="94">
        <f t="shared" si="251"/>
        <v>0</v>
      </c>
      <c r="AC2035" s="94" t="e">
        <f>+VLOOKUP(E2035,'Código Licitaciones'!$K$7:$K$50,1,0)</f>
        <v>#N/A</v>
      </c>
      <c r="AD2035" s="94">
        <f t="shared" si="252"/>
        <v>0</v>
      </c>
      <c r="AE2035" s="94" t="e">
        <f>+VLOOKUP(G2035,'Código Licitaciones'!$L$7:$L$50,1,0)</f>
        <v>#N/A</v>
      </c>
      <c r="AF2035" s="90" t="e">
        <f t="shared" si="253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4">+K2035</f>
        <v>0</v>
      </c>
      <c r="AJ2035" s="94">
        <f t="shared" si="254"/>
        <v>0</v>
      </c>
      <c r="AK2035" s="95" t="e">
        <f>+VLOOKUP(M2035,'Código Barras'!$C$3:$C$1694,1,0)</f>
        <v>#N/A</v>
      </c>
      <c r="AL2035" s="90">
        <f t="shared" si="248"/>
        <v>0</v>
      </c>
      <c r="AM2035" s="90">
        <f t="shared" si="248"/>
        <v>0</v>
      </c>
      <c r="AN2035" s="90">
        <f t="shared" si="248"/>
        <v>0</v>
      </c>
      <c r="AO2035" s="90">
        <f t="shared" si="247"/>
        <v>0</v>
      </c>
      <c r="AP2035" s="90">
        <f t="shared" si="247"/>
        <v>0</v>
      </c>
      <c r="AQ2035" s="90">
        <f t="shared" si="247"/>
        <v>0</v>
      </c>
      <c r="AR2035" s="90" t="e">
        <f>VLOOKUP(C2035&amp;E2035&amp;G2035&amp;I2035&amp;J2035,'Código Licitaciones'!$I$8:$I$4158,1,0)</f>
        <v>#N/A</v>
      </c>
    </row>
    <row r="2036" spans="24:44" ht="18.75" x14ac:dyDescent="0.3">
      <c r="X2036" s="83">
        <f t="shared" si="249"/>
        <v>9</v>
      </c>
      <c r="Z2036" s="90" t="e">
        <f t="shared" si="250"/>
        <v>#DIV/0!</v>
      </c>
      <c r="AA2036" s="94" t="e">
        <f>+VLOOKUP(C2036,'Código Licitaciones'!$J$7:$J$31,1,0)</f>
        <v>#N/A</v>
      </c>
      <c r="AB2036" s="94">
        <f t="shared" si="251"/>
        <v>0</v>
      </c>
      <c r="AC2036" s="94" t="e">
        <f>+VLOOKUP(E2036,'Código Licitaciones'!$K$7:$K$50,1,0)</f>
        <v>#N/A</v>
      </c>
      <c r="AD2036" s="94">
        <f t="shared" si="252"/>
        <v>0</v>
      </c>
      <c r="AE2036" s="94" t="e">
        <f>+VLOOKUP(G2036,'Código Licitaciones'!$L$7:$L$50,1,0)</f>
        <v>#N/A</v>
      </c>
      <c r="AF2036" s="90" t="e">
        <f t="shared" si="253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4"/>
        <v>0</v>
      </c>
      <c r="AJ2036" s="94">
        <f t="shared" si="254"/>
        <v>0</v>
      </c>
      <c r="AK2036" s="95" t="e">
        <f>+VLOOKUP(M2036,'Código Barras'!$C$3:$C$1694,1,0)</f>
        <v>#N/A</v>
      </c>
      <c r="AL2036" s="90">
        <f t="shared" si="248"/>
        <v>0</v>
      </c>
      <c r="AM2036" s="90">
        <f t="shared" si="248"/>
        <v>0</v>
      </c>
      <c r="AN2036" s="90">
        <f t="shared" si="248"/>
        <v>0</v>
      </c>
      <c r="AO2036" s="90">
        <f t="shared" si="247"/>
        <v>0</v>
      </c>
      <c r="AP2036" s="90">
        <f t="shared" si="247"/>
        <v>0</v>
      </c>
      <c r="AQ2036" s="90">
        <f t="shared" si="247"/>
        <v>0</v>
      </c>
      <c r="AR2036" s="90" t="e">
        <f>VLOOKUP(C2036&amp;E2036&amp;G2036&amp;I2036&amp;J2036,'Código Licitaciones'!$I$8:$I$4158,1,0)</f>
        <v>#N/A</v>
      </c>
    </row>
    <row r="2037" spans="24:44" ht="18.75" x14ac:dyDescent="0.3">
      <c r="X2037" s="83">
        <f t="shared" si="249"/>
        <v>9</v>
      </c>
      <c r="Z2037" s="90" t="e">
        <f t="shared" si="250"/>
        <v>#DIV/0!</v>
      </c>
      <c r="AA2037" s="94" t="e">
        <f>+VLOOKUP(C2037,'Código Licitaciones'!$J$7:$J$31,1,0)</f>
        <v>#N/A</v>
      </c>
      <c r="AB2037" s="94">
        <f t="shared" si="251"/>
        <v>0</v>
      </c>
      <c r="AC2037" s="94" t="e">
        <f>+VLOOKUP(E2037,'Código Licitaciones'!$K$7:$K$50,1,0)</f>
        <v>#N/A</v>
      </c>
      <c r="AD2037" s="94">
        <f t="shared" si="252"/>
        <v>0</v>
      </c>
      <c r="AE2037" s="94" t="e">
        <f>+VLOOKUP(G2037,'Código Licitaciones'!$L$7:$L$50,1,0)</f>
        <v>#N/A</v>
      </c>
      <c r="AF2037" s="90" t="e">
        <f t="shared" si="253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4"/>
        <v>0</v>
      </c>
      <c r="AJ2037" s="94">
        <f t="shared" si="254"/>
        <v>0</v>
      </c>
      <c r="AK2037" s="95" t="e">
        <f>+VLOOKUP(M2037,'Código Barras'!$C$3:$C$1694,1,0)</f>
        <v>#N/A</v>
      </c>
      <c r="AL2037" s="90">
        <f t="shared" si="248"/>
        <v>0</v>
      </c>
      <c r="AM2037" s="90">
        <f t="shared" si="248"/>
        <v>0</v>
      </c>
      <c r="AN2037" s="90">
        <f t="shared" si="248"/>
        <v>0</v>
      </c>
      <c r="AO2037" s="90">
        <f t="shared" si="247"/>
        <v>0</v>
      </c>
      <c r="AP2037" s="90">
        <f t="shared" si="247"/>
        <v>0</v>
      </c>
      <c r="AQ2037" s="90">
        <f t="shared" si="247"/>
        <v>0</v>
      </c>
      <c r="AR2037" s="90" t="e">
        <f>VLOOKUP(C2037&amp;E2037&amp;G2037&amp;I2037&amp;J2037,'Código Licitaciones'!$I$8:$I$4158,1,0)</f>
        <v>#N/A</v>
      </c>
    </row>
    <row r="2038" spans="24:44" ht="18.75" x14ac:dyDescent="0.3">
      <c r="X2038" s="83">
        <f t="shared" si="249"/>
        <v>9</v>
      </c>
      <c r="Z2038" s="90" t="e">
        <f t="shared" si="250"/>
        <v>#DIV/0!</v>
      </c>
      <c r="AA2038" s="94" t="e">
        <f>+VLOOKUP(C2038,'Código Licitaciones'!$J$7:$J$31,1,0)</f>
        <v>#N/A</v>
      </c>
      <c r="AB2038" s="94">
        <f t="shared" si="251"/>
        <v>0</v>
      </c>
      <c r="AC2038" s="94" t="e">
        <f>+VLOOKUP(E2038,'Código Licitaciones'!$K$7:$K$50,1,0)</f>
        <v>#N/A</v>
      </c>
      <c r="AD2038" s="94">
        <f t="shared" si="252"/>
        <v>0</v>
      </c>
      <c r="AE2038" s="94" t="e">
        <f>+VLOOKUP(G2038,'Código Licitaciones'!$L$7:$L$50,1,0)</f>
        <v>#N/A</v>
      </c>
      <c r="AF2038" s="90" t="e">
        <f t="shared" si="253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4"/>
        <v>0</v>
      </c>
      <c r="AJ2038" s="94">
        <f t="shared" si="254"/>
        <v>0</v>
      </c>
      <c r="AK2038" s="95" t="e">
        <f>+VLOOKUP(M2038,'Código Barras'!$C$3:$C$1694,1,0)</f>
        <v>#N/A</v>
      </c>
      <c r="AL2038" s="90">
        <f t="shared" si="248"/>
        <v>0</v>
      </c>
      <c r="AM2038" s="90">
        <f t="shared" si="248"/>
        <v>0</v>
      </c>
      <c r="AN2038" s="90">
        <f t="shared" si="248"/>
        <v>0</v>
      </c>
      <c r="AO2038" s="90">
        <f t="shared" si="247"/>
        <v>0</v>
      </c>
      <c r="AP2038" s="90">
        <f t="shared" si="247"/>
        <v>0</v>
      </c>
      <c r="AQ2038" s="90">
        <f t="shared" si="247"/>
        <v>0</v>
      </c>
      <c r="AR2038" s="90" t="e">
        <f>VLOOKUP(C2038&amp;E2038&amp;G2038&amp;I2038&amp;J2038,'Código Licitaciones'!$I$8:$I$4158,1,0)</f>
        <v>#N/A</v>
      </c>
    </row>
    <row r="2039" spans="24:44" ht="18.75" x14ac:dyDescent="0.3">
      <c r="X2039" s="83">
        <f t="shared" si="249"/>
        <v>9</v>
      </c>
      <c r="Z2039" s="90" t="e">
        <f t="shared" si="250"/>
        <v>#DIV/0!</v>
      </c>
      <c r="AA2039" s="94" t="e">
        <f>+VLOOKUP(C2039,'Código Licitaciones'!$J$7:$J$31,1,0)</f>
        <v>#N/A</v>
      </c>
      <c r="AB2039" s="94">
        <f t="shared" si="251"/>
        <v>0</v>
      </c>
      <c r="AC2039" s="94" t="e">
        <f>+VLOOKUP(E2039,'Código Licitaciones'!$K$7:$K$50,1,0)</f>
        <v>#N/A</v>
      </c>
      <c r="AD2039" s="94">
        <f t="shared" si="252"/>
        <v>0</v>
      </c>
      <c r="AE2039" s="94" t="e">
        <f>+VLOOKUP(G2039,'Código Licitaciones'!$L$7:$L$50,1,0)</f>
        <v>#N/A</v>
      </c>
      <c r="AF2039" s="90" t="e">
        <f t="shared" si="253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4"/>
        <v>0</v>
      </c>
      <c r="AJ2039" s="94">
        <f t="shared" si="254"/>
        <v>0</v>
      </c>
      <c r="AK2039" s="95" t="e">
        <f>+VLOOKUP(M2039,'Código Barras'!$C$3:$C$1694,1,0)</f>
        <v>#N/A</v>
      </c>
      <c r="AL2039" s="90">
        <f t="shared" si="248"/>
        <v>0</v>
      </c>
      <c r="AM2039" s="90">
        <f t="shared" si="248"/>
        <v>0</v>
      </c>
      <c r="AN2039" s="90">
        <f t="shared" si="248"/>
        <v>0</v>
      </c>
      <c r="AO2039" s="90">
        <f t="shared" si="247"/>
        <v>0</v>
      </c>
      <c r="AP2039" s="90">
        <f t="shared" si="247"/>
        <v>0</v>
      </c>
      <c r="AQ2039" s="90">
        <f t="shared" si="247"/>
        <v>0</v>
      </c>
      <c r="AR2039" s="90" t="e">
        <f>VLOOKUP(C2039&amp;E2039&amp;G2039&amp;I2039&amp;J2039,'Código Licitaciones'!$I$8:$I$4158,1,0)</f>
        <v>#N/A</v>
      </c>
    </row>
    <row r="2040" spans="24:44" ht="18.75" x14ac:dyDescent="0.3">
      <c r="X2040" s="83">
        <f t="shared" si="249"/>
        <v>9</v>
      </c>
      <c r="Z2040" s="90" t="e">
        <f t="shared" si="250"/>
        <v>#DIV/0!</v>
      </c>
      <c r="AA2040" s="94" t="e">
        <f>+VLOOKUP(C2040,'Código Licitaciones'!$J$7:$J$31,1,0)</f>
        <v>#N/A</v>
      </c>
      <c r="AB2040" s="94">
        <f t="shared" si="251"/>
        <v>0</v>
      </c>
      <c r="AC2040" s="94" t="e">
        <f>+VLOOKUP(E2040,'Código Licitaciones'!$K$7:$K$50,1,0)</f>
        <v>#N/A</v>
      </c>
      <c r="AD2040" s="94">
        <f t="shared" si="252"/>
        <v>0</v>
      </c>
      <c r="AE2040" s="94" t="e">
        <f>+VLOOKUP(G2040,'Código Licitaciones'!$L$7:$L$50,1,0)</f>
        <v>#N/A</v>
      </c>
      <c r="AF2040" s="90" t="e">
        <f t="shared" si="253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4"/>
        <v>0</v>
      </c>
      <c r="AJ2040" s="94">
        <f t="shared" si="254"/>
        <v>0</v>
      </c>
      <c r="AK2040" s="95" t="e">
        <f>+VLOOKUP(M2040,'Código Barras'!$C$3:$C$1694,1,0)</f>
        <v>#N/A</v>
      </c>
      <c r="AL2040" s="90">
        <f t="shared" si="248"/>
        <v>0</v>
      </c>
      <c r="AM2040" s="90">
        <f t="shared" si="248"/>
        <v>0</v>
      </c>
      <c r="AN2040" s="90">
        <f t="shared" si="248"/>
        <v>0</v>
      </c>
      <c r="AO2040" s="90">
        <f t="shared" si="247"/>
        <v>0</v>
      </c>
      <c r="AP2040" s="90">
        <f t="shared" si="247"/>
        <v>0</v>
      </c>
      <c r="AQ2040" s="90">
        <f t="shared" si="247"/>
        <v>0</v>
      </c>
      <c r="AR2040" s="90" t="e">
        <f>VLOOKUP(C2040&amp;E2040&amp;G2040&amp;I2040&amp;J2040,'Código Licitaciones'!$I$8:$I$4158,1,0)</f>
        <v>#N/A</v>
      </c>
    </row>
    <row r="2041" spans="24:44" ht="18.75" x14ac:dyDescent="0.3">
      <c r="X2041" s="83">
        <f t="shared" si="249"/>
        <v>9</v>
      </c>
      <c r="Z2041" s="90" t="e">
        <f t="shared" si="250"/>
        <v>#DIV/0!</v>
      </c>
      <c r="AA2041" s="94" t="e">
        <f>+VLOOKUP(C2041,'Código Licitaciones'!$J$7:$J$31,1,0)</f>
        <v>#N/A</v>
      </c>
      <c r="AB2041" s="94">
        <f t="shared" si="251"/>
        <v>0</v>
      </c>
      <c r="AC2041" s="94" t="e">
        <f>+VLOOKUP(E2041,'Código Licitaciones'!$K$7:$K$50,1,0)</f>
        <v>#N/A</v>
      </c>
      <c r="AD2041" s="94">
        <f t="shared" si="252"/>
        <v>0</v>
      </c>
      <c r="AE2041" s="94" t="e">
        <f>+VLOOKUP(G2041,'Código Licitaciones'!$L$7:$L$50,1,0)</f>
        <v>#N/A</v>
      </c>
      <c r="AF2041" s="90" t="e">
        <f t="shared" si="253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4"/>
        <v>0</v>
      </c>
      <c r="AJ2041" s="94">
        <f t="shared" si="254"/>
        <v>0</v>
      </c>
      <c r="AK2041" s="95" t="e">
        <f>+VLOOKUP(M2041,'Código Barras'!$C$3:$C$1694,1,0)</f>
        <v>#N/A</v>
      </c>
      <c r="AL2041" s="90">
        <f t="shared" si="248"/>
        <v>0</v>
      </c>
      <c r="AM2041" s="90">
        <f t="shared" si="248"/>
        <v>0</v>
      </c>
      <c r="AN2041" s="90">
        <f t="shared" si="248"/>
        <v>0</v>
      </c>
      <c r="AO2041" s="90">
        <f t="shared" si="247"/>
        <v>0</v>
      </c>
      <c r="AP2041" s="90">
        <f t="shared" si="247"/>
        <v>0</v>
      </c>
      <c r="AQ2041" s="90">
        <f t="shared" si="247"/>
        <v>0</v>
      </c>
      <c r="AR2041" s="90" t="e">
        <f>VLOOKUP(C2041&amp;E2041&amp;G2041&amp;I2041&amp;J2041,'Código Licitaciones'!$I$8:$I$4158,1,0)</f>
        <v>#N/A</v>
      </c>
    </row>
    <row r="2042" spans="24:44" ht="18.75" x14ac:dyDescent="0.3">
      <c r="X2042" s="83">
        <f t="shared" si="249"/>
        <v>9</v>
      </c>
      <c r="Z2042" s="90" t="e">
        <f t="shared" si="250"/>
        <v>#DIV/0!</v>
      </c>
      <c r="AA2042" s="94" t="e">
        <f>+VLOOKUP(C2042,'Código Licitaciones'!$J$7:$J$31,1,0)</f>
        <v>#N/A</v>
      </c>
      <c r="AB2042" s="94">
        <f t="shared" si="251"/>
        <v>0</v>
      </c>
      <c r="AC2042" s="94" t="e">
        <f>+VLOOKUP(E2042,'Código Licitaciones'!$K$7:$K$50,1,0)</f>
        <v>#N/A</v>
      </c>
      <c r="AD2042" s="94">
        <f t="shared" si="252"/>
        <v>0</v>
      </c>
      <c r="AE2042" s="94" t="e">
        <f>+VLOOKUP(G2042,'Código Licitaciones'!$L$7:$L$50,1,0)</f>
        <v>#N/A</v>
      </c>
      <c r="AF2042" s="90" t="e">
        <f t="shared" si="253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4"/>
        <v>0</v>
      </c>
      <c r="AJ2042" s="94">
        <f t="shared" si="254"/>
        <v>0</v>
      </c>
      <c r="AK2042" s="95" t="e">
        <f>+VLOOKUP(M2042,'Código Barras'!$C$3:$C$1694,1,0)</f>
        <v>#N/A</v>
      </c>
      <c r="AL2042" s="90">
        <f t="shared" si="248"/>
        <v>0</v>
      </c>
      <c r="AM2042" s="90">
        <f t="shared" si="248"/>
        <v>0</v>
      </c>
      <c r="AN2042" s="90">
        <f t="shared" si="248"/>
        <v>0</v>
      </c>
      <c r="AO2042" s="90">
        <f t="shared" si="247"/>
        <v>0</v>
      </c>
      <c r="AP2042" s="90">
        <f t="shared" si="247"/>
        <v>0</v>
      </c>
      <c r="AQ2042" s="90">
        <f t="shared" si="247"/>
        <v>0</v>
      </c>
      <c r="AR2042" s="90" t="e">
        <f>VLOOKUP(C2042&amp;E2042&amp;G2042&amp;I2042&amp;J2042,'Código Licitaciones'!$I$8:$I$4158,1,0)</f>
        <v>#N/A</v>
      </c>
    </row>
    <row r="2043" spans="24:44" ht="18.75" x14ac:dyDescent="0.3">
      <c r="X2043" s="83">
        <f t="shared" si="249"/>
        <v>9</v>
      </c>
      <c r="Z2043" s="90" t="e">
        <f t="shared" si="250"/>
        <v>#DIV/0!</v>
      </c>
      <c r="AA2043" s="94" t="e">
        <f>+VLOOKUP(C2043,'Código Licitaciones'!$J$7:$J$31,1,0)</f>
        <v>#N/A</v>
      </c>
      <c r="AB2043" s="94">
        <f t="shared" si="251"/>
        <v>0</v>
      </c>
      <c r="AC2043" s="94" t="e">
        <f>+VLOOKUP(E2043,'Código Licitaciones'!$K$7:$K$50,1,0)</f>
        <v>#N/A</v>
      </c>
      <c r="AD2043" s="94">
        <f t="shared" si="252"/>
        <v>0</v>
      </c>
      <c r="AE2043" s="94" t="e">
        <f>+VLOOKUP(G2043,'Código Licitaciones'!$L$7:$L$50,1,0)</f>
        <v>#N/A</v>
      </c>
      <c r="AF2043" s="90" t="e">
        <f t="shared" si="253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4"/>
        <v>0</v>
      </c>
      <c r="AJ2043" s="94">
        <f t="shared" si="254"/>
        <v>0</v>
      </c>
      <c r="AK2043" s="95" t="e">
        <f>+VLOOKUP(M2043,'Código Barras'!$C$3:$C$1694,1,0)</f>
        <v>#N/A</v>
      </c>
      <c r="AL2043" s="90">
        <f t="shared" si="248"/>
        <v>0</v>
      </c>
      <c r="AM2043" s="90">
        <f t="shared" si="248"/>
        <v>0</v>
      </c>
      <c r="AN2043" s="90">
        <f t="shared" si="248"/>
        <v>0</v>
      </c>
      <c r="AO2043" s="90">
        <f t="shared" si="247"/>
        <v>0</v>
      </c>
      <c r="AP2043" s="90">
        <f t="shared" si="247"/>
        <v>0</v>
      </c>
      <c r="AQ2043" s="90">
        <f t="shared" si="247"/>
        <v>0</v>
      </c>
      <c r="AR2043" s="90" t="e">
        <f>VLOOKUP(C2043&amp;E2043&amp;G2043&amp;I2043&amp;J2043,'Código Licitaciones'!$I$8:$I$4158,1,0)</f>
        <v>#N/A</v>
      </c>
    </row>
    <row r="2044" spans="24:44" ht="18.75" x14ac:dyDescent="0.3">
      <c r="X2044" s="83">
        <f t="shared" si="249"/>
        <v>9</v>
      </c>
      <c r="Z2044" s="90" t="e">
        <f t="shared" si="250"/>
        <v>#DIV/0!</v>
      </c>
      <c r="AA2044" s="94" t="e">
        <f>+VLOOKUP(C2044,'Código Licitaciones'!$J$7:$J$31,1,0)</f>
        <v>#N/A</v>
      </c>
      <c r="AB2044" s="94">
        <f t="shared" si="251"/>
        <v>0</v>
      </c>
      <c r="AC2044" s="94" t="e">
        <f>+VLOOKUP(E2044,'Código Licitaciones'!$K$7:$K$50,1,0)</f>
        <v>#N/A</v>
      </c>
      <c r="AD2044" s="94">
        <f t="shared" si="252"/>
        <v>0</v>
      </c>
      <c r="AE2044" s="94" t="e">
        <f>+VLOOKUP(G2044,'Código Licitaciones'!$L$7:$L$50,1,0)</f>
        <v>#N/A</v>
      </c>
      <c r="AF2044" s="90" t="e">
        <f t="shared" si="253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4"/>
        <v>0</v>
      </c>
      <c r="AJ2044" s="94">
        <f t="shared" si="254"/>
        <v>0</v>
      </c>
      <c r="AK2044" s="95" t="e">
        <f>+VLOOKUP(M2044,'Código Barras'!$C$3:$C$1694,1,0)</f>
        <v>#N/A</v>
      </c>
      <c r="AL2044" s="90">
        <f t="shared" si="248"/>
        <v>0</v>
      </c>
      <c r="AM2044" s="90">
        <f t="shared" si="248"/>
        <v>0</v>
      </c>
      <c r="AN2044" s="90">
        <f t="shared" si="248"/>
        <v>0</v>
      </c>
      <c r="AO2044" s="90">
        <f t="shared" si="247"/>
        <v>0</v>
      </c>
      <c r="AP2044" s="90">
        <f t="shared" si="247"/>
        <v>0</v>
      </c>
      <c r="AQ2044" s="90">
        <f t="shared" si="247"/>
        <v>0</v>
      </c>
      <c r="AR2044" s="90" t="e">
        <f>VLOOKUP(C2044&amp;E2044&amp;G2044&amp;I2044&amp;J2044,'Código Licitaciones'!$I$8:$I$4158,1,0)</f>
        <v>#N/A</v>
      </c>
    </row>
    <row r="2045" spans="24:44" ht="18.75" x14ac:dyDescent="0.3">
      <c r="X2045" s="83">
        <f t="shared" si="249"/>
        <v>9</v>
      </c>
      <c r="Z2045" s="90" t="e">
        <f t="shared" si="250"/>
        <v>#DIV/0!</v>
      </c>
      <c r="AA2045" s="94" t="e">
        <f>+VLOOKUP(C2045,'Código Licitaciones'!$J$7:$J$31,1,0)</f>
        <v>#N/A</v>
      </c>
      <c r="AB2045" s="94">
        <f t="shared" si="251"/>
        <v>0</v>
      </c>
      <c r="AC2045" s="94" t="e">
        <f>+VLOOKUP(E2045,'Código Licitaciones'!$K$7:$K$50,1,0)</f>
        <v>#N/A</v>
      </c>
      <c r="AD2045" s="94">
        <f t="shared" si="252"/>
        <v>0</v>
      </c>
      <c r="AE2045" s="94" t="e">
        <f>+VLOOKUP(G2045,'Código Licitaciones'!$L$7:$L$50,1,0)</f>
        <v>#N/A</v>
      </c>
      <c r="AF2045" s="90" t="e">
        <f t="shared" si="253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4"/>
        <v>0</v>
      </c>
      <c r="AJ2045" s="94">
        <f t="shared" si="254"/>
        <v>0</v>
      </c>
      <c r="AK2045" s="95" t="e">
        <f>+VLOOKUP(M2045,'Código Barras'!$C$3:$C$1694,1,0)</f>
        <v>#N/A</v>
      </c>
      <c r="AL2045" s="90">
        <f t="shared" si="248"/>
        <v>0</v>
      </c>
      <c r="AM2045" s="90">
        <f t="shared" si="248"/>
        <v>0</v>
      </c>
      <c r="AN2045" s="90">
        <f t="shared" si="248"/>
        <v>0</v>
      </c>
      <c r="AO2045" s="90">
        <f t="shared" si="247"/>
        <v>0</v>
      </c>
      <c r="AP2045" s="90">
        <f t="shared" si="247"/>
        <v>0</v>
      </c>
      <c r="AQ2045" s="90">
        <f t="shared" si="247"/>
        <v>0</v>
      </c>
      <c r="AR2045" s="90" t="e">
        <f>VLOOKUP(C2045&amp;E2045&amp;G2045&amp;I2045&amp;J2045,'Código Licitaciones'!$I$8:$I$4158,1,0)</f>
        <v>#N/A</v>
      </c>
    </row>
    <row r="2046" spans="24:44" ht="18.75" x14ac:dyDescent="0.3">
      <c r="X2046" s="83">
        <f t="shared" si="249"/>
        <v>9</v>
      </c>
      <c r="Z2046" s="90" t="e">
        <f t="shared" si="250"/>
        <v>#DIV/0!</v>
      </c>
      <c r="AA2046" s="94" t="e">
        <f>+VLOOKUP(C2046,'Código Licitaciones'!$J$7:$J$31,1,0)</f>
        <v>#N/A</v>
      </c>
      <c r="AB2046" s="94">
        <f t="shared" si="251"/>
        <v>0</v>
      </c>
      <c r="AC2046" s="94" t="e">
        <f>+VLOOKUP(E2046,'Código Licitaciones'!$K$7:$K$50,1,0)</f>
        <v>#N/A</v>
      </c>
      <c r="AD2046" s="94">
        <f t="shared" si="252"/>
        <v>0</v>
      </c>
      <c r="AE2046" s="94" t="e">
        <f>+VLOOKUP(G2046,'Código Licitaciones'!$L$7:$L$50,1,0)</f>
        <v>#N/A</v>
      </c>
      <c r="AF2046" s="90" t="e">
        <f t="shared" si="253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4"/>
        <v>0</v>
      </c>
      <c r="AJ2046" s="94">
        <f t="shared" si="254"/>
        <v>0</v>
      </c>
      <c r="AK2046" s="95" t="e">
        <f>+VLOOKUP(M2046,'Código Barras'!$C$3:$C$1694,1,0)</f>
        <v>#N/A</v>
      </c>
      <c r="AL2046" s="90">
        <f t="shared" si="248"/>
        <v>0</v>
      </c>
      <c r="AM2046" s="90">
        <f t="shared" si="248"/>
        <v>0</v>
      </c>
      <c r="AN2046" s="90">
        <f t="shared" si="248"/>
        <v>0</v>
      </c>
      <c r="AO2046" s="90">
        <f t="shared" si="247"/>
        <v>0</v>
      </c>
      <c r="AP2046" s="90">
        <f t="shared" si="247"/>
        <v>0</v>
      </c>
      <c r="AQ2046" s="90">
        <f t="shared" si="247"/>
        <v>0</v>
      </c>
      <c r="AR2046" s="90" t="e">
        <f>VLOOKUP(C2046&amp;E2046&amp;G2046&amp;I2046&amp;J2046,'Código Licitaciones'!$I$8:$I$4158,1,0)</f>
        <v>#N/A</v>
      </c>
    </row>
    <row r="2047" spans="24:44" ht="18.75" x14ac:dyDescent="0.3">
      <c r="X2047" s="83">
        <f t="shared" si="249"/>
        <v>9</v>
      </c>
      <c r="Z2047" s="90" t="e">
        <f t="shared" si="250"/>
        <v>#DIV/0!</v>
      </c>
      <c r="AA2047" s="94" t="e">
        <f>+VLOOKUP(C2047,'Código Licitaciones'!$J$7:$J$31,1,0)</f>
        <v>#N/A</v>
      </c>
      <c r="AB2047" s="94">
        <f t="shared" si="251"/>
        <v>0</v>
      </c>
      <c r="AC2047" s="94" t="e">
        <f>+VLOOKUP(E2047,'Código Licitaciones'!$K$7:$K$50,1,0)</f>
        <v>#N/A</v>
      </c>
      <c r="AD2047" s="94">
        <f t="shared" si="252"/>
        <v>0</v>
      </c>
      <c r="AE2047" s="94" t="e">
        <f>+VLOOKUP(G2047,'Código Licitaciones'!$L$7:$L$50,1,0)</f>
        <v>#N/A</v>
      </c>
      <c r="AF2047" s="90" t="e">
        <f t="shared" si="253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4"/>
        <v>0</v>
      </c>
      <c r="AJ2047" s="94">
        <f t="shared" si="254"/>
        <v>0</v>
      </c>
      <c r="AK2047" s="95" t="e">
        <f>+VLOOKUP(M2047,'Código Barras'!$C$3:$C$1694,1,0)</f>
        <v>#N/A</v>
      </c>
      <c r="AL2047" s="90">
        <f t="shared" si="248"/>
        <v>0</v>
      </c>
      <c r="AM2047" s="90">
        <f t="shared" si="248"/>
        <v>0</v>
      </c>
      <c r="AN2047" s="90">
        <f t="shared" si="248"/>
        <v>0</v>
      </c>
      <c r="AO2047" s="90">
        <f t="shared" si="247"/>
        <v>0</v>
      </c>
      <c r="AP2047" s="90">
        <f t="shared" si="247"/>
        <v>0</v>
      </c>
      <c r="AQ2047" s="90">
        <f t="shared" si="247"/>
        <v>0</v>
      </c>
      <c r="AR2047" s="90" t="e">
        <f>VLOOKUP(C2047&amp;E2047&amp;G2047&amp;I2047&amp;J2047,'Código Licitaciones'!$I$8:$I$4158,1,0)</f>
        <v>#N/A</v>
      </c>
    </row>
    <row r="2048" spans="24:44" ht="18.75" x14ac:dyDescent="0.3">
      <c r="X2048" s="83">
        <f t="shared" si="249"/>
        <v>9</v>
      </c>
      <c r="Z2048" s="90" t="e">
        <f t="shared" si="250"/>
        <v>#DIV/0!</v>
      </c>
      <c r="AA2048" s="94" t="e">
        <f>+VLOOKUP(C2048,'Código Licitaciones'!$J$7:$J$31,1,0)</f>
        <v>#N/A</v>
      </c>
      <c r="AB2048" s="94">
        <f t="shared" si="251"/>
        <v>0</v>
      </c>
      <c r="AC2048" s="94" t="e">
        <f>+VLOOKUP(E2048,'Código Licitaciones'!$K$7:$K$50,1,0)</f>
        <v>#N/A</v>
      </c>
      <c r="AD2048" s="94">
        <f t="shared" si="252"/>
        <v>0</v>
      </c>
      <c r="AE2048" s="94" t="e">
        <f>+VLOOKUP(G2048,'Código Licitaciones'!$L$7:$L$50,1,0)</f>
        <v>#N/A</v>
      </c>
      <c r="AF2048" s="90" t="e">
        <f t="shared" si="253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4"/>
        <v>0</v>
      </c>
      <c r="AJ2048" s="94">
        <f t="shared" si="254"/>
        <v>0</v>
      </c>
      <c r="AK2048" s="95" t="e">
        <f>+VLOOKUP(M2048,'Código Barras'!$C$3:$C$1694,1,0)</f>
        <v>#N/A</v>
      </c>
      <c r="AL2048" s="90">
        <f t="shared" si="248"/>
        <v>0</v>
      </c>
      <c r="AM2048" s="90">
        <f t="shared" si="248"/>
        <v>0</v>
      </c>
      <c r="AN2048" s="90">
        <f t="shared" si="248"/>
        <v>0</v>
      </c>
      <c r="AO2048" s="90">
        <f t="shared" si="247"/>
        <v>0</v>
      </c>
      <c r="AP2048" s="90">
        <f t="shared" si="247"/>
        <v>0</v>
      </c>
      <c r="AQ2048" s="90">
        <f t="shared" si="247"/>
        <v>0</v>
      </c>
      <c r="AR2048" s="90" t="e">
        <f>VLOOKUP(C2048&amp;E2048&amp;G2048&amp;I2048&amp;J2048,'Código Licitaciones'!$I$8:$I$4158,1,0)</f>
        <v>#N/A</v>
      </c>
    </row>
    <row r="2049" spans="24:44" ht="18.75" x14ac:dyDescent="0.3">
      <c r="X2049" s="83">
        <f t="shared" si="249"/>
        <v>9</v>
      </c>
      <c r="Z2049" s="90" t="e">
        <f t="shared" si="250"/>
        <v>#DIV/0!</v>
      </c>
      <c r="AA2049" s="94" t="e">
        <f>+VLOOKUP(C2049,'Código Licitaciones'!$J$7:$J$31,1,0)</f>
        <v>#N/A</v>
      </c>
      <c r="AB2049" s="94">
        <f t="shared" si="251"/>
        <v>0</v>
      </c>
      <c r="AC2049" s="94" t="e">
        <f>+VLOOKUP(E2049,'Código Licitaciones'!$K$7:$K$50,1,0)</f>
        <v>#N/A</v>
      </c>
      <c r="AD2049" s="94">
        <f t="shared" si="252"/>
        <v>0</v>
      </c>
      <c r="AE2049" s="94" t="e">
        <f>+VLOOKUP(G2049,'Código Licitaciones'!$L$7:$L$50,1,0)</f>
        <v>#N/A</v>
      </c>
      <c r="AF2049" s="90" t="e">
        <f t="shared" si="253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4"/>
        <v>0</v>
      </c>
      <c r="AJ2049" s="94">
        <f t="shared" si="254"/>
        <v>0</v>
      </c>
      <c r="AK2049" s="95" t="e">
        <f>+VLOOKUP(M2049,'Código Barras'!$C$3:$C$1694,1,0)</f>
        <v>#N/A</v>
      </c>
      <c r="AL2049" s="90">
        <f t="shared" si="248"/>
        <v>0</v>
      </c>
      <c r="AM2049" s="90">
        <f t="shared" si="248"/>
        <v>0</v>
      </c>
      <c r="AN2049" s="90">
        <f t="shared" si="248"/>
        <v>0</v>
      </c>
      <c r="AO2049" s="90">
        <f t="shared" si="248"/>
        <v>0</v>
      </c>
      <c r="AP2049" s="90">
        <f t="shared" si="248"/>
        <v>0</v>
      </c>
      <c r="AQ2049" s="90">
        <f t="shared" si="248"/>
        <v>0</v>
      </c>
      <c r="AR2049" s="90" t="e">
        <f>VLOOKUP(C2049&amp;E2049&amp;G2049&amp;I2049&amp;J2049,'Código Licitaciones'!$I$8:$I$4158,1,0)</f>
        <v>#N/A</v>
      </c>
    </row>
    <row r="2050" spans="24:44" ht="18.75" x14ac:dyDescent="0.3">
      <c r="X2050" s="83">
        <f t="shared" si="249"/>
        <v>9</v>
      </c>
      <c r="Z2050" s="90" t="e">
        <f t="shared" si="250"/>
        <v>#DIV/0!</v>
      </c>
      <c r="AA2050" s="94" t="e">
        <f>+VLOOKUP(C2050,'Código Licitaciones'!$J$7:$J$31,1,0)</f>
        <v>#N/A</v>
      </c>
      <c r="AB2050" s="94">
        <f t="shared" si="251"/>
        <v>0</v>
      </c>
      <c r="AC2050" s="94" t="e">
        <f>+VLOOKUP(E2050,'Código Licitaciones'!$K$7:$K$50,1,0)</f>
        <v>#N/A</v>
      </c>
      <c r="AD2050" s="94">
        <f t="shared" si="252"/>
        <v>0</v>
      </c>
      <c r="AE2050" s="94" t="e">
        <f>+VLOOKUP(G2050,'Código Licitaciones'!$L$7:$L$50,1,0)</f>
        <v>#N/A</v>
      </c>
      <c r="AF2050" s="90" t="e">
        <f t="shared" si="253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4"/>
        <v>0</v>
      </c>
      <c r="AJ2050" s="94">
        <f t="shared" si="254"/>
        <v>0</v>
      </c>
      <c r="AK2050" s="95" t="e">
        <f>+VLOOKUP(M2050,'Código Barras'!$C$3:$C$1694,1,0)</f>
        <v>#N/A</v>
      </c>
      <c r="AL2050" s="90">
        <f t="shared" ref="AL2050:AQ2092" si="255">IF(OR(ISNUMBER(N2050),N2050=0),N2050,1/0)</f>
        <v>0</v>
      </c>
      <c r="AM2050" s="90">
        <f t="shared" si="255"/>
        <v>0</v>
      </c>
      <c r="AN2050" s="90">
        <f t="shared" si="255"/>
        <v>0</v>
      </c>
      <c r="AO2050" s="90">
        <f t="shared" si="255"/>
        <v>0</v>
      </c>
      <c r="AP2050" s="90">
        <f t="shared" si="255"/>
        <v>0</v>
      </c>
      <c r="AQ2050" s="90">
        <f t="shared" si="255"/>
        <v>0</v>
      </c>
      <c r="AR2050" s="90" t="e">
        <f>VLOOKUP(C2050&amp;E2050&amp;G2050&amp;I2050&amp;J2050,'Código Licitaciones'!$I$8:$I$4158,1,0)</f>
        <v>#N/A</v>
      </c>
    </row>
    <row r="2051" spans="24:44" ht="18.75" x14ac:dyDescent="0.3">
      <c r="X2051" s="83">
        <f t="shared" si="249"/>
        <v>9</v>
      </c>
      <c r="Z2051" s="90" t="e">
        <f t="shared" si="250"/>
        <v>#DIV/0!</v>
      </c>
      <c r="AA2051" s="94" t="e">
        <f>+VLOOKUP(C2051,'Código Licitaciones'!$J$7:$J$31,1,0)</f>
        <v>#N/A</v>
      </c>
      <c r="AB2051" s="94">
        <f t="shared" si="251"/>
        <v>0</v>
      </c>
      <c r="AC2051" s="94" t="e">
        <f>+VLOOKUP(E2051,'Código Licitaciones'!$K$7:$K$50,1,0)</f>
        <v>#N/A</v>
      </c>
      <c r="AD2051" s="94">
        <f t="shared" si="252"/>
        <v>0</v>
      </c>
      <c r="AE2051" s="94" t="e">
        <f>+VLOOKUP(G2051,'Código Licitaciones'!$L$7:$L$50,1,0)</f>
        <v>#N/A</v>
      </c>
      <c r="AF2051" s="90" t="e">
        <f t="shared" si="253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4"/>
        <v>0</v>
      </c>
      <c r="AJ2051" s="94">
        <f t="shared" si="254"/>
        <v>0</v>
      </c>
      <c r="AK2051" s="95" t="e">
        <f>+VLOOKUP(M2051,'Código Barras'!$C$3:$C$1694,1,0)</f>
        <v>#N/A</v>
      </c>
      <c r="AL2051" s="90">
        <f t="shared" si="255"/>
        <v>0</v>
      </c>
      <c r="AM2051" s="90">
        <f t="shared" si="255"/>
        <v>0</v>
      </c>
      <c r="AN2051" s="90">
        <f t="shared" si="255"/>
        <v>0</v>
      </c>
      <c r="AO2051" s="90">
        <f t="shared" si="255"/>
        <v>0</v>
      </c>
      <c r="AP2051" s="90">
        <f t="shared" si="255"/>
        <v>0</v>
      </c>
      <c r="AQ2051" s="90">
        <f t="shared" si="255"/>
        <v>0</v>
      </c>
      <c r="AR2051" s="90" t="e">
        <f>VLOOKUP(C2051&amp;E2051&amp;G2051&amp;I2051&amp;J2051,'Código Licitaciones'!$I$8:$I$4158,1,0)</f>
        <v>#N/A</v>
      </c>
    </row>
    <row r="2052" spans="24:44" ht="18.75" x14ac:dyDescent="0.3">
      <c r="X2052" s="83">
        <f t="shared" si="249"/>
        <v>9</v>
      </c>
      <c r="Z2052" s="90" t="e">
        <f t="shared" si="250"/>
        <v>#DIV/0!</v>
      </c>
      <c r="AA2052" s="94" t="e">
        <f>+VLOOKUP(C2052,'Código Licitaciones'!$J$7:$J$31,1,0)</f>
        <v>#N/A</v>
      </c>
      <c r="AB2052" s="94">
        <f t="shared" si="251"/>
        <v>0</v>
      </c>
      <c r="AC2052" s="94" t="e">
        <f>+VLOOKUP(E2052,'Código Licitaciones'!$K$7:$K$50,1,0)</f>
        <v>#N/A</v>
      </c>
      <c r="AD2052" s="94">
        <f t="shared" si="252"/>
        <v>0</v>
      </c>
      <c r="AE2052" s="94" t="e">
        <f>+VLOOKUP(G2052,'Código Licitaciones'!$L$7:$L$50,1,0)</f>
        <v>#N/A</v>
      </c>
      <c r="AF2052" s="90" t="e">
        <f t="shared" si="253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4"/>
        <v>0</v>
      </c>
      <c r="AJ2052" s="94">
        <f t="shared" si="254"/>
        <v>0</v>
      </c>
      <c r="AK2052" s="95" t="e">
        <f>+VLOOKUP(M2052,'Código Barras'!$C$3:$C$1694,1,0)</f>
        <v>#N/A</v>
      </c>
      <c r="AL2052" s="90">
        <f t="shared" si="255"/>
        <v>0</v>
      </c>
      <c r="AM2052" s="90">
        <f t="shared" si="255"/>
        <v>0</v>
      </c>
      <c r="AN2052" s="90">
        <f t="shared" si="255"/>
        <v>0</v>
      </c>
      <c r="AO2052" s="90">
        <f t="shared" si="255"/>
        <v>0</v>
      </c>
      <c r="AP2052" s="90">
        <f t="shared" si="255"/>
        <v>0</v>
      </c>
      <c r="AQ2052" s="90">
        <f t="shared" si="255"/>
        <v>0</v>
      </c>
      <c r="AR2052" s="90" t="e">
        <f>VLOOKUP(C2052&amp;E2052&amp;G2052&amp;I2052&amp;J2052,'Código Licitaciones'!$I$8:$I$4158,1,0)</f>
        <v>#N/A</v>
      </c>
    </row>
    <row r="2053" spans="24:44" ht="18.75" x14ac:dyDescent="0.3">
      <c r="X2053" s="83">
        <f t="shared" si="249"/>
        <v>9</v>
      </c>
      <c r="Z2053" s="90" t="e">
        <f t="shared" si="250"/>
        <v>#DIV/0!</v>
      </c>
      <c r="AA2053" s="94" t="e">
        <f>+VLOOKUP(C2053,'Código Licitaciones'!$J$7:$J$31,1,0)</f>
        <v>#N/A</v>
      </c>
      <c r="AB2053" s="94">
        <f t="shared" si="251"/>
        <v>0</v>
      </c>
      <c r="AC2053" s="94" t="e">
        <f>+VLOOKUP(E2053,'Código Licitaciones'!$K$7:$K$50,1,0)</f>
        <v>#N/A</v>
      </c>
      <c r="AD2053" s="94">
        <f t="shared" si="252"/>
        <v>0</v>
      </c>
      <c r="AE2053" s="94" t="e">
        <f>+VLOOKUP(G2053,'Código Licitaciones'!$L$7:$L$50,1,0)</f>
        <v>#N/A</v>
      </c>
      <c r="AF2053" s="90" t="e">
        <f t="shared" si="253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4"/>
        <v>0</v>
      </c>
      <c r="AJ2053" s="94">
        <f t="shared" si="254"/>
        <v>0</v>
      </c>
      <c r="AK2053" s="95" t="e">
        <f>+VLOOKUP(M2053,'Código Barras'!$C$3:$C$1694,1,0)</f>
        <v>#N/A</v>
      </c>
      <c r="AL2053" s="90">
        <f t="shared" si="255"/>
        <v>0</v>
      </c>
      <c r="AM2053" s="90">
        <f t="shared" si="255"/>
        <v>0</v>
      </c>
      <c r="AN2053" s="90">
        <f t="shared" si="255"/>
        <v>0</v>
      </c>
      <c r="AO2053" s="90">
        <f t="shared" si="255"/>
        <v>0</v>
      </c>
      <c r="AP2053" s="90">
        <f t="shared" si="255"/>
        <v>0</v>
      </c>
      <c r="AQ2053" s="90">
        <f t="shared" si="255"/>
        <v>0</v>
      </c>
      <c r="AR2053" s="90" t="e">
        <f>VLOOKUP(C2053&amp;E2053&amp;G2053&amp;I2053&amp;J2053,'Código Licitaciones'!$I$8:$I$4158,1,0)</f>
        <v>#N/A</v>
      </c>
    </row>
    <row r="2054" spans="24:44" ht="18.75" x14ac:dyDescent="0.3">
      <c r="X2054" s="83">
        <f t="shared" si="249"/>
        <v>9</v>
      </c>
      <c r="Z2054" s="90" t="e">
        <f t="shared" si="250"/>
        <v>#DIV/0!</v>
      </c>
      <c r="AA2054" s="94" t="e">
        <f>+VLOOKUP(C2054,'Código Licitaciones'!$J$7:$J$31,1,0)</f>
        <v>#N/A</v>
      </c>
      <c r="AB2054" s="94">
        <f t="shared" si="251"/>
        <v>0</v>
      </c>
      <c r="AC2054" s="94" t="e">
        <f>+VLOOKUP(E2054,'Código Licitaciones'!$K$7:$K$50,1,0)</f>
        <v>#N/A</v>
      </c>
      <c r="AD2054" s="94">
        <f t="shared" si="252"/>
        <v>0</v>
      </c>
      <c r="AE2054" s="94" t="e">
        <f>+VLOOKUP(G2054,'Código Licitaciones'!$L$7:$L$50,1,0)</f>
        <v>#N/A</v>
      </c>
      <c r="AF2054" s="90" t="e">
        <f t="shared" si="253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4"/>
        <v>0</v>
      </c>
      <c r="AJ2054" s="94">
        <f t="shared" si="254"/>
        <v>0</v>
      </c>
      <c r="AK2054" s="95" t="e">
        <f>+VLOOKUP(M2054,'Código Barras'!$C$3:$C$1694,1,0)</f>
        <v>#N/A</v>
      </c>
      <c r="AL2054" s="90">
        <f t="shared" si="255"/>
        <v>0</v>
      </c>
      <c r="AM2054" s="90">
        <f t="shared" si="255"/>
        <v>0</v>
      </c>
      <c r="AN2054" s="90">
        <f t="shared" si="255"/>
        <v>0</v>
      </c>
      <c r="AO2054" s="90">
        <f t="shared" si="255"/>
        <v>0</v>
      </c>
      <c r="AP2054" s="90">
        <f t="shared" si="255"/>
        <v>0</v>
      </c>
      <c r="AQ2054" s="90">
        <f t="shared" si="255"/>
        <v>0</v>
      </c>
      <c r="AR2054" s="90" t="e">
        <f>VLOOKUP(C2054&amp;E2054&amp;G2054&amp;I2054&amp;J2054,'Código Licitaciones'!$I$8:$I$4158,1,0)</f>
        <v>#N/A</v>
      </c>
    </row>
    <row r="2055" spans="24:44" ht="18.75" x14ac:dyDescent="0.3">
      <c r="X2055" s="83">
        <f t="shared" si="249"/>
        <v>9</v>
      </c>
      <c r="Z2055" s="90" t="e">
        <f t="shared" si="250"/>
        <v>#DIV/0!</v>
      </c>
      <c r="AA2055" s="94" t="e">
        <f>+VLOOKUP(C2055,'Código Licitaciones'!$J$7:$J$31,1,0)</f>
        <v>#N/A</v>
      </c>
      <c r="AB2055" s="94">
        <f t="shared" si="251"/>
        <v>0</v>
      </c>
      <c r="AC2055" s="94" t="e">
        <f>+VLOOKUP(E2055,'Código Licitaciones'!$K$7:$K$50,1,0)</f>
        <v>#N/A</v>
      </c>
      <c r="AD2055" s="94">
        <f t="shared" si="252"/>
        <v>0</v>
      </c>
      <c r="AE2055" s="94" t="e">
        <f>+VLOOKUP(G2055,'Código Licitaciones'!$L$7:$L$50,1,0)</f>
        <v>#N/A</v>
      </c>
      <c r="AF2055" s="90" t="e">
        <f t="shared" si="253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4"/>
        <v>0</v>
      </c>
      <c r="AJ2055" s="94">
        <f t="shared" si="254"/>
        <v>0</v>
      </c>
      <c r="AK2055" s="95" t="e">
        <f>+VLOOKUP(M2055,'Código Barras'!$C$3:$C$1694,1,0)</f>
        <v>#N/A</v>
      </c>
      <c r="AL2055" s="90">
        <f t="shared" si="255"/>
        <v>0</v>
      </c>
      <c r="AM2055" s="90">
        <f t="shared" si="255"/>
        <v>0</v>
      </c>
      <c r="AN2055" s="90">
        <f t="shared" si="255"/>
        <v>0</v>
      </c>
      <c r="AO2055" s="90">
        <f t="shared" si="255"/>
        <v>0</v>
      </c>
      <c r="AP2055" s="90">
        <f t="shared" si="255"/>
        <v>0</v>
      </c>
      <c r="AQ2055" s="90">
        <f t="shared" si="255"/>
        <v>0</v>
      </c>
      <c r="AR2055" s="90" t="e">
        <f>VLOOKUP(C2055&amp;E2055&amp;G2055&amp;I2055&amp;J2055,'Código Licitaciones'!$I$8:$I$4158,1,0)</f>
        <v>#N/A</v>
      </c>
    </row>
    <row r="2056" spans="24:44" ht="18.75" x14ac:dyDescent="0.3">
      <c r="X2056" s="83">
        <f t="shared" si="249"/>
        <v>9</v>
      </c>
      <c r="Z2056" s="90" t="e">
        <f t="shared" si="250"/>
        <v>#DIV/0!</v>
      </c>
      <c r="AA2056" s="94" t="e">
        <f>+VLOOKUP(C2056,'Código Licitaciones'!$J$7:$J$31,1,0)</f>
        <v>#N/A</v>
      </c>
      <c r="AB2056" s="94">
        <f t="shared" si="251"/>
        <v>0</v>
      </c>
      <c r="AC2056" s="94" t="e">
        <f>+VLOOKUP(E2056,'Código Licitaciones'!$K$7:$K$50,1,0)</f>
        <v>#N/A</v>
      </c>
      <c r="AD2056" s="94">
        <f t="shared" si="252"/>
        <v>0</v>
      </c>
      <c r="AE2056" s="94" t="e">
        <f>+VLOOKUP(G2056,'Código Licitaciones'!$L$7:$L$50,1,0)</f>
        <v>#N/A</v>
      </c>
      <c r="AF2056" s="90" t="e">
        <f t="shared" si="253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4"/>
        <v>0</v>
      </c>
      <c r="AJ2056" s="94">
        <f t="shared" si="254"/>
        <v>0</v>
      </c>
      <c r="AK2056" s="95" t="e">
        <f>+VLOOKUP(M2056,'Código Barras'!$C$3:$C$1694,1,0)</f>
        <v>#N/A</v>
      </c>
      <c r="AL2056" s="90">
        <f t="shared" si="255"/>
        <v>0</v>
      </c>
      <c r="AM2056" s="90">
        <f t="shared" si="255"/>
        <v>0</v>
      </c>
      <c r="AN2056" s="90">
        <f t="shared" si="255"/>
        <v>0</v>
      </c>
      <c r="AO2056" s="90">
        <f t="shared" si="255"/>
        <v>0</v>
      </c>
      <c r="AP2056" s="90">
        <f t="shared" si="255"/>
        <v>0</v>
      </c>
      <c r="AQ2056" s="90">
        <f t="shared" si="255"/>
        <v>0</v>
      </c>
      <c r="AR2056" s="90" t="e">
        <f>VLOOKUP(C2056&amp;E2056&amp;G2056&amp;I2056&amp;J2056,'Código Licitaciones'!$I$8:$I$4158,1,0)</f>
        <v>#N/A</v>
      </c>
    </row>
    <row r="2057" spans="24:44" ht="18.75" x14ac:dyDescent="0.3">
      <c r="X2057" s="83">
        <f t="shared" si="249"/>
        <v>9</v>
      </c>
      <c r="Z2057" s="90" t="e">
        <f t="shared" si="250"/>
        <v>#DIV/0!</v>
      </c>
      <c r="AA2057" s="94" t="e">
        <f>+VLOOKUP(C2057,'Código Licitaciones'!$J$7:$J$31,1,0)</f>
        <v>#N/A</v>
      </c>
      <c r="AB2057" s="94">
        <f t="shared" si="251"/>
        <v>0</v>
      </c>
      <c r="AC2057" s="94" t="e">
        <f>+VLOOKUP(E2057,'Código Licitaciones'!$K$7:$K$50,1,0)</f>
        <v>#N/A</v>
      </c>
      <c r="AD2057" s="94">
        <f t="shared" si="252"/>
        <v>0</v>
      </c>
      <c r="AE2057" s="94" t="e">
        <f>+VLOOKUP(G2057,'Código Licitaciones'!$L$7:$L$50,1,0)</f>
        <v>#N/A</v>
      </c>
      <c r="AF2057" s="90" t="e">
        <f t="shared" si="253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4"/>
        <v>0</v>
      </c>
      <c r="AJ2057" s="94">
        <f t="shared" si="254"/>
        <v>0</v>
      </c>
      <c r="AK2057" s="95" t="e">
        <f>+VLOOKUP(M2057,'Código Barras'!$C$3:$C$1694,1,0)</f>
        <v>#N/A</v>
      </c>
      <c r="AL2057" s="90">
        <f t="shared" si="255"/>
        <v>0</v>
      </c>
      <c r="AM2057" s="90">
        <f t="shared" si="255"/>
        <v>0</v>
      </c>
      <c r="AN2057" s="90">
        <f t="shared" si="255"/>
        <v>0</v>
      </c>
      <c r="AO2057" s="90">
        <f t="shared" si="255"/>
        <v>0</v>
      </c>
      <c r="AP2057" s="90">
        <f t="shared" si="255"/>
        <v>0</v>
      </c>
      <c r="AQ2057" s="90">
        <f t="shared" si="255"/>
        <v>0</v>
      </c>
      <c r="AR2057" s="90" t="e">
        <f>VLOOKUP(C2057&amp;E2057&amp;G2057&amp;I2057&amp;J2057,'Código Licitaciones'!$I$8:$I$4158,1,0)</f>
        <v>#N/A</v>
      </c>
    </row>
    <row r="2058" spans="24:44" ht="18.75" x14ac:dyDescent="0.3">
      <c r="X2058" s="83">
        <f t="shared" ref="X2058:X2121" si="256">SUMPRODUCT(--(ISERROR(Z2058:BN2058)))</f>
        <v>9</v>
      </c>
      <c r="Z2058" s="90" t="e">
        <f t="shared" ref="Z2058:Z2121" si="257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8">+D2058</f>
        <v>0</v>
      </c>
      <c r="AC2058" s="94" t="e">
        <f>+VLOOKUP(E2058,'Código Licitaciones'!$K$7:$K$50,1,0)</f>
        <v>#N/A</v>
      </c>
      <c r="AD2058" s="94">
        <f t="shared" ref="AD2058:AD2121" si="259">+F2058</f>
        <v>0</v>
      </c>
      <c r="AE2058" s="94" t="e">
        <f>+VLOOKUP(G2058,'Código Licitaciones'!$L$7:$L$50,1,0)</f>
        <v>#N/A</v>
      </c>
      <c r="AF2058" s="90" t="e">
        <f t="shared" ref="AF2058:AF2121" si="260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4"/>
        <v>0</v>
      </c>
      <c r="AJ2058" s="94">
        <f t="shared" si="254"/>
        <v>0</v>
      </c>
      <c r="AK2058" s="95" t="e">
        <f>+VLOOKUP(M2058,'Código Barras'!$C$3:$C$1694,1,0)</f>
        <v>#N/A</v>
      </c>
      <c r="AL2058" s="90">
        <f t="shared" si="255"/>
        <v>0</v>
      </c>
      <c r="AM2058" s="90">
        <f t="shared" si="255"/>
        <v>0</v>
      </c>
      <c r="AN2058" s="90">
        <f t="shared" si="255"/>
        <v>0</v>
      </c>
      <c r="AO2058" s="90">
        <f t="shared" si="255"/>
        <v>0</v>
      </c>
      <c r="AP2058" s="90">
        <f t="shared" si="255"/>
        <v>0</v>
      </c>
      <c r="AQ2058" s="90">
        <f t="shared" si="255"/>
        <v>0</v>
      </c>
      <c r="AR2058" s="90" t="e">
        <f>VLOOKUP(C2058&amp;E2058&amp;G2058&amp;I2058&amp;J2058,'Código Licitaciones'!$I$8:$I$4158,1,0)</f>
        <v>#N/A</v>
      </c>
    </row>
    <row r="2059" spans="24:44" ht="18.75" x14ac:dyDescent="0.3">
      <c r="X2059" s="83">
        <f t="shared" si="256"/>
        <v>9</v>
      </c>
      <c r="Z2059" s="90" t="e">
        <f t="shared" si="257"/>
        <v>#DIV/0!</v>
      </c>
      <c r="AA2059" s="94" t="e">
        <f>+VLOOKUP(C2059,'Código Licitaciones'!$J$7:$J$31,1,0)</f>
        <v>#N/A</v>
      </c>
      <c r="AB2059" s="94">
        <f t="shared" si="258"/>
        <v>0</v>
      </c>
      <c r="AC2059" s="94" t="e">
        <f>+VLOOKUP(E2059,'Código Licitaciones'!$K$7:$K$50,1,0)</f>
        <v>#N/A</v>
      </c>
      <c r="AD2059" s="94">
        <f t="shared" si="259"/>
        <v>0</v>
      </c>
      <c r="AE2059" s="94" t="e">
        <f>+VLOOKUP(G2059,'Código Licitaciones'!$L$7:$L$50,1,0)</f>
        <v>#N/A</v>
      </c>
      <c r="AF2059" s="90" t="e">
        <f t="shared" si="260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4"/>
        <v>0</v>
      </c>
      <c r="AJ2059" s="94">
        <f t="shared" si="254"/>
        <v>0</v>
      </c>
      <c r="AK2059" s="95" t="e">
        <f>+VLOOKUP(M2059,'Código Barras'!$C$3:$C$1694,1,0)</f>
        <v>#N/A</v>
      </c>
      <c r="AL2059" s="90">
        <f t="shared" si="255"/>
        <v>0</v>
      </c>
      <c r="AM2059" s="90">
        <f t="shared" si="255"/>
        <v>0</v>
      </c>
      <c r="AN2059" s="90">
        <f t="shared" si="255"/>
        <v>0</v>
      </c>
      <c r="AO2059" s="90">
        <f t="shared" si="255"/>
        <v>0</v>
      </c>
      <c r="AP2059" s="90">
        <f t="shared" si="255"/>
        <v>0</v>
      </c>
      <c r="AQ2059" s="90">
        <f t="shared" si="255"/>
        <v>0</v>
      </c>
      <c r="AR2059" s="90" t="e">
        <f>VLOOKUP(C2059&amp;E2059&amp;G2059&amp;I2059&amp;J2059,'Código Licitaciones'!$I$8:$I$4158,1,0)</f>
        <v>#N/A</v>
      </c>
    </row>
    <row r="2060" spans="24:44" ht="18.75" x14ac:dyDescent="0.3">
      <c r="X2060" s="83">
        <f t="shared" si="256"/>
        <v>9</v>
      </c>
      <c r="Z2060" s="90" t="e">
        <f t="shared" si="257"/>
        <v>#DIV/0!</v>
      </c>
      <c r="AA2060" s="94" t="e">
        <f>+VLOOKUP(C2060,'Código Licitaciones'!$J$7:$J$31,1,0)</f>
        <v>#N/A</v>
      </c>
      <c r="AB2060" s="94">
        <f t="shared" si="258"/>
        <v>0</v>
      </c>
      <c r="AC2060" s="94" t="e">
        <f>+VLOOKUP(E2060,'Código Licitaciones'!$K$7:$K$50,1,0)</f>
        <v>#N/A</v>
      </c>
      <c r="AD2060" s="94">
        <f t="shared" si="259"/>
        <v>0</v>
      </c>
      <c r="AE2060" s="94" t="e">
        <f>+VLOOKUP(G2060,'Código Licitaciones'!$L$7:$L$50,1,0)</f>
        <v>#N/A</v>
      </c>
      <c r="AF2060" s="90" t="e">
        <f t="shared" si="260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4"/>
        <v>0</v>
      </c>
      <c r="AJ2060" s="94">
        <f t="shared" si="254"/>
        <v>0</v>
      </c>
      <c r="AK2060" s="95" t="e">
        <f>+VLOOKUP(M2060,'Código Barras'!$C$3:$C$1694,1,0)</f>
        <v>#N/A</v>
      </c>
      <c r="AL2060" s="90">
        <f t="shared" si="255"/>
        <v>0</v>
      </c>
      <c r="AM2060" s="90">
        <f t="shared" si="255"/>
        <v>0</v>
      </c>
      <c r="AN2060" s="90">
        <f t="shared" si="255"/>
        <v>0</v>
      </c>
      <c r="AO2060" s="90">
        <f t="shared" si="255"/>
        <v>0</v>
      </c>
      <c r="AP2060" s="90">
        <f t="shared" si="255"/>
        <v>0</v>
      </c>
      <c r="AQ2060" s="90">
        <f t="shared" si="255"/>
        <v>0</v>
      </c>
      <c r="AR2060" s="90" t="e">
        <f>VLOOKUP(C2060&amp;E2060&amp;G2060&amp;I2060&amp;J2060,'Código Licitaciones'!$I$8:$I$4158,1,0)</f>
        <v>#N/A</v>
      </c>
    </row>
    <row r="2061" spans="24:44" ht="18.75" x14ac:dyDescent="0.3">
      <c r="X2061" s="83">
        <f t="shared" si="256"/>
        <v>9</v>
      </c>
      <c r="Z2061" s="90" t="e">
        <f t="shared" si="257"/>
        <v>#DIV/0!</v>
      </c>
      <c r="AA2061" s="94" t="e">
        <f>+VLOOKUP(C2061,'Código Licitaciones'!$J$7:$J$31,1,0)</f>
        <v>#N/A</v>
      </c>
      <c r="AB2061" s="94">
        <f t="shared" si="258"/>
        <v>0</v>
      </c>
      <c r="AC2061" s="94" t="e">
        <f>+VLOOKUP(E2061,'Código Licitaciones'!$K$7:$K$50,1,0)</f>
        <v>#N/A</v>
      </c>
      <c r="AD2061" s="94">
        <f t="shared" si="259"/>
        <v>0</v>
      </c>
      <c r="AE2061" s="94" t="e">
        <f>+VLOOKUP(G2061,'Código Licitaciones'!$L$7:$L$50,1,0)</f>
        <v>#N/A</v>
      </c>
      <c r="AF2061" s="90" t="e">
        <f t="shared" si="260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4"/>
        <v>0</v>
      </c>
      <c r="AJ2061" s="94">
        <f t="shared" si="254"/>
        <v>0</v>
      </c>
      <c r="AK2061" s="95" t="e">
        <f>+VLOOKUP(M2061,'Código Barras'!$C$3:$C$1694,1,0)</f>
        <v>#N/A</v>
      </c>
      <c r="AL2061" s="90">
        <f t="shared" si="255"/>
        <v>0</v>
      </c>
      <c r="AM2061" s="90">
        <f t="shared" si="255"/>
        <v>0</v>
      </c>
      <c r="AN2061" s="90">
        <f t="shared" si="255"/>
        <v>0</v>
      </c>
      <c r="AO2061" s="90">
        <f t="shared" si="255"/>
        <v>0</v>
      </c>
      <c r="AP2061" s="90">
        <f t="shared" si="255"/>
        <v>0</v>
      </c>
      <c r="AQ2061" s="90">
        <f t="shared" si="255"/>
        <v>0</v>
      </c>
      <c r="AR2061" s="90" t="e">
        <f>VLOOKUP(C2061&amp;E2061&amp;G2061&amp;I2061&amp;J2061,'Código Licitaciones'!$I$8:$I$4158,1,0)</f>
        <v>#N/A</v>
      </c>
    </row>
    <row r="2062" spans="24:44" ht="18.75" x14ac:dyDescent="0.3">
      <c r="X2062" s="83">
        <f t="shared" si="256"/>
        <v>9</v>
      </c>
      <c r="Z2062" s="90" t="e">
        <f t="shared" si="257"/>
        <v>#DIV/0!</v>
      </c>
      <c r="AA2062" s="94" t="e">
        <f>+VLOOKUP(C2062,'Código Licitaciones'!$J$7:$J$31,1,0)</f>
        <v>#N/A</v>
      </c>
      <c r="AB2062" s="94">
        <f t="shared" si="258"/>
        <v>0</v>
      </c>
      <c r="AC2062" s="94" t="e">
        <f>+VLOOKUP(E2062,'Código Licitaciones'!$K$7:$K$50,1,0)</f>
        <v>#N/A</v>
      </c>
      <c r="AD2062" s="94">
        <f t="shared" si="259"/>
        <v>0</v>
      </c>
      <c r="AE2062" s="94" t="e">
        <f>+VLOOKUP(G2062,'Código Licitaciones'!$L$7:$L$50,1,0)</f>
        <v>#N/A</v>
      </c>
      <c r="AF2062" s="90" t="e">
        <f t="shared" si="260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4"/>
        <v>0</v>
      </c>
      <c r="AJ2062" s="94">
        <f t="shared" si="254"/>
        <v>0</v>
      </c>
      <c r="AK2062" s="95" t="e">
        <f>+VLOOKUP(M2062,'Código Barras'!$C$3:$C$1694,1,0)</f>
        <v>#N/A</v>
      </c>
      <c r="AL2062" s="90">
        <f t="shared" si="255"/>
        <v>0</v>
      </c>
      <c r="AM2062" s="90">
        <f t="shared" si="255"/>
        <v>0</v>
      </c>
      <c r="AN2062" s="90">
        <f t="shared" si="255"/>
        <v>0</v>
      </c>
      <c r="AO2062" s="90">
        <f t="shared" si="255"/>
        <v>0</v>
      </c>
      <c r="AP2062" s="90">
        <f t="shared" si="255"/>
        <v>0</v>
      </c>
      <c r="AQ2062" s="90">
        <f t="shared" si="255"/>
        <v>0</v>
      </c>
      <c r="AR2062" s="90" t="e">
        <f>VLOOKUP(C2062&amp;E2062&amp;G2062&amp;I2062&amp;J2062,'Código Licitaciones'!$I$8:$I$4158,1,0)</f>
        <v>#N/A</v>
      </c>
    </row>
    <row r="2063" spans="24:44" ht="18.75" x14ac:dyDescent="0.3">
      <c r="X2063" s="83">
        <f t="shared" si="256"/>
        <v>9</v>
      </c>
      <c r="Z2063" s="90" t="e">
        <f t="shared" si="257"/>
        <v>#DIV/0!</v>
      </c>
      <c r="AA2063" s="94" t="e">
        <f>+VLOOKUP(C2063,'Código Licitaciones'!$J$7:$J$31,1,0)</f>
        <v>#N/A</v>
      </c>
      <c r="AB2063" s="94">
        <f t="shared" si="258"/>
        <v>0</v>
      </c>
      <c r="AC2063" s="94" t="e">
        <f>+VLOOKUP(E2063,'Código Licitaciones'!$K$7:$K$50,1,0)</f>
        <v>#N/A</v>
      </c>
      <c r="AD2063" s="94">
        <f t="shared" si="259"/>
        <v>0</v>
      </c>
      <c r="AE2063" s="94" t="e">
        <f>+VLOOKUP(G2063,'Código Licitaciones'!$L$7:$L$50,1,0)</f>
        <v>#N/A</v>
      </c>
      <c r="AF2063" s="90" t="e">
        <f t="shared" si="260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4"/>
        <v>0</v>
      </c>
      <c r="AJ2063" s="94">
        <f t="shared" si="254"/>
        <v>0</v>
      </c>
      <c r="AK2063" s="95" t="e">
        <f>+VLOOKUP(M2063,'Código Barras'!$C$3:$C$1694,1,0)</f>
        <v>#N/A</v>
      </c>
      <c r="AL2063" s="90">
        <f t="shared" si="255"/>
        <v>0</v>
      </c>
      <c r="AM2063" s="90">
        <f t="shared" si="255"/>
        <v>0</v>
      </c>
      <c r="AN2063" s="90">
        <f t="shared" si="255"/>
        <v>0</v>
      </c>
      <c r="AO2063" s="90">
        <f t="shared" si="255"/>
        <v>0</v>
      </c>
      <c r="AP2063" s="90">
        <f t="shared" si="255"/>
        <v>0</v>
      </c>
      <c r="AQ2063" s="90">
        <f t="shared" si="255"/>
        <v>0</v>
      </c>
      <c r="AR2063" s="90" t="e">
        <f>VLOOKUP(C2063&amp;E2063&amp;G2063&amp;I2063&amp;J2063,'Código Licitaciones'!$I$8:$I$4158,1,0)</f>
        <v>#N/A</v>
      </c>
    </row>
    <row r="2064" spans="24:44" ht="18.75" x14ac:dyDescent="0.3">
      <c r="X2064" s="83">
        <f t="shared" si="256"/>
        <v>9</v>
      </c>
      <c r="Z2064" s="90" t="e">
        <f t="shared" si="257"/>
        <v>#DIV/0!</v>
      </c>
      <c r="AA2064" s="94" t="e">
        <f>+VLOOKUP(C2064,'Código Licitaciones'!$J$7:$J$31,1,0)</f>
        <v>#N/A</v>
      </c>
      <c r="AB2064" s="94">
        <f t="shared" si="258"/>
        <v>0</v>
      </c>
      <c r="AC2064" s="94" t="e">
        <f>+VLOOKUP(E2064,'Código Licitaciones'!$K$7:$K$50,1,0)</f>
        <v>#N/A</v>
      </c>
      <c r="AD2064" s="94">
        <f t="shared" si="259"/>
        <v>0</v>
      </c>
      <c r="AE2064" s="94" t="e">
        <f>+VLOOKUP(G2064,'Código Licitaciones'!$L$7:$L$50,1,0)</f>
        <v>#N/A</v>
      </c>
      <c r="AF2064" s="90" t="e">
        <f t="shared" si="260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4"/>
        <v>0</v>
      </c>
      <c r="AJ2064" s="94">
        <f t="shared" si="254"/>
        <v>0</v>
      </c>
      <c r="AK2064" s="95" t="e">
        <f>+VLOOKUP(M2064,'Código Barras'!$C$3:$C$1694,1,0)</f>
        <v>#N/A</v>
      </c>
      <c r="AL2064" s="90">
        <f t="shared" si="255"/>
        <v>0</v>
      </c>
      <c r="AM2064" s="90">
        <f t="shared" si="255"/>
        <v>0</v>
      </c>
      <c r="AN2064" s="90">
        <f t="shared" si="255"/>
        <v>0</v>
      </c>
      <c r="AO2064" s="90">
        <f t="shared" si="255"/>
        <v>0</v>
      </c>
      <c r="AP2064" s="90">
        <f t="shared" si="255"/>
        <v>0</v>
      </c>
      <c r="AQ2064" s="90">
        <f t="shared" si="255"/>
        <v>0</v>
      </c>
      <c r="AR2064" s="90" t="e">
        <f>VLOOKUP(C2064&amp;E2064&amp;G2064&amp;I2064&amp;J2064,'Código Licitaciones'!$I$8:$I$4158,1,0)</f>
        <v>#N/A</v>
      </c>
    </row>
    <row r="2065" spans="24:44" ht="18.75" x14ac:dyDescent="0.3">
      <c r="X2065" s="83">
        <f t="shared" si="256"/>
        <v>9</v>
      </c>
      <c r="Z2065" s="90" t="e">
        <f t="shared" si="257"/>
        <v>#DIV/0!</v>
      </c>
      <c r="AA2065" s="94" t="e">
        <f>+VLOOKUP(C2065,'Código Licitaciones'!$J$7:$J$31,1,0)</f>
        <v>#N/A</v>
      </c>
      <c r="AB2065" s="94">
        <f t="shared" si="258"/>
        <v>0</v>
      </c>
      <c r="AC2065" s="94" t="e">
        <f>+VLOOKUP(E2065,'Código Licitaciones'!$K$7:$K$50,1,0)</f>
        <v>#N/A</v>
      </c>
      <c r="AD2065" s="94">
        <f t="shared" si="259"/>
        <v>0</v>
      </c>
      <c r="AE2065" s="94" t="e">
        <f>+VLOOKUP(G2065,'Código Licitaciones'!$L$7:$L$50,1,0)</f>
        <v>#N/A</v>
      </c>
      <c r="AF2065" s="90" t="e">
        <f t="shared" si="260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4"/>
        <v>0</v>
      </c>
      <c r="AJ2065" s="94">
        <f t="shared" si="254"/>
        <v>0</v>
      </c>
      <c r="AK2065" s="95" t="e">
        <f>+VLOOKUP(M2065,'Código Barras'!$C$3:$C$1694,1,0)</f>
        <v>#N/A</v>
      </c>
      <c r="AL2065" s="90">
        <f t="shared" si="255"/>
        <v>0</v>
      </c>
      <c r="AM2065" s="90">
        <f t="shared" si="255"/>
        <v>0</v>
      </c>
      <c r="AN2065" s="90">
        <f t="shared" si="255"/>
        <v>0</v>
      </c>
      <c r="AO2065" s="90">
        <f t="shared" si="255"/>
        <v>0</v>
      </c>
      <c r="AP2065" s="90">
        <f t="shared" si="255"/>
        <v>0</v>
      </c>
      <c r="AQ2065" s="90">
        <f t="shared" si="255"/>
        <v>0</v>
      </c>
      <c r="AR2065" s="90" t="e">
        <f>VLOOKUP(C2065&amp;E2065&amp;G2065&amp;I2065&amp;J2065,'Código Licitaciones'!$I$8:$I$4158,1,0)</f>
        <v>#N/A</v>
      </c>
    </row>
    <row r="2066" spans="24:44" ht="18.75" x14ac:dyDescent="0.3">
      <c r="X2066" s="83">
        <f t="shared" si="256"/>
        <v>9</v>
      </c>
      <c r="Z2066" s="90" t="e">
        <f t="shared" si="257"/>
        <v>#DIV/0!</v>
      </c>
      <c r="AA2066" s="94" t="e">
        <f>+VLOOKUP(C2066,'Código Licitaciones'!$J$7:$J$31,1,0)</f>
        <v>#N/A</v>
      </c>
      <c r="AB2066" s="94">
        <f t="shared" si="258"/>
        <v>0</v>
      </c>
      <c r="AC2066" s="94" t="e">
        <f>+VLOOKUP(E2066,'Código Licitaciones'!$K$7:$K$50,1,0)</f>
        <v>#N/A</v>
      </c>
      <c r="AD2066" s="94">
        <f t="shared" si="259"/>
        <v>0</v>
      </c>
      <c r="AE2066" s="94" t="e">
        <f>+VLOOKUP(G2066,'Código Licitaciones'!$L$7:$L$50,1,0)</f>
        <v>#N/A</v>
      </c>
      <c r="AF2066" s="90" t="e">
        <f t="shared" si="260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4"/>
        <v>0</v>
      </c>
      <c r="AJ2066" s="94">
        <f t="shared" si="254"/>
        <v>0</v>
      </c>
      <c r="AK2066" s="95" t="e">
        <f>+VLOOKUP(M2066,'Código Barras'!$C$3:$C$1694,1,0)</f>
        <v>#N/A</v>
      </c>
      <c r="AL2066" s="90">
        <f t="shared" si="255"/>
        <v>0</v>
      </c>
      <c r="AM2066" s="90">
        <f t="shared" si="255"/>
        <v>0</v>
      </c>
      <c r="AN2066" s="90">
        <f t="shared" si="255"/>
        <v>0</v>
      </c>
      <c r="AO2066" s="90">
        <f t="shared" si="255"/>
        <v>0</v>
      </c>
      <c r="AP2066" s="90">
        <f t="shared" si="255"/>
        <v>0</v>
      </c>
      <c r="AQ2066" s="90">
        <f t="shared" si="255"/>
        <v>0</v>
      </c>
      <c r="AR2066" s="90" t="e">
        <f>VLOOKUP(C2066&amp;E2066&amp;G2066&amp;I2066&amp;J2066,'Código Licitaciones'!$I$8:$I$4158,1,0)</f>
        <v>#N/A</v>
      </c>
    </row>
    <row r="2067" spans="24:44" ht="18.75" x14ac:dyDescent="0.3">
      <c r="X2067" s="83">
        <f t="shared" si="256"/>
        <v>9</v>
      </c>
      <c r="Z2067" s="90" t="e">
        <f t="shared" si="257"/>
        <v>#DIV/0!</v>
      </c>
      <c r="AA2067" s="94" t="e">
        <f>+VLOOKUP(C2067,'Código Licitaciones'!$J$7:$J$31,1,0)</f>
        <v>#N/A</v>
      </c>
      <c r="AB2067" s="94">
        <f t="shared" si="258"/>
        <v>0</v>
      </c>
      <c r="AC2067" s="94" t="e">
        <f>+VLOOKUP(E2067,'Código Licitaciones'!$K$7:$K$50,1,0)</f>
        <v>#N/A</v>
      </c>
      <c r="AD2067" s="94">
        <f t="shared" si="259"/>
        <v>0</v>
      </c>
      <c r="AE2067" s="94" t="e">
        <f>+VLOOKUP(G2067,'Código Licitaciones'!$L$7:$L$50,1,0)</f>
        <v>#N/A</v>
      </c>
      <c r="AF2067" s="90" t="e">
        <f t="shared" si="260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4"/>
        <v>0</v>
      </c>
      <c r="AJ2067" s="94">
        <f t="shared" si="254"/>
        <v>0</v>
      </c>
      <c r="AK2067" s="95" t="e">
        <f>+VLOOKUP(M2067,'Código Barras'!$C$3:$C$1694,1,0)</f>
        <v>#N/A</v>
      </c>
      <c r="AL2067" s="90">
        <f t="shared" si="255"/>
        <v>0</v>
      </c>
      <c r="AM2067" s="90">
        <f t="shared" si="255"/>
        <v>0</v>
      </c>
      <c r="AN2067" s="90">
        <f t="shared" si="255"/>
        <v>0</v>
      </c>
      <c r="AO2067" s="90">
        <f t="shared" si="255"/>
        <v>0</v>
      </c>
      <c r="AP2067" s="90">
        <f t="shared" si="255"/>
        <v>0</v>
      </c>
      <c r="AQ2067" s="90">
        <f t="shared" si="255"/>
        <v>0</v>
      </c>
      <c r="AR2067" s="90" t="e">
        <f>VLOOKUP(C2067&amp;E2067&amp;G2067&amp;I2067&amp;J2067,'Código Licitaciones'!$I$8:$I$4158,1,0)</f>
        <v>#N/A</v>
      </c>
    </row>
    <row r="2068" spans="24:44" ht="18.75" x14ac:dyDescent="0.3">
      <c r="X2068" s="83">
        <f t="shared" si="256"/>
        <v>9</v>
      </c>
      <c r="Z2068" s="90" t="e">
        <f t="shared" si="257"/>
        <v>#DIV/0!</v>
      </c>
      <c r="AA2068" s="94" t="e">
        <f>+VLOOKUP(C2068,'Código Licitaciones'!$J$7:$J$31,1,0)</f>
        <v>#N/A</v>
      </c>
      <c r="AB2068" s="94">
        <f t="shared" si="258"/>
        <v>0</v>
      </c>
      <c r="AC2068" s="94" t="e">
        <f>+VLOOKUP(E2068,'Código Licitaciones'!$K$7:$K$50,1,0)</f>
        <v>#N/A</v>
      </c>
      <c r="AD2068" s="94">
        <f t="shared" si="259"/>
        <v>0</v>
      </c>
      <c r="AE2068" s="94" t="e">
        <f>+VLOOKUP(G2068,'Código Licitaciones'!$L$7:$L$50,1,0)</f>
        <v>#N/A</v>
      </c>
      <c r="AF2068" s="90" t="e">
        <f t="shared" si="260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4"/>
        <v>0</v>
      </c>
      <c r="AJ2068" s="94">
        <f t="shared" si="254"/>
        <v>0</v>
      </c>
      <c r="AK2068" s="95" t="e">
        <f>+VLOOKUP(M2068,'Código Barras'!$C$3:$C$1694,1,0)</f>
        <v>#N/A</v>
      </c>
      <c r="AL2068" s="90">
        <f t="shared" si="255"/>
        <v>0</v>
      </c>
      <c r="AM2068" s="90">
        <f t="shared" si="255"/>
        <v>0</v>
      </c>
      <c r="AN2068" s="90">
        <f t="shared" si="255"/>
        <v>0</v>
      </c>
      <c r="AO2068" s="90">
        <f t="shared" si="255"/>
        <v>0</v>
      </c>
      <c r="AP2068" s="90">
        <f t="shared" si="255"/>
        <v>0</v>
      </c>
      <c r="AQ2068" s="90">
        <f t="shared" si="255"/>
        <v>0</v>
      </c>
      <c r="AR2068" s="90" t="e">
        <f>VLOOKUP(C2068&amp;E2068&amp;G2068&amp;I2068&amp;J2068,'Código Licitaciones'!$I$8:$I$4158,1,0)</f>
        <v>#N/A</v>
      </c>
    </row>
    <row r="2069" spans="24:44" ht="18.75" x14ac:dyDescent="0.3">
      <c r="X2069" s="83">
        <f t="shared" si="256"/>
        <v>9</v>
      </c>
      <c r="Z2069" s="90" t="e">
        <f t="shared" si="257"/>
        <v>#DIV/0!</v>
      </c>
      <c r="AA2069" s="94" t="e">
        <f>+VLOOKUP(C2069,'Código Licitaciones'!$J$7:$J$31,1,0)</f>
        <v>#N/A</v>
      </c>
      <c r="AB2069" s="94">
        <f t="shared" si="258"/>
        <v>0</v>
      </c>
      <c r="AC2069" s="94" t="e">
        <f>+VLOOKUP(E2069,'Código Licitaciones'!$K$7:$K$50,1,0)</f>
        <v>#N/A</v>
      </c>
      <c r="AD2069" s="94">
        <f t="shared" si="259"/>
        <v>0</v>
      </c>
      <c r="AE2069" s="94" t="e">
        <f>+VLOOKUP(G2069,'Código Licitaciones'!$L$7:$L$50,1,0)</f>
        <v>#N/A</v>
      </c>
      <c r="AF2069" s="90" t="e">
        <f t="shared" si="260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4"/>
        <v>0</v>
      </c>
      <c r="AJ2069" s="94">
        <f t="shared" si="254"/>
        <v>0</v>
      </c>
      <c r="AK2069" s="95" t="e">
        <f>+VLOOKUP(M2069,'Código Barras'!$C$3:$C$1694,1,0)</f>
        <v>#N/A</v>
      </c>
      <c r="AL2069" s="90">
        <f t="shared" si="255"/>
        <v>0</v>
      </c>
      <c r="AM2069" s="90">
        <f t="shared" si="255"/>
        <v>0</v>
      </c>
      <c r="AN2069" s="90">
        <f t="shared" si="255"/>
        <v>0</v>
      </c>
      <c r="AO2069" s="90">
        <f t="shared" si="255"/>
        <v>0</v>
      </c>
      <c r="AP2069" s="90">
        <f t="shared" si="255"/>
        <v>0</v>
      </c>
      <c r="AQ2069" s="90">
        <f t="shared" si="255"/>
        <v>0</v>
      </c>
      <c r="AR2069" s="90" t="e">
        <f>VLOOKUP(C2069&amp;E2069&amp;G2069&amp;I2069&amp;J2069,'Código Licitaciones'!$I$8:$I$4158,1,0)</f>
        <v>#N/A</v>
      </c>
    </row>
    <row r="2070" spans="24:44" ht="18.75" x14ac:dyDescent="0.3">
      <c r="X2070" s="83">
        <f t="shared" si="256"/>
        <v>9</v>
      </c>
      <c r="Z2070" s="90" t="e">
        <f t="shared" si="257"/>
        <v>#DIV/0!</v>
      </c>
      <c r="AA2070" s="94" t="e">
        <f>+VLOOKUP(C2070,'Código Licitaciones'!$J$7:$J$31,1,0)</f>
        <v>#N/A</v>
      </c>
      <c r="AB2070" s="94">
        <f t="shared" si="258"/>
        <v>0</v>
      </c>
      <c r="AC2070" s="94" t="e">
        <f>+VLOOKUP(E2070,'Código Licitaciones'!$K$7:$K$50,1,0)</f>
        <v>#N/A</v>
      </c>
      <c r="AD2070" s="94">
        <f t="shared" si="259"/>
        <v>0</v>
      </c>
      <c r="AE2070" s="94" t="e">
        <f>+VLOOKUP(G2070,'Código Licitaciones'!$L$7:$L$50,1,0)</f>
        <v>#N/A</v>
      </c>
      <c r="AF2070" s="90" t="e">
        <f t="shared" si="260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4"/>
        <v>0</v>
      </c>
      <c r="AJ2070" s="94">
        <f t="shared" si="254"/>
        <v>0</v>
      </c>
      <c r="AK2070" s="95" t="e">
        <f>+VLOOKUP(M2070,'Código Barras'!$C$3:$C$1694,1,0)</f>
        <v>#N/A</v>
      </c>
      <c r="AL2070" s="90">
        <f t="shared" si="255"/>
        <v>0</v>
      </c>
      <c r="AM2070" s="90">
        <f t="shared" si="255"/>
        <v>0</v>
      </c>
      <c r="AN2070" s="90">
        <f t="shared" si="255"/>
        <v>0</v>
      </c>
      <c r="AO2070" s="90">
        <f t="shared" si="255"/>
        <v>0</v>
      </c>
      <c r="AP2070" s="90">
        <f t="shared" si="255"/>
        <v>0</v>
      </c>
      <c r="AQ2070" s="90">
        <f t="shared" si="255"/>
        <v>0</v>
      </c>
      <c r="AR2070" s="90" t="e">
        <f>VLOOKUP(C2070&amp;E2070&amp;G2070&amp;I2070&amp;J2070,'Código Licitaciones'!$I$8:$I$4158,1,0)</f>
        <v>#N/A</v>
      </c>
    </row>
    <row r="2071" spans="24:44" ht="18.75" x14ac:dyDescent="0.3">
      <c r="X2071" s="83">
        <f t="shared" si="256"/>
        <v>9</v>
      </c>
      <c r="Z2071" s="90" t="e">
        <f t="shared" si="257"/>
        <v>#DIV/0!</v>
      </c>
      <c r="AA2071" s="94" t="e">
        <f>+VLOOKUP(C2071,'Código Licitaciones'!$J$7:$J$31,1,0)</f>
        <v>#N/A</v>
      </c>
      <c r="AB2071" s="94">
        <f t="shared" si="258"/>
        <v>0</v>
      </c>
      <c r="AC2071" s="94" t="e">
        <f>+VLOOKUP(E2071,'Código Licitaciones'!$K$7:$K$50,1,0)</f>
        <v>#N/A</v>
      </c>
      <c r="AD2071" s="94">
        <f t="shared" si="259"/>
        <v>0</v>
      </c>
      <c r="AE2071" s="94" t="e">
        <f>+VLOOKUP(G2071,'Código Licitaciones'!$L$7:$L$50,1,0)</f>
        <v>#N/A</v>
      </c>
      <c r="AF2071" s="90" t="e">
        <f t="shared" si="260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4"/>
        <v>0</v>
      </c>
      <c r="AJ2071" s="94">
        <f t="shared" si="254"/>
        <v>0</v>
      </c>
      <c r="AK2071" s="95" t="e">
        <f>+VLOOKUP(M2071,'Código Barras'!$C$3:$C$1694,1,0)</f>
        <v>#N/A</v>
      </c>
      <c r="AL2071" s="90">
        <f t="shared" si="255"/>
        <v>0</v>
      </c>
      <c r="AM2071" s="90">
        <f t="shared" si="255"/>
        <v>0</v>
      </c>
      <c r="AN2071" s="90">
        <f t="shared" si="255"/>
        <v>0</v>
      </c>
      <c r="AO2071" s="90">
        <f t="shared" si="255"/>
        <v>0</v>
      </c>
      <c r="AP2071" s="90">
        <f t="shared" si="255"/>
        <v>0</v>
      </c>
      <c r="AQ2071" s="90">
        <f t="shared" si="255"/>
        <v>0</v>
      </c>
      <c r="AR2071" s="90" t="e">
        <f>VLOOKUP(C2071&amp;E2071&amp;G2071&amp;I2071&amp;J2071,'Código Licitaciones'!$I$8:$I$4158,1,0)</f>
        <v>#N/A</v>
      </c>
    </row>
    <row r="2072" spans="24:44" ht="18.75" x14ac:dyDescent="0.3">
      <c r="X2072" s="83">
        <f t="shared" si="256"/>
        <v>9</v>
      </c>
      <c r="Z2072" s="90" t="e">
        <f t="shared" si="257"/>
        <v>#DIV/0!</v>
      </c>
      <c r="AA2072" s="94" t="e">
        <f>+VLOOKUP(C2072,'Código Licitaciones'!$J$7:$J$31,1,0)</f>
        <v>#N/A</v>
      </c>
      <c r="AB2072" s="94">
        <f t="shared" si="258"/>
        <v>0</v>
      </c>
      <c r="AC2072" s="94" t="e">
        <f>+VLOOKUP(E2072,'Código Licitaciones'!$K$7:$K$50,1,0)</f>
        <v>#N/A</v>
      </c>
      <c r="AD2072" s="94">
        <f t="shared" si="259"/>
        <v>0</v>
      </c>
      <c r="AE2072" s="94" t="e">
        <f>+VLOOKUP(G2072,'Código Licitaciones'!$L$7:$L$50,1,0)</f>
        <v>#N/A</v>
      </c>
      <c r="AF2072" s="90" t="e">
        <f t="shared" si="260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4"/>
        <v>0</v>
      </c>
      <c r="AJ2072" s="94">
        <f t="shared" si="254"/>
        <v>0</v>
      </c>
      <c r="AK2072" s="95" t="e">
        <f>+VLOOKUP(M2072,'Código Barras'!$C$3:$C$1694,1,0)</f>
        <v>#N/A</v>
      </c>
      <c r="AL2072" s="90">
        <f t="shared" si="255"/>
        <v>0</v>
      </c>
      <c r="AM2072" s="90">
        <f t="shared" si="255"/>
        <v>0</v>
      </c>
      <c r="AN2072" s="90">
        <f t="shared" si="255"/>
        <v>0</v>
      </c>
      <c r="AO2072" s="90">
        <f t="shared" si="255"/>
        <v>0</v>
      </c>
      <c r="AP2072" s="90">
        <f t="shared" si="255"/>
        <v>0</v>
      </c>
      <c r="AQ2072" s="90">
        <f t="shared" si="255"/>
        <v>0</v>
      </c>
      <c r="AR2072" s="90" t="e">
        <f>VLOOKUP(C2072&amp;E2072&amp;G2072&amp;I2072&amp;J2072,'Código Licitaciones'!$I$8:$I$4158,1,0)</f>
        <v>#N/A</v>
      </c>
    </row>
    <row r="2073" spans="24:44" ht="18.75" x14ac:dyDescent="0.3">
      <c r="X2073" s="83">
        <f t="shared" si="256"/>
        <v>9</v>
      </c>
      <c r="Z2073" s="90" t="e">
        <f t="shared" si="257"/>
        <v>#DIV/0!</v>
      </c>
      <c r="AA2073" s="94" t="e">
        <f>+VLOOKUP(C2073,'Código Licitaciones'!$J$7:$J$31,1,0)</f>
        <v>#N/A</v>
      </c>
      <c r="AB2073" s="94">
        <f t="shared" si="258"/>
        <v>0</v>
      </c>
      <c r="AC2073" s="94" t="e">
        <f>+VLOOKUP(E2073,'Código Licitaciones'!$K$7:$K$50,1,0)</f>
        <v>#N/A</v>
      </c>
      <c r="AD2073" s="94">
        <f t="shared" si="259"/>
        <v>0</v>
      </c>
      <c r="AE2073" s="94" t="e">
        <f>+VLOOKUP(G2073,'Código Licitaciones'!$L$7:$L$50,1,0)</f>
        <v>#N/A</v>
      </c>
      <c r="AF2073" s="90" t="e">
        <f t="shared" si="260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4"/>
        <v>0</v>
      </c>
      <c r="AJ2073" s="94">
        <f t="shared" si="254"/>
        <v>0</v>
      </c>
      <c r="AK2073" s="95" t="e">
        <f>+VLOOKUP(M2073,'Código Barras'!$C$3:$C$1694,1,0)</f>
        <v>#N/A</v>
      </c>
      <c r="AL2073" s="90">
        <f t="shared" si="255"/>
        <v>0</v>
      </c>
      <c r="AM2073" s="90">
        <f t="shared" si="255"/>
        <v>0</v>
      </c>
      <c r="AN2073" s="90">
        <f t="shared" si="255"/>
        <v>0</v>
      </c>
      <c r="AO2073" s="90">
        <f t="shared" si="255"/>
        <v>0</v>
      </c>
      <c r="AP2073" s="90">
        <f t="shared" si="255"/>
        <v>0</v>
      </c>
      <c r="AQ2073" s="90">
        <f t="shared" si="255"/>
        <v>0</v>
      </c>
      <c r="AR2073" s="90" t="e">
        <f>VLOOKUP(C2073&amp;E2073&amp;G2073&amp;I2073&amp;J2073,'Código Licitaciones'!$I$8:$I$4158,1,0)</f>
        <v>#N/A</v>
      </c>
    </row>
    <row r="2074" spans="24:44" ht="18.75" x14ac:dyDescent="0.3">
      <c r="X2074" s="83">
        <f t="shared" si="256"/>
        <v>9</v>
      </c>
      <c r="Z2074" s="90" t="e">
        <f t="shared" si="257"/>
        <v>#DIV/0!</v>
      </c>
      <c r="AA2074" s="94" t="e">
        <f>+VLOOKUP(C2074,'Código Licitaciones'!$J$7:$J$31,1,0)</f>
        <v>#N/A</v>
      </c>
      <c r="AB2074" s="94">
        <f t="shared" si="258"/>
        <v>0</v>
      </c>
      <c r="AC2074" s="94" t="e">
        <f>+VLOOKUP(E2074,'Código Licitaciones'!$K$7:$K$50,1,0)</f>
        <v>#N/A</v>
      </c>
      <c r="AD2074" s="94">
        <f t="shared" si="259"/>
        <v>0</v>
      </c>
      <c r="AE2074" s="94" t="e">
        <f>+VLOOKUP(G2074,'Código Licitaciones'!$L$7:$L$50,1,0)</f>
        <v>#N/A</v>
      </c>
      <c r="AF2074" s="90" t="e">
        <f t="shared" si="260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4"/>
        <v>0</v>
      </c>
      <c r="AJ2074" s="94">
        <f t="shared" si="254"/>
        <v>0</v>
      </c>
      <c r="AK2074" s="95" t="e">
        <f>+VLOOKUP(M2074,'Código Barras'!$C$3:$C$1694,1,0)</f>
        <v>#N/A</v>
      </c>
      <c r="AL2074" s="90">
        <f t="shared" si="255"/>
        <v>0</v>
      </c>
      <c r="AM2074" s="90">
        <f t="shared" si="255"/>
        <v>0</v>
      </c>
      <c r="AN2074" s="90">
        <f t="shared" si="255"/>
        <v>0</v>
      </c>
      <c r="AO2074" s="90">
        <f t="shared" si="255"/>
        <v>0</v>
      </c>
      <c r="AP2074" s="90">
        <f t="shared" si="255"/>
        <v>0</v>
      </c>
      <c r="AQ2074" s="90">
        <f t="shared" si="255"/>
        <v>0</v>
      </c>
      <c r="AR2074" s="90" t="e">
        <f>VLOOKUP(C2074&amp;E2074&amp;G2074&amp;I2074&amp;J2074,'Código Licitaciones'!$I$8:$I$4158,1,0)</f>
        <v>#N/A</v>
      </c>
    </row>
    <row r="2075" spans="24:44" ht="18.75" x14ac:dyDescent="0.3">
      <c r="X2075" s="83">
        <f t="shared" si="256"/>
        <v>9</v>
      </c>
      <c r="Z2075" s="90" t="e">
        <f t="shared" si="257"/>
        <v>#DIV/0!</v>
      </c>
      <c r="AA2075" s="94" t="e">
        <f>+VLOOKUP(C2075,'Código Licitaciones'!$J$7:$J$31,1,0)</f>
        <v>#N/A</v>
      </c>
      <c r="AB2075" s="94">
        <f t="shared" si="258"/>
        <v>0</v>
      </c>
      <c r="AC2075" s="94" t="e">
        <f>+VLOOKUP(E2075,'Código Licitaciones'!$K$7:$K$50,1,0)</f>
        <v>#N/A</v>
      </c>
      <c r="AD2075" s="94">
        <f t="shared" si="259"/>
        <v>0</v>
      </c>
      <c r="AE2075" s="94" t="e">
        <f>+VLOOKUP(G2075,'Código Licitaciones'!$L$7:$L$50,1,0)</f>
        <v>#N/A</v>
      </c>
      <c r="AF2075" s="90" t="e">
        <f t="shared" si="260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4"/>
        <v>0</v>
      </c>
      <c r="AJ2075" s="94">
        <f t="shared" si="254"/>
        <v>0</v>
      </c>
      <c r="AK2075" s="95" t="e">
        <f>+VLOOKUP(M2075,'Código Barras'!$C$3:$C$1694,1,0)</f>
        <v>#N/A</v>
      </c>
      <c r="AL2075" s="90">
        <f t="shared" si="255"/>
        <v>0</v>
      </c>
      <c r="AM2075" s="90">
        <f t="shared" si="255"/>
        <v>0</v>
      </c>
      <c r="AN2075" s="90">
        <f t="shared" si="255"/>
        <v>0</v>
      </c>
      <c r="AO2075" s="90">
        <f t="shared" si="255"/>
        <v>0</v>
      </c>
      <c r="AP2075" s="90">
        <f t="shared" si="255"/>
        <v>0</v>
      </c>
      <c r="AQ2075" s="90">
        <f t="shared" si="255"/>
        <v>0</v>
      </c>
      <c r="AR2075" s="90" t="e">
        <f>VLOOKUP(C2075&amp;E2075&amp;G2075&amp;I2075&amp;J2075,'Código Licitaciones'!$I$8:$I$4158,1,0)</f>
        <v>#N/A</v>
      </c>
    </row>
    <row r="2076" spans="24:44" ht="18.75" x14ac:dyDescent="0.3">
      <c r="X2076" s="83">
        <f t="shared" si="256"/>
        <v>9</v>
      </c>
      <c r="Z2076" s="90" t="e">
        <f t="shared" si="257"/>
        <v>#DIV/0!</v>
      </c>
      <c r="AA2076" s="94" t="e">
        <f>+VLOOKUP(C2076,'Código Licitaciones'!$J$7:$J$31,1,0)</f>
        <v>#N/A</v>
      </c>
      <c r="AB2076" s="94">
        <f t="shared" si="258"/>
        <v>0</v>
      </c>
      <c r="AC2076" s="94" t="e">
        <f>+VLOOKUP(E2076,'Código Licitaciones'!$K$7:$K$50,1,0)</f>
        <v>#N/A</v>
      </c>
      <c r="AD2076" s="94">
        <f t="shared" si="259"/>
        <v>0</v>
      </c>
      <c r="AE2076" s="94" t="e">
        <f>+VLOOKUP(G2076,'Código Licitaciones'!$L$7:$L$50,1,0)</f>
        <v>#N/A</v>
      </c>
      <c r="AF2076" s="90" t="e">
        <f t="shared" si="260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4"/>
        <v>0</v>
      </c>
      <c r="AJ2076" s="94">
        <f t="shared" si="254"/>
        <v>0</v>
      </c>
      <c r="AK2076" s="95" t="e">
        <f>+VLOOKUP(M2076,'Código Barras'!$C$3:$C$1694,1,0)</f>
        <v>#N/A</v>
      </c>
      <c r="AL2076" s="90">
        <f t="shared" si="255"/>
        <v>0</v>
      </c>
      <c r="AM2076" s="90">
        <f t="shared" si="255"/>
        <v>0</v>
      </c>
      <c r="AN2076" s="90">
        <f t="shared" si="255"/>
        <v>0</v>
      </c>
      <c r="AO2076" s="90">
        <f t="shared" si="255"/>
        <v>0</v>
      </c>
      <c r="AP2076" s="90">
        <f t="shared" si="255"/>
        <v>0</v>
      </c>
      <c r="AQ2076" s="90">
        <f t="shared" si="255"/>
        <v>0</v>
      </c>
      <c r="AR2076" s="90" t="e">
        <f>VLOOKUP(C2076&amp;E2076&amp;G2076&amp;I2076&amp;J2076,'Código Licitaciones'!$I$8:$I$4158,1,0)</f>
        <v>#N/A</v>
      </c>
    </row>
    <row r="2077" spans="24:44" ht="18.75" x14ac:dyDescent="0.3">
      <c r="X2077" s="83">
        <f t="shared" si="256"/>
        <v>9</v>
      </c>
      <c r="Z2077" s="90" t="e">
        <f t="shared" si="257"/>
        <v>#DIV/0!</v>
      </c>
      <c r="AA2077" s="94" t="e">
        <f>+VLOOKUP(C2077,'Código Licitaciones'!$J$7:$J$31,1,0)</f>
        <v>#N/A</v>
      </c>
      <c r="AB2077" s="94">
        <f t="shared" si="258"/>
        <v>0</v>
      </c>
      <c r="AC2077" s="94" t="e">
        <f>+VLOOKUP(E2077,'Código Licitaciones'!$K$7:$K$50,1,0)</f>
        <v>#N/A</v>
      </c>
      <c r="AD2077" s="94">
        <f t="shared" si="259"/>
        <v>0</v>
      </c>
      <c r="AE2077" s="94" t="e">
        <f>+VLOOKUP(G2077,'Código Licitaciones'!$L$7:$L$50,1,0)</f>
        <v>#N/A</v>
      </c>
      <c r="AF2077" s="90" t="e">
        <f t="shared" si="260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4"/>
        <v>0</v>
      </c>
      <c r="AJ2077" s="94">
        <f t="shared" si="254"/>
        <v>0</v>
      </c>
      <c r="AK2077" s="95" t="e">
        <f>+VLOOKUP(M2077,'Código Barras'!$C$3:$C$1694,1,0)</f>
        <v>#N/A</v>
      </c>
      <c r="AL2077" s="90">
        <f t="shared" si="255"/>
        <v>0</v>
      </c>
      <c r="AM2077" s="90">
        <f t="shared" si="255"/>
        <v>0</v>
      </c>
      <c r="AN2077" s="90">
        <f t="shared" si="255"/>
        <v>0</v>
      </c>
      <c r="AO2077" s="90">
        <f t="shared" si="255"/>
        <v>0</v>
      </c>
      <c r="AP2077" s="90">
        <f t="shared" si="255"/>
        <v>0</v>
      </c>
      <c r="AQ2077" s="90">
        <f t="shared" si="255"/>
        <v>0</v>
      </c>
      <c r="AR2077" s="90" t="e">
        <f>VLOOKUP(C2077&amp;E2077&amp;G2077&amp;I2077&amp;J2077,'Código Licitaciones'!$I$8:$I$4158,1,0)</f>
        <v>#N/A</v>
      </c>
    </row>
    <row r="2078" spans="24:44" ht="18.75" x14ac:dyDescent="0.3">
      <c r="X2078" s="83">
        <f t="shared" si="256"/>
        <v>9</v>
      </c>
      <c r="Z2078" s="90" t="e">
        <f t="shared" si="257"/>
        <v>#DIV/0!</v>
      </c>
      <c r="AA2078" s="94" t="e">
        <f>+VLOOKUP(C2078,'Código Licitaciones'!$J$7:$J$31,1,0)</f>
        <v>#N/A</v>
      </c>
      <c r="AB2078" s="94">
        <f t="shared" si="258"/>
        <v>0</v>
      </c>
      <c r="AC2078" s="94" t="e">
        <f>+VLOOKUP(E2078,'Código Licitaciones'!$K$7:$K$50,1,0)</f>
        <v>#N/A</v>
      </c>
      <c r="AD2078" s="94">
        <f t="shared" si="259"/>
        <v>0</v>
      </c>
      <c r="AE2078" s="94" t="e">
        <f>+VLOOKUP(G2078,'Código Licitaciones'!$L$7:$L$50,1,0)</f>
        <v>#N/A</v>
      </c>
      <c r="AF2078" s="90" t="e">
        <f t="shared" si="260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4"/>
        <v>0</v>
      </c>
      <c r="AJ2078" s="94">
        <f t="shared" si="254"/>
        <v>0</v>
      </c>
      <c r="AK2078" s="95" t="e">
        <f>+VLOOKUP(M2078,'Código Barras'!$C$3:$C$1694,1,0)</f>
        <v>#N/A</v>
      </c>
      <c r="AL2078" s="90">
        <f t="shared" si="255"/>
        <v>0</v>
      </c>
      <c r="AM2078" s="90">
        <f t="shared" si="255"/>
        <v>0</v>
      </c>
      <c r="AN2078" s="90">
        <f t="shared" si="255"/>
        <v>0</v>
      </c>
      <c r="AO2078" s="90">
        <f t="shared" si="255"/>
        <v>0</v>
      </c>
      <c r="AP2078" s="90">
        <f t="shared" si="255"/>
        <v>0</v>
      </c>
      <c r="AQ2078" s="90">
        <f t="shared" si="255"/>
        <v>0</v>
      </c>
      <c r="AR2078" s="90" t="e">
        <f>VLOOKUP(C2078&amp;E2078&amp;G2078&amp;I2078&amp;J2078,'Código Licitaciones'!$I$8:$I$4158,1,0)</f>
        <v>#N/A</v>
      </c>
    </row>
    <row r="2079" spans="24:44" ht="18.75" x14ac:dyDescent="0.3">
      <c r="X2079" s="83">
        <f t="shared" si="256"/>
        <v>9</v>
      </c>
      <c r="Z2079" s="90" t="e">
        <f t="shared" si="257"/>
        <v>#DIV/0!</v>
      </c>
      <c r="AA2079" s="94" t="e">
        <f>+VLOOKUP(C2079,'Código Licitaciones'!$J$7:$J$31,1,0)</f>
        <v>#N/A</v>
      </c>
      <c r="AB2079" s="94">
        <f t="shared" si="258"/>
        <v>0</v>
      </c>
      <c r="AC2079" s="94" t="e">
        <f>+VLOOKUP(E2079,'Código Licitaciones'!$K$7:$K$50,1,0)</f>
        <v>#N/A</v>
      </c>
      <c r="AD2079" s="94">
        <f t="shared" si="259"/>
        <v>0</v>
      </c>
      <c r="AE2079" s="94" t="e">
        <f>+VLOOKUP(G2079,'Código Licitaciones'!$L$7:$L$50,1,0)</f>
        <v>#N/A</v>
      </c>
      <c r="AF2079" s="90" t="e">
        <f t="shared" si="260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4"/>
        <v>0</v>
      </c>
      <c r="AJ2079" s="94">
        <f t="shared" si="254"/>
        <v>0</v>
      </c>
      <c r="AK2079" s="95" t="e">
        <f>+VLOOKUP(M2079,'Código Barras'!$C$3:$C$1694,1,0)</f>
        <v>#N/A</v>
      </c>
      <c r="AL2079" s="90">
        <f t="shared" si="255"/>
        <v>0</v>
      </c>
      <c r="AM2079" s="90">
        <f t="shared" si="255"/>
        <v>0</v>
      </c>
      <c r="AN2079" s="90">
        <f t="shared" si="255"/>
        <v>0</v>
      </c>
      <c r="AO2079" s="90">
        <f t="shared" si="255"/>
        <v>0</v>
      </c>
      <c r="AP2079" s="90">
        <f t="shared" si="255"/>
        <v>0</v>
      </c>
      <c r="AQ2079" s="90">
        <f t="shared" si="255"/>
        <v>0</v>
      </c>
      <c r="AR2079" s="90" t="e">
        <f>VLOOKUP(C2079&amp;E2079&amp;G2079&amp;I2079&amp;J2079,'Código Licitaciones'!$I$8:$I$4158,1,0)</f>
        <v>#N/A</v>
      </c>
    </row>
    <row r="2080" spans="24:44" ht="18.75" x14ac:dyDescent="0.3">
      <c r="X2080" s="83">
        <f t="shared" si="256"/>
        <v>9</v>
      </c>
      <c r="Z2080" s="90" t="e">
        <f t="shared" si="257"/>
        <v>#DIV/0!</v>
      </c>
      <c r="AA2080" s="94" t="e">
        <f>+VLOOKUP(C2080,'Código Licitaciones'!$J$7:$J$31,1,0)</f>
        <v>#N/A</v>
      </c>
      <c r="AB2080" s="94">
        <f t="shared" si="258"/>
        <v>0</v>
      </c>
      <c r="AC2080" s="94" t="e">
        <f>+VLOOKUP(E2080,'Código Licitaciones'!$K$7:$K$50,1,0)</f>
        <v>#N/A</v>
      </c>
      <c r="AD2080" s="94">
        <f t="shared" si="259"/>
        <v>0</v>
      </c>
      <c r="AE2080" s="94" t="e">
        <f>+VLOOKUP(G2080,'Código Licitaciones'!$L$7:$L$50,1,0)</f>
        <v>#N/A</v>
      </c>
      <c r="AF2080" s="90" t="e">
        <f t="shared" si="260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4"/>
        <v>0</v>
      </c>
      <c r="AJ2080" s="94">
        <f t="shared" si="254"/>
        <v>0</v>
      </c>
      <c r="AK2080" s="95" t="e">
        <f>+VLOOKUP(M2080,'Código Barras'!$C$3:$C$1694,1,0)</f>
        <v>#N/A</v>
      </c>
      <c r="AL2080" s="90">
        <f t="shared" si="255"/>
        <v>0</v>
      </c>
      <c r="AM2080" s="90">
        <f t="shared" si="255"/>
        <v>0</v>
      </c>
      <c r="AN2080" s="90">
        <f t="shared" si="255"/>
        <v>0</v>
      </c>
      <c r="AO2080" s="90">
        <f t="shared" si="255"/>
        <v>0</v>
      </c>
      <c r="AP2080" s="90">
        <f t="shared" si="255"/>
        <v>0</v>
      </c>
      <c r="AQ2080" s="90">
        <f t="shared" si="255"/>
        <v>0</v>
      </c>
      <c r="AR2080" s="90" t="e">
        <f>VLOOKUP(C2080&amp;E2080&amp;G2080&amp;I2080&amp;J2080,'Código Licitaciones'!$I$8:$I$4158,1,0)</f>
        <v>#N/A</v>
      </c>
    </row>
    <row r="2081" spans="24:44" ht="18.75" x14ac:dyDescent="0.3">
      <c r="X2081" s="83">
        <f t="shared" si="256"/>
        <v>9</v>
      </c>
      <c r="Z2081" s="90" t="e">
        <f t="shared" si="257"/>
        <v>#DIV/0!</v>
      </c>
      <c r="AA2081" s="94" t="e">
        <f>+VLOOKUP(C2081,'Código Licitaciones'!$J$7:$J$31,1,0)</f>
        <v>#N/A</v>
      </c>
      <c r="AB2081" s="94">
        <f t="shared" si="258"/>
        <v>0</v>
      </c>
      <c r="AC2081" s="94" t="e">
        <f>+VLOOKUP(E2081,'Código Licitaciones'!$K$7:$K$50,1,0)</f>
        <v>#N/A</v>
      </c>
      <c r="AD2081" s="94">
        <f t="shared" si="259"/>
        <v>0</v>
      </c>
      <c r="AE2081" s="94" t="e">
        <f>+VLOOKUP(G2081,'Código Licitaciones'!$L$7:$L$50,1,0)</f>
        <v>#N/A</v>
      </c>
      <c r="AF2081" s="90" t="e">
        <f t="shared" si="260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4"/>
        <v>0</v>
      </c>
      <c r="AJ2081" s="94">
        <f t="shared" si="254"/>
        <v>0</v>
      </c>
      <c r="AK2081" s="95" t="e">
        <f>+VLOOKUP(M2081,'Código Barras'!$C$3:$C$1694,1,0)</f>
        <v>#N/A</v>
      </c>
      <c r="AL2081" s="90">
        <f t="shared" si="255"/>
        <v>0</v>
      </c>
      <c r="AM2081" s="90">
        <f t="shared" si="255"/>
        <v>0</v>
      </c>
      <c r="AN2081" s="90">
        <f t="shared" si="255"/>
        <v>0</v>
      </c>
      <c r="AO2081" s="90">
        <f t="shared" si="255"/>
        <v>0</v>
      </c>
      <c r="AP2081" s="90">
        <f t="shared" si="255"/>
        <v>0</v>
      </c>
      <c r="AQ2081" s="90">
        <f t="shared" si="255"/>
        <v>0</v>
      </c>
      <c r="AR2081" s="90" t="e">
        <f>VLOOKUP(C2081&amp;E2081&amp;G2081&amp;I2081&amp;J2081,'Código Licitaciones'!$I$8:$I$4158,1,0)</f>
        <v>#N/A</v>
      </c>
    </row>
    <row r="2082" spans="24:44" ht="18.75" x14ac:dyDescent="0.3">
      <c r="X2082" s="83">
        <f t="shared" si="256"/>
        <v>9</v>
      </c>
      <c r="Z2082" s="90" t="e">
        <f t="shared" si="257"/>
        <v>#DIV/0!</v>
      </c>
      <c r="AA2082" s="94" t="e">
        <f>+VLOOKUP(C2082,'Código Licitaciones'!$J$7:$J$31,1,0)</f>
        <v>#N/A</v>
      </c>
      <c r="AB2082" s="94">
        <f t="shared" si="258"/>
        <v>0</v>
      </c>
      <c r="AC2082" s="94" t="e">
        <f>+VLOOKUP(E2082,'Código Licitaciones'!$K$7:$K$50,1,0)</f>
        <v>#N/A</v>
      </c>
      <c r="AD2082" s="94">
        <f t="shared" si="259"/>
        <v>0</v>
      </c>
      <c r="AE2082" s="94" t="e">
        <f>+VLOOKUP(G2082,'Código Licitaciones'!$L$7:$L$50,1,0)</f>
        <v>#N/A</v>
      </c>
      <c r="AF2082" s="90" t="e">
        <f t="shared" si="260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4"/>
        <v>0</v>
      </c>
      <c r="AJ2082" s="94">
        <f t="shared" si="254"/>
        <v>0</v>
      </c>
      <c r="AK2082" s="95" t="e">
        <f>+VLOOKUP(M2082,'Código Barras'!$C$3:$C$1694,1,0)</f>
        <v>#N/A</v>
      </c>
      <c r="AL2082" s="90">
        <f t="shared" si="255"/>
        <v>0</v>
      </c>
      <c r="AM2082" s="90">
        <f t="shared" si="255"/>
        <v>0</v>
      </c>
      <c r="AN2082" s="90">
        <f t="shared" si="255"/>
        <v>0</v>
      </c>
      <c r="AO2082" s="90">
        <f t="shared" si="255"/>
        <v>0</v>
      </c>
      <c r="AP2082" s="90">
        <f t="shared" si="255"/>
        <v>0</v>
      </c>
      <c r="AQ2082" s="90">
        <f t="shared" si="255"/>
        <v>0</v>
      </c>
      <c r="AR2082" s="90" t="e">
        <f>VLOOKUP(C2082&amp;E2082&amp;G2082&amp;I2082&amp;J2082,'Código Licitaciones'!$I$8:$I$4158,1,0)</f>
        <v>#N/A</v>
      </c>
    </row>
    <row r="2083" spans="24:44" ht="18.75" x14ac:dyDescent="0.3">
      <c r="X2083" s="83">
        <f t="shared" si="256"/>
        <v>9</v>
      </c>
      <c r="Z2083" s="90" t="e">
        <f t="shared" si="257"/>
        <v>#DIV/0!</v>
      </c>
      <c r="AA2083" s="94" t="e">
        <f>+VLOOKUP(C2083,'Código Licitaciones'!$J$7:$J$31,1,0)</f>
        <v>#N/A</v>
      </c>
      <c r="AB2083" s="94">
        <f t="shared" si="258"/>
        <v>0</v>
      </c>
      <c r="AC2083" s="94" t="e">
        <f>+VLOOKUP(E2083,'Código Licitaciones'!$K$7:$K$50,1,0)</f>
        <v>#N/A</v>
      </c>
      <c r="AD2083" s="94">
        <f t="shared" si="259"/>
        <v>0</v>
      </c>
      <c r="AE2083" s="94" t="e">
        <f>+VLOOKUP(G2083,'Código Licitaciones'!$L$7:$L$50,1,0)</f>
        <v>#N/A</v>
      </c>
      <c r="AF2083" s="90" t="e">
        <f t="shared" si="260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4"/>
        <v>0</v>
      </c>
      <c r="AJ2083" s="94">
        <f t="shared" si="254"/>
        <v>0</v>
      </c>
      <c r="AK2083" s="95" t="e">
        <f>+VLOOKUP(M2083,'Código Barras'!$C$3:$C$1694,1,0)</f>
        <v>#N/A</v>
      </c>
      <c r="AL2083" s="90">
        <f t="shared" si="255"/>
        <v>0</v>
      </c>
      <c r="AM2083" s="90">
        <f t="shared" si="255"/>
        <v>0</v>
      </c>
      <c r="AN2083" s="90">
        <f t="shared" si="255"/>
        <v>0</v>
      </c>
      <c r="AO2083" s="90">
        <f t="shared" si="255"/>
        <v>0</v>
      </c>
      <c r="AP2083" s="90">
        <f t="shared" si="255"/>
        <v>0</v>
      </c>
      <c r="AQ2083" s="90">
        <f t="shared" si="255"/>
        <v>0</v>
      </c>
      <c r="AR2083" s="90" t="e">
        <f>VLOOKUP(C2083&amp;E2083&amp;G2083&amp;I2083&amp;J2083,'Código Licitaciones'!$I$8:$I$4158,1,0)</f>
        <v>#N/A</v>
      </c>
    </row>
    <row r="2084" spans="24:44" ht="18.75" x14ac:dyDescent="0.3">
      <c r="X2084" s="83">
        <f t="shared" si="256"/>
        <v>9</v>
      </c>
      <c r="Z2084" s="90" t="e">
        <f t="shared" si="257"/>
        <v>#DIV/0!</v>
      </c>
      <c r="AA2084" s="94" t="e">
        <f>+VLOOKUP(C2084,'Código Licitaciones'!$J$7:$J$31,1,0)</f>
        <v>#N/A</v>
      </c>
      <c r="AB2084" s="94">
        <f t="shared" si="258"/>
        <v>0</v>
      </c>
      <c r="AC2084" s="94" t="e">
        <f>+VLOOKUP(E2084,'Código Licitaciones'!$K$7:$K$50,1,0)</f>
        <v>#N/A</v>
      </c>
      <c r="AD2084" s="94">
        <f t="shared" si="259"/>
        <v>0</v>
      </c>
      <c r="AE2084" s="94" t="e">
        <f>+VLOOKUP(G2084,'Código Licitaciones'!$L$7:$L$50,1,0)</f>
        <v>#N/A</v>
      </c>
      <c r="AF2084" s="90" t="e">
        <f t="shared" si="260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4"/>
        <v>0</v>
      </c>
      <c r="AJ2084" s="94">
        <f t="shared" si="254"/>
        <v>0</v>
      </c>
      <c r="AK2084" s="95" t="e">
        <f>+VLOOKUP(M2084,'Código Barras'!$C$3:$C$1694,1,0)</f>
        <v>#N/A</v>
      </c>
      <c r="AL2084" s="90">
        <f t="shared" si="255"/>
        <v>0</v>
      </c>
      <c r="AM2084" s="90">
        <f t="shared" si="255"/>
        <v>0</v>
      </c>
      <c r="AN2084" s="90">
        <f t="shared" si="255"/>
        <v>0</v>
      </c>
      <c r="AO2084" s="90">
        <f t="shared" si="255"/>
        <v>0</v>
      </c>
      <c r="AP2084" s="90">
        <f t="shared" si="255"/>
        <v>0</v>
      </c>
      <c r="AQ2084" s="90">
        <f t="shared" si="255"/>
        <v>0</v>
      </c>
      <c r="AR2084" s="90" t="e">
        <f>VLOOKUP(C2084&amp;E2084&amp;G2084&amp;I2084&amp;J2084,'Código Licitaciones'!$I$8:$I$4158,1,0)</f>
        <v>#N/A</v>
      </c>
    </row>
    <row r="2085" spans="24:44" ht="18.75" x14ac:dyDescent="0.3">
      <c r="X2085" s="83">
        <f t="shared" si="256"/>
        <v>9</v>
      </c>
      <c r="Z2085" s="90" t="e">
        <f t="shared" si="257"/>
        <v>#DIV/0!</v>
      </c>
      <c r="AA2085" s="94" t="e">
        <f>+VLOOKUP(C2085,'Código Licitaciones'!$J$7:$J$31,1,0)</f>
        <v>#N/A</v>
      </c>
      <c r="AB2085" s="94">
        <f t="shared" si="258"/>
        <v>0</v>
      </c>
      <c r="AC2085" s="94" t="e">
        <f>+VLOOKUP(E2085,'Código Licitaciones'!$K$7:$K$50,1,0)</f>
        <v>#N/A</v>
      </c>
      <c r="AD2085" s="94">
        <f t="shared" si="259"/>
        <v>0</v>
      </c>
      <c r="AE2085" s="94" t="e">
        <f>+VLOOKUP(G2085,'Código Licitaciones'!$L$7:$L$50,1,0)</f>
        <v>#N/A</v>
      </c>
      <c r="AF2085" s="90" t="e">
        <f t="shared" si="260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4"/>
        <v>0</v>
      </c>
      <c r="AJ2085" s="94">
        <f t="shared" si="254"/>
        <v>0</v>
      </c>
      <c r="AK2085" s="95" t="e">
        <f>+VLOOKUP(M2085,'Código Barras'!$C$3:$C$1694,1,0)</f>
        <v>#N/A</v>
      </c>
      <c r="AL2085" s="90">
        <f t="shared" si="255"/>
        <v>0</v>
      </c>
      <c r="AM2085" s="90">
        <f t="shared" si="255"/>
        <v>0</v>
      </c>
      <c r="AN2085" s="90">
        <f t="shared" si="255"/>
        <v>0</v>
      </c>
      <c r="AO2085" s="90">
        <f t="shared" si="255"/>
        <v>0</v>
      </c>
      <c r="AP2085" s="90">
        <f t="shared" si="255"/>
        <v>0</v>
      </c>
      <c r="AQ2085" s="90">
        <f t="shared" si="255"/>
        <v>0</v>
      </c>
      <c r="AR2085" s="90" t="e">
        <f>VLOOKUP(C2085&amp;E2085&amp;G2085&amp;I2085&amp;J2085,'Código Licitaciones'!$I$8:$I$4158,1,0)</f>
        <v>#N/A</v>
      </c>
    </row>
    <row r="2086" spans="24:44" ht="18.75" x14ac:dyDescent="0.3">
      <c r="X2086" s="83">
        <f t="shared" si="256"/>
        <v>9</v>
      </c>
      <c r="Z2086" s="90" t="e">
        <f t="shared" si="257"/>
        <v>#DIV/0!</v>
      </c>
      <c r="AA2086" s="94" t="e">
        <f>+VLOOKUP(C2086,'Código Licitaciones'!$J$7:$J$31,1,0)</f>
        <v>#N/A</v>
      </c>
      <c r="AB2086" s="94">
        <f t="shared" si="258"/>
        <v>0</v>
      </c>
      <c r="AC2086" s="94" t="e">
        <f>+VLOOKUP(E2086,'Código Licitaciones'!$K$7:$K$50,1,0)</f>
        <v>#N/A</v>
      </c>
      <c r="AD2086" s="94">
        <f t="shared" si="259"/>
        <v>0</v>
      </c>
      <c r="AE2086" s="94" t="e">
        <f>+VLOOKUP(G2086,'Código Licitaciones'!$L$7:$L$50,1,0)</f>
        <v>#N/A</v>
      </c>
      <c r="AF2086" s="90" t="e">
        <f t="shared" si="260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4"/>
        <v>0</v>
      </c>
      <c r="AJ2086" s="94">
        <f t="shared" si="254"/>
        <v>0</v>
      </c>
      <c r="AK2086" s="95" t="e">
        <f>+VLOOKUP(M2086,'Código Barras'!$C$3:$C$1694,1,0)</f>
        <v>#N/A</v>
      </c>
      <c r="AL2086" s="90">
        <f t="shared" si="255"/>
        <v>0</v>
      </c>
      <c r="AM2086" s="90">
        <f t="shared" si="255"/>
        <v>0</v>
      </c>
      <c r="AN2086" s="90">
        <f t="shared" si="255"/>
        <v>0</v>
      </c>
      <c r="AO2086" s="90">
        <f t="shared" si="255"/>
        <v>0</v>
      </c>
      <c r="AP2086" s="90">
        <f t="shared" si="255"/>
        <v>0</v>
      </c>
      <c r="AQ2086" s="90">
        <f t="shared" si="255"/>
        <v>0</v>
      </c>
      <c r="AR2086" s="90" t="e">
        <f>VLOOKUP(C2086&amp;E2086&amp;G2086&amp;I2086&amp;J2086,'Código Licitaciones'!$I$8:$I$4158,1,0)</f>
        <v>#N/A</v>
      </c>
    </row>
    <row r="2087" spans="24:44" ht="18.75" x14ac:dyDescent="0.3">
      <c r="X2087" s="83">
        <f t="shared" si="256"/>
        <v>9</v>
      </c>
      <c r="Z2087" s="90" t="e">
        <f t="shared" si="257"/>
        <v>#DIV/0!</v>
      </c>
      <c r="AA2087" s="94" t="e">
        <f>+VLOOKUP(C2087,'Código Licitaciones'!$J$7:$J$31,1,0)</f>
        <v>#N/A</v>
      </c>
      <c r="AB2087" s="94">
        <f t="shared" si="258"/>
        <v>0</v>
      </c>
      <c r="AC2087" s="94" t="e">
        <f>+VLOOKUP(E2087,'Código Licitaciones'!$K$7:$K$50,1,0)</f>
        <v>#N/A</v>
      </c>
      <c r="AD2087" s="94">
        <f t="shared" si="259"/>
        <v>0</v>
      </c>
      <c r="AE2087" s="94" t="e">
        <f>+VLOOKUP(G2087,'Código Licitaciones'!$L$7:$L$50,1,0)</f>
        <v>#N/A</v>
      </c>
      <c r="AF2087" s="90" t="e">
        <f t="shared" si="260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4"/>
        <v>0</v>
      </c>
      <c r="AJ2087" s="94">
        <f t="shared" si="254"/>
        <v>0</v>
      </c>
      <c r="AK2087" s="95" t="e">
        <f>+VLOOKUP(M2087,'Código Barras'!$C$3:$C$1694,1,0)</f>
        <v>#N/A</v>
      </c>
      <c r="AL2087" s="90">
        <f t="shared" si="255"/>
        <v>0</v>
      </c>
      <c r="AM2087" s="90">
        <f t="shared" si="255"/>
        <v>0</v>
      </c>
      <c r="AN2087" s="90">
        <f t="shared" si="255"/>
        <v>0</v>
      </c>
      <c r="AO2087" s="90">
        <f t="shared" si="255"/>
        <v>0</v>
      </c>
      <c r="AP2087" s="90">
        <f t="shared" si="255"/>
        <v>0</v>
      </c>
      <c r="AQ2087" s="90">
        <f t="shared" si="255"/>
        <v>0</v>
      </c>
      <c r="AR2087" s="90" t="e">
        <f>VLOOKUP(C2087&amp;E2087&amp;G2087&amp;I2087&amp;J2087,'Código Licitaciones'!$I$8:$I$4158,1,0)</f>
        <v>#N/A</v>
      </c>
    </row>
    <row r="2088" spans="24:44" ht="18.75" x14ac:dyDescent="0.3">
      <c r="X2088" s="83">
        <f t="shared" si="256"/>
        <v>9</v>
      </c>
      <c r="Z2088" s="90" t="e">
        <f t="shared" si="257"/>
        <v>#DIV/0!</v>
      </c>
      <c r="AA2088" s="94" t="e">
        <f>+VLOOKUP(C2088,'Código Licitaciones'!$J$7:$J$31,1,0)</f>
        <v>#N/A</v>
      </c>
      <c r="AB2088" s="94">
        <f t="shared" si="258"/>
        <v>0</v>
      </c>
      <c r="AC2088" s="94" t="e">
        <f>+VLOOKUP(E2088,'Código Licitaciones'!$K$7:$K$50,1,0)</f>
        <v>#N/A</v>
      </c>
      <c r="AD2088" s="94">
        <f t="shared" si="259"/>
        <v>0</v>
      </c>
      <c r="AE2088" s="94" t="e">
        <f>+VLOOKUP(G2088,'Código Licitaciones'!$L$7:$L$50,1,0)</f>
        <v>#N/A</v>
      </c>
      <c r="AF2088" s="90" t="e">
        <f t="shared" si="260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4"/>
        <v>0</v>
      </c>
      <c r="AJ2088" s="94">
        <f t="shared" si="254"/>
        <v>0</v>
      </c>
      <c r="AK2088" s="95" t="e">
        <f>+VLOOKUP(M2088,'Código Barras'!$C$3:$C$1694,1,0)</f>
        <v>#N/A</v>
      </c>
      <c r="AL2088" s="90">
        <f t="shared" si="255"/>
        <v>0</v>
      </c>
      <c r="AM2088" s="90">
        <f t="shared" si="255"/>
        <v>0</v>
      </c>
      <c r="AN2088" s="90">
        <f t="shared" si="255"/>
        <v>0</v>
      </c>
      <c r="AO2088" s="90">
        <f t="shared" si="255"/>
        <v>0</v>
      </c>
      <c r="AP2088" s="90">
        <f t="shared" si="255"/>
        <v>0</v>
      </c>
      <c r="AQ2088" s="90">
        <f t="shared" si="255"/>
        <v>0</v>
      </c>
      <c r="AR2088" s="90" t="e">
        <f>VLOOKUP(C2088&amp;E2088&amp;G2088&amp;I2088&amp;J2088,'Código Licitaciones'!$I$8:$I$4158,1,0)</f>
        <v>#N/A</v>
      </c>
    </row>
    <row r="2089" spans="24:44" ht="18.75" x14ac:dyDescent="0.3">
      <c r="X2089" s="83">
        <f t="shared" si="256"/>
        <v>9</v>
      </c>
      <c r="Z2089" s="90" t="e">
        <f t="shared" si="257"/>
        <v>#DIV/0!</v>
      </c>
      <c r="AA2089" s="94" t="e">
        <f>+VLOOKUP(C2089,'Código Licitaciones'!$J$7:$J$31,1,0)</f>
        <v>#N/A</v>
      </c>
      <c r="AB2089" s="94">
        <f t="shared" si="258"/>
        <v>0</v>
      </c>
      <c r="AC2089" s="94" t="e">
        <f>+VLOOKUP(E2089,'Código Licitaciones'!$K$7:$K$50,1,0)</f>
        <v>#N/A</v>
      </c>
      <c r="AD2089" s="94">
        <f t="shared" si="259"/>
        <v>0</v>
      </c>
      <c r="AE2089" s="94" t="e">
        <f>+VLOOKUP(G2089,'Código Licitaciones'!$L$7:$L$50,1,0)</f>
        <v>#N/A</v>
      </c>
      <c r="AF2089" s="90" t="e">
        <f t="shared" si="260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4"/>
        <v>0</v>
      </c>
      <c r="AJ2089" s="94">
        <f t="shared" si="254"/>
        <v>0</v>
      </c>
      <c r="AK2089" s="95" t="e">
        <f>+VLOOKUP(M2089,'Código Barras'!$C$3:$C$1694,1,0)</f>
        <v>#N/A</v>
      </c>
      <c r="AL2089" s="90">
        <f t="shared" si="255"/>
        <v>0</v>
      </c>
      <c r="AM2089" s="90">
        <f t="shared" si="255"/>
        <v>0</v>
      </c>
      <c r="AN2089" s="90">
        <f t="shared" si="255"/>
        <v>0</v>
      </c>
      <c r="AO2089" s="90">
        <f t="shared" si="255"/>
        <v>0</v>
      </c>
      <c r="AP2089" s="90">
        <f t="shared" si="255"/>
        <v>0</v>
      </c>
      <c r="AQ2089" s="90">
        <f t="shared" si="255"/>
        <v>0</v>
      </c>
      <c r="AR2089" s="90" t="e">
        <f>VLOOKUP(C2089&amp;E2089&amp;G2089&amp;I2089&amp;J2089,'Código Licitaciones'!$I$8:$I$4158,1,0)</f>
        <v>#N/A</v>
      </c>
    </row>
    <row r="2090" spans="24:44" ht="18.75" x14ac:dyDescent="0.3">
      <c r="X2090" s="83">
        <f t="shared" si="256"/>
        <v>9</v>
      </c>
      <c r="Z2090" s="90" t="e">
        <f t="shared" si="257"/>
        <v>#DIV/0!</v>
      </c>
      <c r="AA2090" s="94" t="e">
        <f>+VLOOKUP(C2090,'Código Licitaciones'!$J$7:$J$31,1,0)</f>
        <v>#N/A</v>
      </c>
      <c r="AB2090" s="94">
        <f t="shared" si="258"/>
        <v>0</v>
      </c>
      <c r="AC2090" s="94" t="e">
        <f>+VLOOKUP(E2090,'Código Licitaciones'!$K$7:$K$50,1,0)</f>
        <v>#N/A</v>
      </c>
      <c r="AD2090" s="94">
        <f t="shared" si="259"/>
        <v>0</v>
      </c>
      <c r="AE2090" s="94" t="e">
        <f>+VLOOKUP(G2090,'Código Licitaciones'!$L$7:$L$50,1,0)</f>
        <v>#N/A</v>
      </c>
      <c r="AF2090" s="90" t="e">
        <f t="shared" si="260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4"/>
        <v>0</v>
      </c>
      <c r="AJ2090" s="94">
        <f t="shared" si="254"/>
        <v>0</v>
      </c>
      <c r="AK2090" s="95" t="e">
        <f>+VLOOKUP(M2090,'Código Barras'!$C$3:$C$1694,1,0)</f>
        <v>#N/A</v>
      </c>
      <c r="AL2090" s="90">
        <f t="shared" si="255"/>
        <v>0</v>
      </c>
      <c r="AM2090" s="90">
        <f t="shared" si="255"/>
        <v>0</v>
      </c>
      <c r="AN2090" s="90">
        <f t="shared" si="255"/>
        <v>0</v>
      </c>
      <c r="AO2090" s="90">
        <f t="shared" si="255"/>
        <v>0</v>
      </c>
      <c r="AP2090" s="90">
        <f t="shared" si="255"/>
        <v>0</v>
      </c>
      <c r="AQ2090" s="90">
        <f t="shared" si="255"/>
        <v>0</v>
      </c>
      <c r="AR2090" s="90" t="e">
        <f>VLOOKUP(C2090&amp;E2090&amp;G2090&amp;I2090&amp;J2090,'Código Licitaciones'!$I$8:$I$4158,1,0)</f>
        <v>#N/A</v>
      </c>
    </row>
    <row r="2091" spans="24:44" ht="18.75" x14ac:dyDescent="0.3">
      <c r="X2091" s="83">
        <f t="shared" si="256"/>
        <v>9</v>
      </c>
      <c r="Z2091" s="90" t="e">
        <f t="shared" si="257"/>
        <v>#DIV/0!</v>
      </c>
      <c r="AA2091" s="94" t="e">
        <f>+VLOOKUP(C2091,'Código Licitaciones'!$J$7:$J$31,1,0)</f>
        <v>#N/A</v>
      </c>
      <c r="AB2091" s="94">
        <f t="shared" si="258"/>
        <v>0</v>
      </c>
      <c r="AC2091" s="94" t="e">
        <f>+VLOOKUP(E2091,'Código Licitaciones'!$K$7:$K$50,1,0)</f>
        <v>#N/A</v>
      </c>
      <c r="AD2091" s="94">
        <f t="shared" si="259"/>
        <v>0</v>
      </c>
      <c r="AE2091" s="94" t="e">
        <f>+VLOOKUP(G2091,'Código Licitaciones'!$L$7:$L$50,1,0)</f>
        <v>#N/A</v>
      </c>
      <c r="AF2091" s="90" t="e">
        <f t="shared" si="260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4"/>
        <v>0</v>
      </c>
      <c r="AJ2091" s="94">
        <f t="shared" si="254"/>
        <v>0</v>
      </c>
      <c r="AK2091" s="95" t="e">
        <f>+VLOOKUP(M2091,'Código Barras'!$C$3:$C$1694,1,0)</f>
        <v>#N/A</v>
      </c>
      <c r="AL2091" s="90">
        <f t="shared" si="255"/>
        <v>0</v>
      </c>
      <c r="AM2091" s="90">
        <f t="shared" si="255"/>
        <v>0</v>
      </c>
      <c r="AN2091" s="90">
        <f t="shared" si="255"/>
        <v>0</v>
      </c>
      <c r="AO2091" s="90">
        <f t="shared" si="255"/>
        <v>0</v>
      </c>
      <c r="AP2091" s="90">
        <f t="shared" si="255"/>
        <v>0</v>
      </c>
      <c r="AQ2091" s="90">
        <f t="shared" si="255"/>
        <v>0</v>
      </c>
      <c r="AR2091" s="90" t="e">
        <f>VLOOKUP(C2091&amp;E2091&amp;G2091&amp;I2091&amp;J2091,'Código Licitaciones'!$I$8:$I$4158,1,0)</f>
        <v>#N/A</v>
      </c>
    </row>
    <row r="2092" spans="24:44" ht="18.75" x14ac:dyDescent="0.3">
      <c r="X2092" s="83">
        <f t="shared" si="256"/>
        <v>9</v>
      </c>
      <c r="Z2092" s="90" t="e">
        <f t="shared" si="257"/>
        <v>#DIV/0!</v>
      </c>
      <c r="AA2092" s="94" t="e">
        <f>+VLOOKUP(C2092,'Código Licitaciones'!$J$7:$J$31,1,0)</f>
        <v>#N/A</v>
      </c>
      <c r="AB2092" s="94">
        <f t="shared" si="258"/>
        <v>0</v>
      </c>
      <c r="AC2092" s="94" t="e">
        <f>+VLOOKUP(E2092,'Código Licitaciones'!$K$7:$K$50,1,0)</f>
        <v>#N/A</v>
      </c>
      <c r="AD2092" s="94">
        <f t="shared" si="259"/>
        <v>0</v>
      </c>
      <c r="AE2092" s="94" t="e">
        <f>+VLOOKUP(G2092,'Código Licitaciones'!$L$7:$L$50,1,0)</f>
        <v>#N/A</v>
      </c>
      <c r="AF2092" s="90" t="e">
        <f t="shared" si="260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4"/>
        <v>0</v>
      </c>
      <c r="AJ2092" s="94">
        <f t="shared" si="254"/>
        <v>0</v>
      </c>
      <c r="AK2092" s="95" t="e">
        <f>+VLOOKUP(M2092,'Código Barras'!$C$3:$C$1694,1,0)</f>
        <v>#N/A</v>
      </c>
      <c r="AL2092" s="90">
        <f t="shared" si="255"/>
        <v>0</v>
      </c>
      <c r="AM2092" s="90">
        <f t="shared" si="255"/>
        <v>0</v>
      </c>
      <c r="AN2092" s="90">
        <f t="shared" si="255"/>
        <v>0</v>
      </c>
      <c r="AO2092" s="90">
        <f t="shared" ref="AO2092:AQ2155" si="261">IF(OR(ISNUMBER(Q2092),Q2092=0),Q2092,1/0)</f>
        <v>0</v>
      </c>
      <c r="AP2092" s="90">
        <f t="shared" si="261"/>
        <v>0</v>
      </c>
      <c r="AQ2092" s="90">
        <f t="shared" si="261"/>
        <v>0</v>
      </c>
      <c r="AR2092" s="90" t="e">
        <f>VLOOKUP(C2092&amp;E2092&amp;G2092&amp;I2092&amp;J2092,'Código Licitaciones'!$I$8:$I$4158,1,0)</f>
        <v>#N/A</v>
      </c>
    </row>
    <row r="2093" spans="24:44" ht="18.75" x14ac:dyDescent="0.3">
      <c r="X2093" s="83">
        <f t="shared" si="256"/>
        <v>9</v>
      </c>
      <c r="Z2093" s="90" t="e">
        <f t="shared" si="257"/>
        <v>#DIV/0!</v>
      </c>
      <c r="AA2093" s="94" t="e">
        <f>+VLOOKUP(C2093,'Código Licitaciones'!$J$7:$J$31,1,0)</f>
        <v>#N/A</v>
      </c>
      <c r="AB2093" s="94">
        <f t="shared" si="258"/>
        <v>0</v>
      </c>
      <c r="AC2093" s="94" t="e">
        <f>+VLOOKUP(E2093,'Código Licitaciones'!$K$7:$K$50,1,0)</f>
        <v>#N/A</v>
      </c>
      <c r="AD2093" s="94">
        <f t="shared" si="259"/>
        <v>0</v>
      </c>
      <c r="AE2093" s="94" t="e">
        <f>+VLOOKUP(G2093,'Código Licitaciones'!$L$7:$L$50,1,0)</f>
        <v>#N/A</v>
      </c>
      <c r="AF2093" s="90" t="e">
        <f t="shared" si="260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4"/>
        <v>0</v>
      </c>
      <c r="AJ2093" s="94">
        <f t="shared" si="254"/>
        <v>0</v>
      </c>
      <c r="AK2093" s="95" t="e">
        <f>+VLOOKUP(M2093,'Código Barras'!$C$3:$C$1694,1,0)</f>
        <v>#N/A</v>
      </c>
      <c r="AL2093" s="90">
        <f t="shared" ref="AL2093:AQ2156" si="262">IF(OR(ISNUMBER(N2093),N2093=0),N2093,1/0)</f>
        <v>0</v>
      </c>
      <c r="AM2093" s="90">
        <f t="shared" si="262"/>
        <v>0</v>
      </c>
      <c r="AN2093" s="90">
        <f t="shared" si="262"/>
        <v>0</v>
      </c>
      <c r="AO2093" s="90">
        <f t="shared" si="261"/>
        <v>0</v>
      </c>
      <c r="AP2093" s="90">
        <f t="shared" si="261"/>
        <v>0</v>
      </c>
      <c r="AQ2093" s="90">
        <f t="shared" si="261"/>
        <v>0</v>
      </c>
      <c r="AR2093" s="90" t="e">
        <f>VLOOKUP(C2093&amp;E2093&amp;G2093&amp;I2093&amp;J2093,'Código Licitaciones'!$I$8:$I$4158,1,0)</f>
        <v>#N/A</v>
      </c>
    </row>
    <row r="2094" spans="24:44" ht="18.75" x14ac:dyDescent="0.3">
      <c r="X2094" s="83">
        <f t="shared" si="256"/>
        <v>9</v>
      </c>
      <c r="Z2094" s="90" t="e">
        <f t="shared" si="257"/>
        <v>#DIV/0!</v>
      </c>
      <c r="AA2094" s="94" t="e">
        <f>+VLOOKUP(C2094,'Código Licitaciones'!$J$7:$J$31,1,0)</f>
        <v>#N/A</v>
      </c>
      <c r="AB2094" s="94">
        <f t="shared" si="258"/>
        <v>0</v>
      </c>
      <c r="AC2094" s="94" t="e">
        <f>+VLOOKUP(E2094,'Código Licitaciones'!$K$7:$K$50,1,0)</f>
        <v>#N/A</v>
      </c>
      <c r="AD2094" s="94">
        <f t="shared" si="259"/>
        <v>0</v>
      </c>
      <c r="AE2094" s="94" t="e">
        <f>+VLOOKUP(G2094,'Código Licitaciones'!$L$7:$L$50,1,0)</f>
        <v>#N/A</v>
      </c>
      <c r="AF2094" s="90" t="e">
        <f t="shared" si="260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4"/>
        <v>0</v>
      </c>
      <c r="AJ2094" s="94">
        <f t="shared" si="254"/>
        <v>0</v>
      </c>
      <c r="AK2094" s="95" t="e">
        <f>+VLOOKUP(M2094,'Código Barras'!$C$3:$C$1694,1,0)</f>
        <v>#N/A</v>
      </c>
      <c r="AL2094" s="90">
        <f t="shared" si="262"/>
        <v>0</v>
      </c>
      <c r="AM2094" s="90">
        <f t="shared" si="262"/>
        <v>0</v>
      </c>
      <c r="AN2094" s="90">
        <f t="shared" si="262"/>
        <v>0</v>
      </c>
      <c r="AO2094" s="90">
        <f t="shared" si="261"/>
        <v>0</v>
      </c>
      <c r="AP2094" s="90">
        <f t="shared" si="261"/>
        <v>0</v>
      </c>
      <c r="AQ2094" s="90">
        <f t="shared" si="261"/>
        <v>0</v>
      </c>
      <c r="AR2094" s="90" t="e">
        <f>VLOOKUP(C2094&amp;E2094&amp;G2094&amp;I2094&amp;J2094,'Código Licitaciones'!$I$8:$I$4158,1,0)</f>
        <v>#N/A</v>
      </c>
    </row>
    <row r="2095" spans="24:44" ht="18.75" x14ac:dyDescent="0.3">
      <c r="X2095" s="83">
        <f t="shared" si="256"/>
        <v>9</v>
      </c>
      <c r="Z2095" s="90" t="e">
        <f t="shared" si="257"/>
        <v>#DIV/0!</v>
      </c>
      <c r="AA2095" s="94" t="e">
        <f>+VLOOKUP(C2095,'Código Licitaciones'!$J$7:$J$31,1,0)</f>
        <v>#N/A</v>
      </c>
      <c r="AB2095" s="94">
        <f t="shared" si="258"/>
        <v>0</v>
      </c>
      <c r="AC2095" s="94" t="e">
        <f>+VLOOKUP(E2095,'Código Licitaciones'!$K$7:$K$50,1,0)</f>
        <v>#N/A</v>
      </c>
      <c r="AD2095" s="94">
        <f t="shared" si="259"/>
        <v>0</v>
      </c>
      <c r="AE2095" s="94" t="e">
        <f>+VLOOKUP(G2095,'Código Licitaciones'!$L$7:$L$50,1,0)</f>
        <v>#N/A</v>
      </c>
      <c r="AF2095" s="90" t="e">
        <f t="shared" si="260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4"/>
        <v>0</v>
      </c>
      <c r="AJ2095" s="94">
        <f t="shared" si="254"/>
        <v>0</v>
      </c>
      <c r="AK2095" s="95" t="e">
        <f>+VLOOKUP(M2095,'Código Barras'!$C$3:$C$1694,1,0)</f>
        <v>#N/A</v>
      </c>
      <c r="AL2095" s="90">
        <f t="shared" si="262"/>
        <v>0</v>
      </c>
      <c r="AM2095" s="90">
        <f t="shared" si="262"/>
        <v>0</v>
      </c>
      <c r="AN2095" s="90">
        <f t="shared" si="262"/>
        <v>0</v>
      </c>
      <c r="AO2095" s="90">
        <f t="shared" si="261"/>
        <v>0</v>
      </c>
      <c r="AP2095" s="90">
        <f t="shared" si="261"/>
        <v>0</v>
      </c>
      <c r="AQ2095" s="90">
        <f t="shared" si="261"/>
        <v>0</v>
      </c>
      <c r="AR2095" s="90" t="e">
        <f>VLOOKUP(C2095&amp;E2095&amp;G2095&amp;I2095&amp;J2095,'Código Licitaciones'!$I$8:$I$4158,1,0)</f>
        <v>#N/A</v>
      </c>
    </row>
    <row r="2096" spans="24:44" ht="18.75" x14ac:dyDescent="0.3">
      <c r="X2096" s="83">
        <f t="shared" si="256"/>
        <v>9</v>
      </c>
      <c r="Z2096" s="90" t="e">
        <f t="shared" si="257"/>
        <v>#DIV/0!</v>
      </c>
      <c r="AA2096" s="94" t="e">
        <f>+VLOOKUP(C2096,'Código Licitaciones'!$J$7:$J$31,1,0)</f>
        <v>#N/A</v>
      </c>
      <c r="AB2096" s="94">
        <f t="shared" si="258"/>
        <v>0</v>
      </c>
      <c r="AC2096" s="94" t="e">
        <f>+VLOOKUP(E2096,'Código Licitaciones'!$K$7:$K$50,1,0)</f>
        <v>#N/A</v>
      </c>
      <c r="AD2096" s="94">
        <f t="shared" si="259"/>
        <v>0</v>
      </c>
      <c r="AE2096" s="94" t="e">
        <f>+VLOOKUP(G2096,'Código Licitaciones'!$L$7:$L$50,1,0)</f>
        <v>#N/A</v>
      </c>
      <c r="AF2096" s="90" t="e">
        <f t="shared" si="260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4"/>
        <v>0</v>
      </c>
      <c r="AJ2096" s="94">
        <f t="shared" si="254"/>
        <v>0</v>
      </c>
      <c r="AK2096" s="95" t="e">
        <f>+VLOOKUP(M2096,'Código Barras'!$C$3:$C$1694,1,0)</f>
        <v>#N/A</v>
      </c>
      <c r="AL2096" s="90">
        <f t="shared" si="262"/>
        <v>0</v>
      </c>
      <c r="AM2096" s="90">
        <f t="shared" si="262"/>
        <v>0</v>
      </c>
      <c r="AN2096" s="90">
        <f t="shared" si="262"/>
        <v>0</v>
      </c>
      <c r="AO2096" s="90">
        <f t="shared" si="261"/>
        <v>0</v>
      </c>
      <c r="AP2096" s="90">
        <f t="shared" si="261"/>
        <v>0</v>
      </c>
      <c r="AQ2096" s="90">
        <f t="shared" si="261"/>
        <v>0</v>
      </c>
      <c r="AR2096" s="90" t="e">
        <f>VLOOKUP(C2096&amp;E2096&amp;G2096&amp;I2096&amp;J2096,'Código Licitaciones'!$I$8:$I$4158,1,0)</f>
        <v>#N/A</v>
      </c>
    </row>
    <row r="2097" spans="24:44" ht="18.75" x14ac:dyDescent="0.3">
      <c r="X2097" s="83">
        <f t="shared" si="256"/>
        <v>9</v>
      </c>
      <c r="Z2097" s="90" t="e">
        <f t="shared" si="257"/>
        <v>#DIV/0!</v>
      </c>
      <c r="AA2097" s="94" t="e">
        <f>+VLOOKUP(C2097,'Código Licitaciones'!$J$7:$J$31,1,0)</f>
        <v>#N/A</v>
      </c>
      <c r="AB2097" s="94">
        <f t="shared" si="258"/>
        <v>0</v>
      </c>
      <c r="AC2097" s="94" t="e">
        <f>+VLOOKUP(E2097,'Código Licitaciones'!$K$7:$K$50,1,0)</f>
        <v>#N/A</v>
      </c>
      <c r="AD2097" s="94">
        <f t="shared" si="259"/>
        <v>0</v>
      </c>
      <c r="AE2097" s="94" t="e">
        <f>+VLOOKUP(G2097,'Código Licitaciones'!$L$7:$L$50,1,0)</f>
        <v>#N/A</v>
      </c>
      <c r="AF2097" s="90" t="e">
        <f t="shared" si="260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4"/>
        <v>0</v>
      </c>
      <c r="AJ2097" s="94">
        <f t="shared" si="254"/>
        <v>0</v>
      </c>
      <c r="AK2097" s="95" t="e">
        <f>+VLOOKUP(M2097,'Código Barras'!$C$3:$C$1694,1,0)</f>
        <v>#N/A</v>
      </c>
      <c r="AL2097" s="90">
        <f t="shared" si="262"/>
        <v>0</v>
      </c>
      <c r="AM2097" s="90">
        <f t="shared" si="262"/>
        <v>0</v>
      </c>
      <c r="AN2097" s="90">
        <f t="shared" si="262"/>
        <v>0</v>
      </c>
      <c r="AO2097" s="90">
        <f t="shared" si="261"/>
        <v>0</v>
      </c>
      <c r="AP2097" s="90">
        <f t="shared" si="261"/>
        <v>0</v>
      </c>
      <c r="AQ2097" s="90">
        <f t="shared" si="261"/>
        <v>0</v>
      </c>
      <c r="AR2097" s="90" t="e">
        <f>VLOOKUP(C2097&amp;E2097&amp;G2097&amp;I2097&amp;J2097,'Código Licitaciones'!$I$8:$I$4158,1,0)</f>
        <v>#N/A</v>
      </c>
    </row>
    <row r="2098" spans="24:44" ht="18.75" x14ac:dyDescent="0.3">
      <c r="X2098" s="83">
        <f t="shared" si="256"/>
        <v>9</v>
      </c>
      <c r="Z2098" s="90" t="e">
        <f t="shared" si="257"/>
        <v>#DIV/0!</v>
      </c>
      <c r="AA2098" s="94" t="e">
        <f>+VLOOKUP(C2098,'Código Licitaciones'!$J$7:$J$31,1,0)</f>
        <v>#N/A</v>
      </c>
      <c r="AB2098" s="94">
        <f t="shared" si="258"/>
        <v>0</v>
      </c>
      <c r="AC2098" s="94" t="e">
        <f>+VLOOKUP(E2098,'Código Licitaciones'!$K$7:$K$50,1,0)</f>
        <v>#N/A</v>
      </c>
      <c r="AD2098" s="94">
        <f t="shared" si="259"/>
        <v>0</v>
      </c>
      <c r="AE2098" s="94" t="e">
        <f>+VLOOKUP(G2098,'Código Licitaciones'!$L$7:$L$50,1,0)</f>
        <v>#N/A</v>
      </c>
      <c r="AF2098" s="90" t="e">
        <f t="shared" si="260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4"/>
        <v>0</v>
      </c>
      <c r="AJ2098" s="94">
        <f t="shared" si="254"/>
        <v>0</v>
      </c>
      <c r="AK2098" s="95" t="e">
        <f>+VLOOKUP(M2098,'Código Barras'!$C$3:$C$1694,1,0)</f>
        <v>#N/A</v>
      </c>
      <c r="AL2098" s="90">
        <f t="shared" si="262"/>
        <v>0</v>
      </c>
      <c r="AM2098" s="90">
        <f t="shared" si="262"/>
        <v>0</v>
      </c>
      <c r="AN2098" s="90">
        <f t="shared" si="262"/>
        <v>0</v>
      </c>
      <c r="AO2098" s="90">
        <f t="shared" si="261"/>
        <v>0</v>
      </c>
      <c r="AP2098" s="90">
        <f t="shared" si="261"/>
        <v>0</v>
      </c>
      <c r="AQ2098" s="90">
        <f t="shared" si="261"/>
        <v>0</v>
      </c>
      <c r="AR2098" s="90" t="e">
        <f>VLOOKUP(C2098&amp;E2098&amp;G2098&amp;I2098&amp;J2098,'Código Licitaciones'!$I$8:$I$4158,1,0)</f>
        <v>#N/A</v>
      </c>
    </row>
    <row r="2099" spans="24:44" ht="18.75" x14ac:dyDescent="0.3">
      <c r="X2099" s="83">
        <f t="shared" si="256"/>
        <v>9</v>
      </c>
      <c r="Z2099" s="90" t="e">
        <f t="shared" si="257"/>
        <v>#DIV/0!</v>
      </c>
      <c r="AA2099" s="94" t="e">
        <f>+VLOOKUP(C2099,'Código Licitaciones'!$J$7:$J$31,1,0)</f>
        <v>#N/A</v>
      </c>
      <c r="AB2099" s="94">
        <f t="shared" si="258"/>
        <v>0</v>
      </c>
      <c r="AC2099" s="94" t="e">
        <f>+VLOOKUP(E2099,'Código Licitaciones'!$K$7:$K$50,1,0)</f>
        <v>#N/A</v>
      </c>
      <c r="AD2099" s="94">
        <f t="shared" si="259"/>
        <v>0</v>
      </c>
      <c r="AE2099" s="94" t="e">
        <f>+VLOOKUP(G2099,'Código Licitaciones'!$L$7:$L$50,1,0)</f>
        <v>#N/A</v>
      </c>
      <c r="AF2099" s="90" t="e">
        <f t="shared" si="260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3">+K2099</f>
        <v>0</v>
      </c>
      <c r="AJ2099" s="94">
        <f t="shared" si="263"/>
        <v>0</v>
      </c>
      <c r="AK2099" s="95" t="e">
        <f>+VLOOKUP(M2099,'Código Barras'!$C$3:$C$1694,1,0)</f>
        <v>#N/A</v>
      </c>
      <c r="AL2099" s="90">
        <f t="shared" si="262"/>
        <v>0</v>
      </c>
      <c r="AM2099" s="90">
        <f t="shared" si="262"/>
        <v>0</v>
      </c>
      <c r="AN2099" s="90">
        <f t="shared" si="262"/>
        <v>0</v>
      </c>
      <c r="AO2099" s="90">
        <f t="shared" si="261"/>
        <v>0</v>
      </c>
      <c r="AP2099" s="90">
        <f t="shared" si="261"/>
        <v>0</v>
      </c>
      <c r="AQ2099" s="90">
        <f t="shared" si="261"/>
        <v>0</v>
      </c>
      <c r="AR2099" s="90" t="e">
        <f>VLOOKUP(C2099&amp;E2099&amp;G2099&amp;I2099&amp;J2099,'Código Licitaciones'!$I$8:$I$4158,1,0)</f>
        <v>#N/A</v>
      </c>
    </row>
    <row r="2100" spans="24:44" ht="18.75" x14ac:dyDescent="0.3">
      <c r="X2100" s="83">
        <f t="shared" si="256"/>
        <v>9</v>
      </c>
      <c r="Z2100" s="90" t="e">
        <f t="shared" si="257"/>
        <v>#DIV/0!</v>
      </c>
      <c r="AA2100" s="94" t="e">
        <f>+VLOOKUP(C2100,'Código Licitaciones'!$J$7:$J$31,1,0)</f>
        <v>#N/A</v>
      </c>
      <c r="AB2100" s="94">
        <f t="shared" si="258"/>
        <v>0</v>
      </c>
      <c r="AC2100" s="94" t="e">
        <f>+VLOOKUP(E2100,'Código Licitaciones'!$K$7:$K$50,1,0)</f>
        <v>#N/A</v>
      </c>
      <c r="AD2100" s="94">
        <f t="shared" si="259"/>
        <v>0</v>
      </c>
      <c r="AE2100" s="94" t="e">
        <f>+VLOOKUP(G2100,'Código Licitaciones'!$L$7:$L$50,1,0)</f>
        <v>#N/A</v>
      </c>
      <c r="AF2100" s="90" t="e">
        <f t="shared" si="260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3"/>
        <v>0</v>
      </c>
      <c r="AJ2100" s="94">
        <f t="shared" si="263"/>
        <v>0</v>
      </c>
      <c r="AK2100" s="95" t="e">
        <f>+VLOOKUP(M2100,'Código Barras'!$C$3:$C$1694,1,0)</f>
        <v>#N/A</v>
      </c>
      <c r="AL2100" s="90">
        <f t="shared" si="262"/>
        <v>0</v>
      </c>
      <c r="AM2100" s="90">
        <f t="shared" si="262"/>
        <v>0</v>
      </c>
      <c r="AN2100" s="90">
        <f t="shared" si="262"/>
        <v>0</v>
      </c>
      <c r="AO2100" s="90">
        <f t="shared" si="261"/>
        <v>0</v>
      </c>
      <c r="AP2100" s="90">
        <f t="shared" si="261"/>
        <v>0</v>
      </c>
      <c r="AQ2100" s="90">
        <f t="shared" si="261"/>
        <v>0</v>
      </c>
      <c r="AR2100" s="90" t="e">
        <f>VLOOKUP(C2100&amp;E2100&amp;G2100&amp;I2100&amp;J2100,'Código Licitaciones'!$I$8:$I$4158,1,0)</f>
        <v>#N/A</v>
      </c>
    </row>
    <row r="2101" spans="24:44" ht="18.75" x14ac:dyDescent="0.3">
      <c r="X2101" s="83">
        <f t="shared" si="256"/>
        <v>9</v>
      </c>
      <c r="Z2101" s="90" t="e">
        <f t="shared" si="257"/>
        <v>#DIV/0!</v>
      </c>
      <c r="AA2101" s="94" t="e">
        <f>+VLOOKUP(C2101,'Código Licitaciones'!$J$7:$J$31,1,0)</f>
        <v>#N/A</v>
      </c>
      <c r="AB2101" s="94">
        <f t="shared" si="258"/>
        <v>0</v>
      </c>
      <c r="AC2101" s="94" t="e">
        <f>+VLOOKUP(E2101,'Código Licitaciones'!$K$7:$K$50,1,0)</f>
        <v>#N/A</v>
      </c>
      <c r="AD2101" s="94">
        <f t="shared" si="259"/>
        <v>0</v>
      </c>
      <c r="AE2101" s="94" t="e">
        <f>+VLOOKUP(G2101,'Código Licitaciones'!$L$7:$L$50,1,0)</f>
        <v>#N/A</v>
      </c>
      <c r="AF2101" s="90" t="e">
        <f t="shared" si="260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3"/>
        <v>0</v>
      </c>
      <c r="AJ2101" s="94">
        <f t="shared" si="263"/>
        <v>0</v>
      </c>
      <c r="AK2101" s="95" t="e">
        <f>+VLOOKUP(M2101,'Código Barras'!$C$3:$C$1694,1,0)</f>
        <v>#N/A</v>
      </c>
      <c r="AL2101" s="90">
        <f t="shared" si="262"/>
        <v>0</v>
      </c>
      <c r="AM2101" s="90">
        <f t="shared" si="262"/>
        <v>0</v>
      </c>
      <c r="AN2101" s="90">
        <f t="shared" si="262"/>
        <v>0</v>
      </c>
      <c r="AO2101" s="90">
        <f t="shared" si="261"/>
        <v>0</v>
      </c>
      <c r="AP2101" s="90">
        <f t="shared" si="261"/>
        <v>0</v>
      </c>
      <c r="AQ2101" s="90">
        <f t="shared" si="261"/>
        <v>0</v>
      </c>
      <c r="AR2101" s="90" t="e">
        <f>VLOOKUP(C2101&amp;E2101&amp;G2101&amp;I2101&amp;J2101,'Código Licitaciones'!$I$8:$I$4158,1,0)</f>
        <v>#N/A</v>
      </c>
    </row>
    <row r="2102" spans="24:44" ht="18.75" x14ac:dyDescent="0.3">
      <c r="X2102" s="83">
        <f t="shared" si="256"/>
        <v>9</v>
      </c>
      <c r="Z2102" s="90" t="e">
        <f t="shared" si="257"/>
        <v>#DIV/0!</v>
      </c>
      <c r="AA2102" s="94" t="e">
        <f>+VLOOKUP(C2102,'Código Licitaciones'!$J$7:$J$31,1,0)</f>
        <v>#N/A</v>
      </c>
      <c r="AB2102" s="94">
        <f t="shared" si="258"/>
        <v>0</v>
      </c>
      <c r="AC2102" s="94" t="e">
        <f>+VLOOKUP(E2102,'Código Licitaciones'!$K$7:$K$50,1,0)</f>
        <v>#N/A</v>
      </c>
      <c r="AD2102" s="94">
        <f t="shared" si="259"/>
        <v>0</v>
      </c>
      <c r="AE2102" s="94" t="e">
        <f>+VLOOKUP(G2102,'Código Licitaciones'!$L$7:$L$50,1,0)</f>
        <v>#N/A</v>
      </c>
      <c r="AF2102" s="90" t="e">
        <f t="shared" si="260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3"/>
        <v>0</v>
      </c>
      <c r="AJ2102" s="94">
        <f t="shared" si="263"/>
        <v>0</v>
      </c>
      <c r="AK2102" s="95" t="e">
        <f>+VLOOKUP(M2102,'Código Barras'!$C$3:$C$1694,1,0)</f>
        <v>#N/A</v>
      </c>
      <c r="AL2102" s="90">
        <f t="shared" si="262"/>
        <v>0</v>
      </c>
      <c r="AM2102" s="90">
        <f t="shared" si="262"/>
        <v>0</v>
      </c>
      <c r="AN2102" s="90">
        <f t="shared" si="262"/>
        <v>0</v>
      </c>
      <c r="AO2102" s="90">
        <f t="shared" si="261"/>
        <v>0</v>
      </c>
      <c r="AP2102" s="90">
        <f t="shared" si="261"/>
        <v>0</v>
      </c>
      <c r="AQ2102" s="90">
        <f t="shared" si="261"/>
        <v>0</v>
      </c>
      <c r="AR2102" s="90" t="e">
        <f>VLOOKUP(C2102&amp;E2102&amp;G2102&amp;I2102&amp;J2102,'Código Licitaciones'!$I$8:$I$4158,1,0)</f>
        <v>#N/A</v>
      </c>
    </row>
    <row r="2103" spans="24:44" ht="18.75" x14ac:dyDescent="0.3">
      <c r="X2103" s="83">
        <f t="shared" si="256"/>
        <v>9</v>
      </c>
      <c r="Z2103" s="90" t="e">
        <f t="shared" si="257"/>
        <v>#DIV/0!</v>
      </c>
      <c r="AA2103" s="94" t="e">
        <f>+VLOOKUP(C2103,'Código Licitaciones'!$J$7:$J$31,1,0)</f>
        <v>#N/A</v>
      </c>
      <c r="AB2103" s="94">
        <f t="shared" si="258"/>
        <v>0</v>
      </c>
      <c r="AC2103" s="94" t="e">
        <f>+VLOOKUP(E2103,'Código Licitaciones'!$K$7:$K$50,1,0)</f>
        <v>#N/A</v>
      </c>
      <c r="AD2103" s="94">
        <f t="shared" si="259"/>
        <v>0</v>
      </c>
      <c r="AE2103" s="94" t="e">
        <f>+VLOOKUP(G2103,'Código Licitaciones'!$L$7:$L$50,1,0)</f>
        <v>#N/A</v>
      </c>
      <c r="AF2103" s="90" t="e">
        <f t="shared" si="260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3"/>
        <v>0</v>
      </c>
      <c r="AJ2103" s="94">
        <f t="shared" si="263"/>
        <v>0</v>
      </c>
      <c r="AK2103" s="95" t="e">
        <f>+VLOOKUP(M2103,'Código Barras'!$C$3:$C$1694,1,0)</f>
        <v>#N/A</v>
      </c>
      <c r="AL2103" s="90">
        <f t="shared" si="262"/>
        <v>0</v>
      </c>
      <c r="AM2103" s="90">
        <f t="shared" si="262"/>
        <v>0</v>
      </c>
      <c r="AN2103" s="90">
        <f t="shared" si="262"/>
        <v>0</v>
      </c>
      <c r="AO2103" s="90">
        <f t="shared" si="261"/>
        <v>0</v>
      </c>
      <c r="AP2103" s="90">
        <f t="shared" si="261"/>
        <v>0</v>
      </c>
      <c r="AQ2103" s="90">
        <f t="shared" si="261"/>
        <v>0</v>
      </c>
      <c r="AR2103" s="90" t="e">
        <f>VLOOKUP(C2103&amp;E2103&amp;G2103&amp;I2103&amp;J2103,'Código Licitaciones'!$I$8:$I$4158,1,0)</f>
        <v>#N/A</v>
      </c>
    </row>
    <row r="2104" spans="24:44" ht="18.75" x14ac:dyDescent="0.3">
      <c r="X2104" s="83">
        <f t="shared" si="256"/>
        <v>9</v>
      </c>
      <c r="Z2104" s="90" t="e">
        <f t="shared" si="257"/>
        <v>#DIV/0!</v>
      </c>
      <c r="AA2104" s="94" t="e">
        <f>+VLOOKUP(C2104,'Código Licitaciones'!$J$7:$J$31,1,0)</f>
        <v>#N/A</v>
      </c>
      <c r="AB2104" s="94">
        <f t="shared" si="258"/>
        <v>0</v>
      </c>
      <c r="AC2104" s="94" t="e">
        <f>+VLOOKUP(E2104,'Código Licitaciones'!$K$7:$K$50,1,0)</f>
        <v>#N/A</v>
      </c>
      <c r="AD2104" s="94">
        <f t="shared" si="259"/>
        <v>0</v>
      </c>
      <c r="AE2104" s="94" t="e">
        <f>+VLOOKUP(G2104,'Código Licitaciones'!$L$7:$L$50,1,0)</f>
        <v>#N/A</v>
      </c>
      <c r="AF2104" s="90" t="e">
        <f t="shared" si="260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3"/>
        <v>0</v>
      </c>
      <c r="AJ2104" s="94">
        <f t="shared" si="263"/>
        <v>0</v>
      </c>
      <c r="AK2104" s="95" t="e">
        <f>+VLOOKUP(M2104,'Código Barras'!$C$3:$C$1694,1,0)</f>
        <v>#N/A</v>
      </c>
      <c r="AL2104" s="90">
        <f t="shared" si="262"/>
        <v>0</v>
      </c>
      <c r="AM2104" s="90">
        <f t="shared" si="262"/>
        <v>0</v>
      </c>
      <c r="AN2104" s="90">
        <f t="shared" si="262"/>
        <v>0</v>
      </c>
      <c r="AO2104" s="90">
        <f t="shared" si="261"/>
        <v>0</v>
      </c>
      <c r="AP2104" s="90">
        <f t="shared" si="261"/>
        <v>0</v>
      </c>
      <c r="AQ2104" s="90">
        <f t="shared" si="261"/>
        <v>0</v>
      </c>
      <c r="AR2104" s="90" t="e">
        <f>VLOOKUP(C2104&amp;E2104&amp;G2104&amp;I2104&amp;J2104,'Código Licitaciones'!$I$8:$I$4158,1,0)</f>
        <v>#N/A</v>
      </c>
    </row>
    <row r="2105" spans="24:44" ht="18.75" x14ac:dyDescent="0.3">
      <c r="X2105" s="83">
        <f t="shared" si="256"/>
        <v>9</v>
      </c>
      <c r="Z2105" s="90" t="e">
        <f t="shared" si="257"/>
        <v>#DIV/0!</v>
      </c>
      <c r="AA2105" s="94" t="e">
        <f>+VLOOKUP(C2105,'Código Licitaciones'!$J$7:$J$31,1,0)</f>
        <v>#N/A</v>
      </c>
      <c r="AB2105" s="94">
        <f t="shared" si="258"/>
        <v>0</v>
      </c>
      <c r="AC2105" s="94" t="e">
        <f>+VLOOKUP(E2105,'Código Licitaciones'!$K$7:$K$50,1,0)</f>
        <v>#N/A</v>
      </c>
      <c r="AD2105" s="94">
        <f t="shared" si="259"/>
        <v>0</v>
      </c>
      <c r="AE2105" s="94" t="e">
        <f>+VLOOKUP(G2105,'Código Licitaciones'!$L$7:$L$50,1,0)</f>
        <v>#N/A</v>
      </c>
      <c r="AF2105" s="90" t="e">
        <f t="shared" si="260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3"/>
        <v>0</v>
      </c>
      <c r="AJ2105" s="94">
        <f t="shared" si="263"/>
        <v>0</v>
      </c>
      <c r="AK2105" s="95" t="e">
        <f>+VLOOKUP(M2105,'Código Barras'!$C$3:$C$1694,1,0)</f>
        <v>#N/A</v>
      </c>
      <c r="AL2105" s="90">
        <f t="shared" si="262"/>
        <v>0</v>
      </c>
      <c r="AM2105" s="90">
        <f t="shared" si="262"/>
        <v>0</v>
      </c>
      <c r="AN2105" s="90">
        <f t="shared" si="262"/>
        <v>0</v>
      </c>
      <c r="AO2105" s="90">
        <f t="shared" si="261"/>
        <v>0</v>
      </c>
      <c r="AP2105" s="90">
        <f t="shared" si="261"/>
        <v>0</v>
      </c>
      <c r="AQ2105" s="90">
        <f t="shared" si="261"/>
        <v>0</v>
      </c>
      <c r="AR2105" s="90" t="e">
        <f>VLOOKUP(C2105&amp;E2105&amp;G2105&amp;I2105&amp;J2105,'Código Licitaciones'!$I$8:$I$4158,1,0)</f>
        <v>#N/A</v>
      </c>
    </row>
    <row r="2106" spans="24:44" ht="18.75" x14ac:dyDescent="0.3">
      <c r="X2106" s="83">
        <f t="shared" si="256"/>
        <v>9</v>
      </c>
      <c r="Z2106" s="90" t="e">
        <f t="shared" si="257"/>
        <v>#DIV/0!</v>
      </c>
      <c r="AA2106" s="94" t="e">
        <f>+VLOOKUP(C2106,'Código Licitaciones'!$J$7:$J$31,1,0)</f>
        <v>#N/A</v>
      </c>
      <c r="AB2106" s="94">
        <f t="shared" si="258"/>
        <v>0</v>
      </c>
      <c r="AC2106" s="94" t="e">
        <f>+VLOOKUP(E2106,'Código Licitaciones'!$K$7:$K$50,1,0)</f>
        <v>#N/A</v>
      </c>
      <c r="AD2106" s="94">
        <f t="shared" si="259"/>
        <v>0</v>
      </c>
      <c r="AE2106" s="94" t="e">
        <f>+VLOOKUP(G2106,'Código Licitaciones'!$L$7:$L$50,1,0)</f>
        <v>#N/A</v>
      </c>
      <c r="AF2106" s="90" t="e">
        <f t="shared" si="260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3"/>
        <v>0</v>
      </c>
      <c r="AJ2106" s="94">
        <f t="shared" si="263"/>
        <v>0</v>
      </c>
      <c r="AK2106" s="95" t="e">
        <f>+VLOOKUP(M2106,'Código Barras'!$C$3:$C$1694,1,0)</f>
        <v>#N/A</v>
      </c>
      <c r="AL2106" s="90">
        <f t="shared" si="262"/>
        <v>0</v>
      </c>
      <c r="AM2106" s="90">
        <f t="shared" si="262"/>
        <v>0</v>
      </c>
      <c r="AN2106" s="90">
        <f t="shared" si="262"/>
        <v>0</v>
      </c>
      <c r="AO2106" s="90">
        <f t="shared" si="261"/>
        <v>0</v>
      </c>
      <c r="AP2106" s="90">
        <f t="shared" si="261"/>
        <v>0</v>
      </c>
      <c r="AQ2106" s="90">
        <f t="shared" si="261"/>
        <v>0</v>
      </c>
      <c r="AR2106" s="90" t="e">
        <f>VLOOKUP(C2106&amp;E2106&amp;G2106&amp;I2106&amp;J2106,'Código Licitaciones'!$I$8:$I$4158,1,0)</f>
        <v>#N/A</v>
      </c>
    </row>
    <row r="2107" spans="24:44" ht="18.75" x14ac:dyDescent="0.3">
      <c r="X2107" s="83">
        <f t="shared" si="256"/>
        <v>9</v>
      </c>
      <c r="Z2107" s="90" t="e">
        <f t="shared" si="257"/>
        <v>#DIV/0!</v>
      </c>
      <c r="AA2107" s="94" t="e">
        <f>+VLOOKUP(C2107,'Código Licitaciones'!$J$7:$J$31,1,0)</f>
        <v>#N/A</v>
      </c>
      <c r="AB2107" s="94">
        <f t="shared" si="258"/>
        <v>0</v>
      </c>
      <c r="AC2107" s="94" t="e">
        <f>+VLOOKUP(E2107,'Código Licitaciones'!$K$7:$K$50,1,0)</f>
        <v>#N/A</v>
      </c>
      <c r="AD2107" s="94">
        <f t="shared" si="259"/>
        <v>0</v>
      </c>
      <c r="AE2107" s="94" t="e">
        <f>+VLOOKUP(G2107,'Código Licitaciones'!$L$7:$L$50,1,0)</f>
        <v>#N/A</v>
      </c>
      <c r="AF2107" s="90" t="e">
        <f t="shared" si="260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3"/>
        <v>0</v>
      </c>
      <c r="AJ2107" s="94">
        <f t="shared" si="263"/>
        <v>0</v>
      </c>
      <c r="AK2107" s="95" t="e">
        <f>+VLOOKUP(M2107,'Código Barras'!$C$3:$C$1694,1,0)</f>
        <v>#N/A</v>
      </c>
      <c r="AL2107" s="90">
        <f t="shared" si="262"/>
        <v>0</v>
      </c>
      <c r="AM2107" s="90">
        <f t="shared" si="262"/>
        <v>0</v>
      </c>
      <c r="AN2107" s="90">
        <f t="shared" si="262"/>
        <v>0</v>
      </c>
      <c r="AO2107" s="90">
        <f t="shared" si="261"/>
        <v>0</v>
      </c>
      <c r="AP2107" s="90">
        <f t="shared" si="261"/>
        <v>0</v>
      </c>
      <c r="AQ2107" s="90">
        <f t="shared" si="261"/>
        <v>0</v>
      </c>
      <c r="AR2107" s="90" t="e">
        <f>VLOOKUP(C2107&amp;E2107&amp;G2107&amp;I2107&amp;J2107,'Código Licitaciones'!$I$8:$I$4158,1,0)</f>
        <v>#N/A</v>
      </c>
    </row>
    <row r="2108" spans="24:44" ht="18.75" x14ac:dyDescent="0.3">
      <c r="X2108" s="83">
        <f t="shared" si="256"/>
        <v>9</v>
      </c>
      <c r="Z2108" s="90" t="e">
        <f t="shared" si="257"/>
        <v>#DIV/0!</v>
      </c>
      <c r="AA2108" s="94" t="e">
        <f>+VLOOKUP(C2108,'Código Licitaciones'!$J$7:$J$31,1,0)</f>
        <v>#N/A</v>
      </c>
      <c r="AB2108" s="94">
        <f t="shared" si="258"/>
        <v>0</v>
      </c>
      <c r="AC2108" s="94" t="e">
        <f>+VLOOKUP(E2108,'Código Licitaciones'!$K$7:$K$50,1,0)</f>
        <v>#N/A</v>
      </c>
      <c r="AD2108" s="94">
        <f t="shared" si="259"/>
        <v>0</v>
      </c>
      <c r="AE2108" s="94" t="e">
        <f>+VLOOKUP(G2108,'Código Licitaciones'!$L$7:$L$50,1,0)</f>
        <v>#N/A</v>
      </c>
      <c r="AF2108" s="90" t="e">
        <f t="shared" si="260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3"/>
        <v>0</v>
      </c>
      <c r="AJ2108" s="94">
        <f t="shared" si="263"/>
        <v>0</v>
      </c>
      <c r="AK2108" s="95" t="e">
        <f>+VLOOKUP(M2108,'Código Barras'!$C$3:$C$1694,1,0)</f>
        <v>#N/A</v>
      </c>
      <c r="AL2108" s="90">
        <f t="shared" si="262"/>
        <v>0</v>
      </c>
      <c r="AM2108" s="90">
        <f t="shared" si="262"/>
        <v>0</v>
      </c>
      <c r="AN2108" s="90">
        <f t="shared" si="262"/>
        <v>0</v>
      </c>
      <c r="AO2108" s="90">
        <f t="shared" si="261"/>
        <v>0</v>
      </c>
      <c r="AP2108" s="90">
        <f t="shared" si="261"/>
        <v>0</v>
      </c>
      <c r="AQ2108" s="90">
        <f t="shared" si="261"/>
        <v>0</v>
      </c>
      <c r="AR2108" s="90" t="e">
        <f>VLOOKUP(C2108&amp;E2108&amp;G2108&amp;I2108&amp;J2108,'Código Licitaciones'!$I$8:$I$4158,1,0)</f>
        <v>#N/A</v>
      </c>
    </row>
    <row r="2109" spans="24:44" ht="18.75" x14ac:dyDescent="0.3">
      <c r="X2109" s="83">
        <f t="shared" si="256"/>
        <v>9</v>
      </c>
      <c r="Z2109" s="90" t="e">
        <f t="shared" si="257"/>
        <v>#DIV/0!</v>
      </c>
      <c r="AA2109" s="94" t="e">
        <f>+VLOOKUP(C2109,'Código Licitaciones'!$J$7:$J$31,1,0)</f>
        <v>#N/A</v>
      </c>
      <c r="AB2109" s="94">
        <f t="shared" si="258"/>
        <v>0</v>
      </c>
      <c r="AC2109" s="94" t="e">
        <f>+VLOOKUP(E2109,'Código Licitaciones'!$K$7:$K$50,1,0)</f>
        <v>#N/A</v>
      </c>
      <c r="AD2109" s="94">
        <f t="shared" si="259"/>
        <v>0</v>
      </c>
      <c r="AE2109" s="94" t="e">
        <f>+VLOOKUP(G2109,'Código Licitaciones'!$L$7:$L$50,1,0)</f>
        <v>#N/A</v>
      </c>
      <c r="AF2109" s="90" t="e">
        <f t="shared" si="260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3"/>
        <v>0</v>
      </c>
      <c r="AJ2109" s="94">
        <f t="shared" si="263"/>
        <v>0</v>
      </c>
      <c r="AK2109" s="95" t="e">
        <f>+VLOOKUP(M2109,'Código Barras'!$C$3:$C$1694,1,0)</f>
        <v>#N/A</v>
      </c>
      <c r="AL2109" s="90">
        <f t="shared" si="262"/>
        <v>0</v>
      </c>
      <c r="AM2109" s="90">
        <f t="shared" si="262"/>
        <v>0</v>
      </c>
      <c r="AN2109" s="90">
        <f t="shared" si="262"/>
        <v>0</v>
      </c>
      <c r="AO2109" s="90">
        <f t="shared" si="261"/>
        <v>0</v>
      </c>
      <c r="AP2109" s="90">
        <f t="shared" si="261"/>
        <v>0</v>
      </c>
      <c r="AQ2109" s="90">
        <f t="shared" si="261"/>
        <v>0</v>
      </c>
      <c r="AR2109" s="90" t="e">
        <f>VLOOKUP(C2109&amp;E2109&amp;G2109&amp;I2109&amp;J2109,'Código Licitaciones'!$I$8:$I$4158,1,0)</f>
        <v>#N/A</v>
      </c>
    </row>
    <row r="2110" spans="24:44" ht="18.75" x14ac:dyDescent="0.3">
      <c r="X2110" s="83">
        <f t="shared" si="256"/>
        <v>9</v>
      </c>
      <c r="Z2110" s="90" t="e">
        <f t="shared" si="257"/>
        <v>#DIV/0!</v>
      </c>
      <c r="AA2110" s="94" t="e">
        <f>+VLOOKUP(C2110,'Código Licitaciones'!$J$7:$J$31,1,0)</f>
        <v>#N/A</v>
      </c>
      <c r="AB2110" s="94">
        <f t="shared" si="258"/>
        <v>0</v>
      </c>
      <c r="AC2110" s="94" t="e">
        <f>+VLOOKUP(E2110,'Código Licitaciones'!$K$7:$K$50,1,0)</f>
        <v>#N/A</v>
      </c>
      <c r="AD2110" s="94">
        <f t="shared" si="259"/>
        <v>0</v>
      </c>
      <c r="AE2110" s="94" t="e">
        <f>+VLOOKUP(G2110,'Código Licitaciones'!$L$7:$L$50,1,0)</f>
        <v>#N/A</v>
      </c>
      <c r="AF2110" s="90" t="e">
        <f t="shared" si="260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3"/>
        <v>0</v>
      </c>
      <c r="AJ2110" s="94">
        <f t="shared" si="263"/>
        <v>0</v>
      </c>
      <c r="AK2110" s="95" t="e">
        <f>+VLOOKUP(M2110,'Código Barras'!$C$3:$C$1694,1,0)</f>
        <v>#N/A</v>
      </c>
      <c r="AL2110" s="90">
        <f t="shared" si="262"/>
        <v>0</v>
      </c>
      <c r="AM2110" s="90">
        <f t="shared" si="262"/>
        <v>0</v>
      </c>
      <c r="AN2110" s="90">
        <f t="shared" si="262"/>
        <v>0</v>
      </c>
      <c r="AO2110" s="90">
        <f t="shared" si="261"/>
        <v>0</v>
      </c>
      <c r="AP2110" s="90">
        <f t="shared" si="261"/>
        <v>0</v>
      </c>
      <c r="AQ2110" s="90">
        <f t="shared" si="261"/>
        <v>0</v>
      </c>
      <c r="AR2110" s="90" t="e">
        <f>VLOOKUP(C2110&amp;E2110&amp;G2110&amp;I2110&amp;J2110,'Código Licitaciones'!$I$8:$I$4158,1,0)</f>
        <v>#N/A</v>
      </c>
    </row>
    <row r="2111" spans="24:44" ht="18.75" x14ac:dyDescent="0.3">
      <c r="X2111" s="83">
        <f t="shared" si="256"/>
        <v>9</v>
      </c>
      <c r="Z2111" s="90" t="e">
        <f t="shared" si="257"/>
        <v>#DIV/0!</v>
      </c>
      <c r="AA2111" s="94" t="e">
        <f>+VLOOKUP(C2111,'Código Licitaciones'!$J$7:$J$31,1,0)</f>
        <v>#N/A</v>
      </c>
      <c r="AB2111" s="94">
        <f t="shared" si="258"/>
        <v>0</v>
      </c>
      <c r="AC2111" s="94" t="e">
        <f>+VLOOKUP(E2111,'Código Licitaciones'!$K$7:$K$50,1,0)</f>
        <v>#N/A</v>
      </c>
      <c r="AD2111" s="94">
        <f t="shared" si="259"/>
        <v>0</v>
      </c>
      <c r="AE2111" s="94" t="e">
        <f>+VLOOKUP(G2111,'Código Licitaciones'!$L$7:$L$50,1,0)</f>
        <v>#N/A</v>
      </c>
      <c r="AF2111" s="90" t="e">
        <f t="shared" si="260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3"/>
        <v>0</v>
      </c>
      <c r="AJ2111" s="94">
        <f t="shared" si="263"/>
        <v>0</v>
      </c>
      <c r="AK2111" s="95" t="e">
        <f>+VLOOKUP(M2111,'Código Barras'!$C$3:$C$1694,1,0)</f>
        <v>#N/A</v>
      </c>
      <c r="AL2111" s="90">
        <f t="shared" si="262"/>
        <v>0</v>
      </c>
      <c r="AM2111" s="90">
        <f t="shared" si="262"/>
        <v>0</v>
      </c>
      <c r="AN2111" s="90">
        <f t="shared" si="262"/>
        <v>0</v>
      </c>
      <c r="AO2111" s="90">
        <f t="shared" si="261"/>
        <v>0</v>
      </c>
      <c r="AP2111" s="90">
        <f t="shared" si="261"/>
        <v>0</v>
      </c>
      <c r="AQ2111" s="90">
        <f t="shared" si="261"/>
        <v>0</v>
      </c>
      <c r="AR2111" s="90" t="e">
        <f>VLOOKUP(C2111&amp;E2111&amp;G2111&amp;I2111&amp;J2111,'Código Licitaciones'!$I$8:$I$4158,1,0)</f>
        <v>#N/A</v>
      </c>
    </row>
    <row r="2112" spans="24:44" ht="18.75" x14ac:dyDescent="0.3">
      <c r="X2112" s="83">
        <f t="shared" si="256"/>
        <v>9</v>
      </c>
      <c r="Z2112" s="90" t="e">
        <f t="shared" si="257"/>
        <v>#DIV/0!</v>
      </c>
      <c r="AA2112" s="94" t="e">
        <f>+VLOOKUP(C2112,'Código Licitaciones'!$J$7:$J$31,1,0)</f>
        <v>#N/A</v>
      </c>
      <c r="AB2112" s="94">
        <f t="shared" si="258"/>
        <v>0</v>
      </c>
      <c r="AC2112" s="94" t="e">
        <f>+VLOOKUP(E2112,'Código Licitaciones'!$K$7:$K$50,1,0)</f>
        <v>#N/A</v>
      </c>
      <c r="AD2112" s="94">
        <f t="shared" si="259"/>
        <v>0</v>
      </c>
      <c r="AE2112" s="94" t="e">
        <f>+VLOOKUP(G2112,'Código Licitaciones'!$L$7:$L$50,1,0)</f>
        <v>#N/A</v>
      </c>
      <c r="AF2112" s="90" t="e">
        <f t="shared" si="260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3"/>
        <v>0</v>
      </c>
      <c r="AJ2112" s="94">
        <f t="shared" si="263"/>
        <v>0</v>
      </c>
      <c r="AK2112" s="95" t="e">
        <f>+VLOOKUP(M2112,'Código Barras'!$C$3:$C$1694,1,0)</f>
        <v>#N/A</v>
      </c>
      <c r="AL2112" s="90">
        <f t="shared" si="262"/>
        <v>0</v>
      </c>
      <c r="AM2112" s="90">
        <f t="shared" si="262"/>
        <v>0</v>
      </c>
      <c r="AN2112" s="90">
        <f t="shared" si="262"/>
        <v>0</v>
      </c>
      <c r="AO2112" s="90">
        <f t="shared" si="261"/>
        <v>0</v>
      </c>
      <c r="AP2112" s="90">
        <f t="shared" si="261"/>
        <v>0</v>
      </c>
      <c r="AQ2112" s="90">
        <f t="shared" si="261"/>
        <v>0</v>
      </c>
      <c r="AR2112" s="90" t="e">
        <f>VLOOKUP(C2112&amp;E2112&amp;G2112&amp;I2112&amp;J2112,'Código Licitaciones'!$I$8:$I$4158,1,0)</f>
        <v>#N/A</v>
      </c>
    </row>
    <row r="2113" spans="24:44" ht="18.75" x14ac:dyDescent="0.3">
      <c r="X2113" s="83">
        <f t="shared" si="256"/>
        <v>9</v>
      </c>
      <c r="Z2113" s="90" t="e">
        <f t="shared" si="257"/>
        <v>#DIV/0!</v>
      </c>
      <c r="AA2113" s="94" t="e">
        <f>+VLOOKUP(C2113,'Código Licitaciones'!$J$7:$J$31,1,0)</f>
        <v>#N/A</v>
      </c>
      <c r="AB2113" s="94">
        <f t="shared" si="258"/>
        <v>0</v>
      </c>
      <c r="AC2113" s="94" t="e">
        <f>+VLOOKUP(E2113,'Código Licitaciones'!$K$7:$K$50,1,0)</f>
        <v>#N/A</v>
      </c>
      <c r="AD2113" s="94">
        <f t="shared" si="259"/>
        <v>0</v>
      </c>
      <c r="AE2113" s="94" t="e">
        <f>+VLOOKUP(G2113,'Código Licitaciones'!$L$7:$L$50,1,0)</f>
        <v>#N/A</v>
      </c>
      <c r="AF2113" s="90" t="e">
        <f t="shared" si="260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3"/>
        <v>0</v>
      </c>
      <c r="AJ2113" s="94">
        <f t="shared" si="263"/>
        <v>0</v>
      </c>
      <c r="AK2113" s="95" t="e">
        <f>+VLOOKUP(M2113,'Código Barras'!$C$3:$C$1694,1,0)</f>
        <v>#N/A</v>
      </c>
      <c r="AL2113" s="90">
        <f t="shared" si="262"/>
        <v>0</v>
      </c>
      <c r="AM2113" s="90">
        <f t="shared" si="262"/>
        <v>0</v>
      </c>
      <c r="AN2113" s="90">
        <f t="shared" si="262"/>
        <v>0</v>
      </c>
      <c r="AO2113" s="90">
        <f t="shared" si="261"/>
        <v>0</v>
      </c>
      <c r="AP2113" s="90">
        <f t="shared" si="261"/>
        <v>0</v>
      </c>
      <c r="AQ2113" s="90">
        <f t="shared" si="261"/>
        <v>0</v>
      </c>
      <c r="AR2113" s="90" t="e">
        <f>VLOOKUP(C2113&amp;E2113&amp;G2113&amp;I2113&amp;J2113,'Código Licitaciones'!$I$8:$I$4158,1,0)</f>
        <v>#N/A</v>
      </c>
    </row>
    <row r="2114" spans="24:44" ht="18.75" x14ac:dyDescent="0.3">
      <c r="X2114" s="83">
        <f t="shared" si="256"/>
        <v>9</v>
      </c>
      <c r="Z2114" s="90" t="e">
        <f t="shared" si="257"/>
        <v>#DIV/0!</v>
      </c>
      <c r="AA2114" s="94" t="e">
        <f>+VLOOKUP(C2114,'Código Licitaciones'!$J$7:$J$31,1,0)</f>
        <v>#N/A</v>
      </c>
      <c r="AB2114" s="94">
        <f t="shared" si="258"/>
        <v>0</v>
      </c>
      <c r="AC2114" s="94" t="e">
        <f>+VLOOKUP(E2114,'Código Licitaciones'!$K$7:$K$50,1,0)</f>
        <v>#N/A</v>
      </c>
      <c r="AD2114" s="94">
        <f t="shared" si="259"/>
        <v>0</v>
      </c>
      <c r="AE2114" s="94" t="e">
        <f>+VLOOKUP(G2114,'Código Licitaciones'!$L$7:$L$50,1,0)</f>
        <v>#N/A</v>
      </c>
      <c r="AF2114" s="90" t="e">
        <f t="shared" si="260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3"/>
        <v>0</v>
      </c>
      <c r="AJ2114" s="94">
        <f t="shared" si="263"/>
        <v>0</v>
      </c>
      <c r="AK2114" s="95" t="e">
        <f>+VLOOKUP(M2114,'Código Barras'!$C$3:$C$1694,1,0)</f>
        <v>#N/A</v>
      </c>
      <c r="AL2114" s="90">
        <f t="shared" si="262"/>
        <v>0</v>
      </c>
      <c r="AM2114" s="90">
        <f t="shared" si="262"/>
        <v>0</v>
      </c>
      <c r="AN2114" s="90">
        <f t="shared" si="262"/>
        <v>0</v>
      </c>
      <c r="AO2114" s="90">
        <f t="shared" si="261"/>
        <v>0</v>
      </c>
      <c r="AP2114" s="90">
        <f t="shared" si="261"/>
        <v>0</v>
      </c>
      <c r="AQ2114" s="90">
        <f t="shared" si="261"/>
        <v>0</v>
      </c>
      <c r="AR2114" s="90" t="e">
        <f>VLOOKUP(C2114&amp;E2114&amp;G2114&amp;I2114&amp;J2114,'Código Licitaciones'!$I$8:$I$4158,1,0)</f>
        <v>#N/A</v>
      </c>
    </row>
    <row r="2115" spans="24:44" ht="18.75" x14ac:dyDescent="0.3">
      <c r="X2115" s="83">
        <f t="shared" si="256"/>
        <v>9</v>
      </c>
      <c r="Z2115" s="90" t="e">
        <f t="shared" si="257"/>
        <v>#DIV/0!</v>
      </c>
      <c r="AA2115" s="94" t="e">
        <f>+VLOOKUP(C2115,'Código Licitaciones'!$J$7:$J$31,1,0)</f>
        <v>#N/A</v>
      </c>
      <c r="AB2115" s="94">
        <f t="shared" si="258"/>
        <v>0</v>
      </c>
      <c r="AC2115" s="94" t="e">
        <f>+VLOOKUP(E2115,'Código Licitaciones'!$K$7:$K$50,1,0)</f>
        <v>#N/A</v>
      </c>
      <c r="AD2115" s="94">
        <f t="shared" si="259"/>
        <v>0</v>
      </c>
      <c r="AE2115" s="94" t="e">
        <f>+VLOOKUP(G2115,'Código Licitaciones'!$L$7:$L$50,1,0)</f>
        <v>#N/A</v>
      </c>
      <c r="AF2115" s="90" t="e">
        <f t="shared" si="260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3"/>
        <v>0</v>
      </c>
      <c r="AJ2115" s="94">
        <f t="shared" si="263"/>
        <v>0</v>
      </c>
      <c r="AK2115" s="95" t="e">
        <f>+VLOOKUP(M2115,'Código Barras'!$C$3:$C$1694,1,0)</f>
        <v>#N/A</v>
      </c>
      <c r="AL2115" s="90">
        <f t="shared" si="262"/>
        <v>0</v>
      </c>
      <c r="AM2115" s="90">
        <f t="shared" si="262"/>
        <v>0</v>
      </c>
      <c r="AN2115" s="90">
        <f t="shared" si="262"/>
        <v>0</v>
      </c>
      <c r="AO2115" s="90">
        <f t="shared" si="261"/>
        <v>0</v>
      </c>
      <c r="AP2115" s="90">
        <f t="shared" si="261"/>
        <v>0</v>
      </c>
      <c r="AQ2115" s="90">
        <f t="shared" si="261"/>
        <v>0</v>
      </c>
      <c r="AR2115" s="90" t="e">
        <f>VLOOKUP(C2115&amp;E2115&amp;G2115&amp;I2115&amp;J2115,'Código Licitaciones'!$I$8:$I$4158,1,0)</f>
        <v>#N/A</v>
      </c>
    </row>
    <row r="2116" spans="24:44" ht="18.75" x14ac:dyDescent="0.3">
      <c r="X2116" s="83">
        <f t="shared" si="256"/>
        <v>9</v>
      </c>
      <c r="Z2116" s="90" t="e">
        <f t="shared" si="257"/>
        <v>#DIV/0!</v>
      </c>
      <c r="AA2116" s="94" t="e">
        <f>+VLOOKUP(C2116,'Código Licitaciones'!$J$7:$J$31,1,0)</f>
        <v>#N/A</v>
      </c>
      <c r="AB2116" s="94">
        <f t="shared" si="258"/>
        <v>0</v>
      </c>
      <c r="AC2116" s="94" t="e">
        <f>+VLOOKUP(E2116,'Código Licitaciones'!$K$7:$K$50,1,0)</f>
        <v>#N/A</v>
      </c>
      <c r="AD2116" s="94">
        <f t="shared" si="259"/>
        <v>0</v>
      </c>
      <c r="AE2116" s="94" t="e">
        <f>+VLOOKUP(G2116,'Código Licitaciones'!$L$7:$L$50,1,0)</f>
        <v>#N/A</v>
      </c>
      <c r="AF2116" s="90" t="e">
        <f t="shared" si="260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3"/>
        <v>0</v>
      </c>
      <c r="AJ2116" s="94">
        <f t="shared" si="263"/>
        <v>0</v>
      </c>
      <c r="AK2116" s="95" t="e">
        <f>+VLOOKUP(M2116,'Código Barras'!$C$3:$C$1694,1,0)</f>
        <v>#N/A</v>
      </c>
      <c r="AL2116" s="90">
        <f t="shared" si="262"/>
        <v>0</v>
      </c>
      <c r="AM2116" s="90">
        <f t="shared" si="262"/>
        <v>0</v>
      </c>
      <c r="AN2116" s="90">
        <f t="shared" si="262"/>
        <v>0</v>
      </c>
      <c r="AO2116" s="90">
        <f t="shared" si="261"/>
        <v>0</v>
      </c>
      <c r="AP2116" s="90">
        <f t="shared" si="261"/>
        <v>0</v>
      </c>
      <c r="AQ2116" s="90">
        <f t="shared" si="261"/>
        <v>0</v>
      </c>
      <c r="AR2116" s="90" t="e">
        <f>VLOOKUP(C2116&amp;E2116&amp;G2116&amp;I2116&amp;J2116,'Código Licitaciones'!$I$8:$I$4158,1,0)</f>
        <v>#N/A</v>
      </c>
    </row>
    <row r="2117" spans="24:44" ht="18.75" x14ac:dyDescent="0.3">
      <c r="X2117" s="83">
        <f t="shared" si="256"/>
        <v>9</v>
      </c>
      <c r="Z2117" s="90" t="e">
        <f t="shared" si="257"/>
        <v>#DIV/0!</v>
      </c>
      <c r="AA2117" s="94" t="e">
        <f>+VLOOKUP(C2117,'Código Licitaciones'!$J$7:$J$31,1,0)</f>
        <v>#N/A</v>
      </c>
      <c r="AB2117" s="94">
        <f t="shared" si="258"/>
        <v>0</v>
      </c>
      <c r="AC2117" s="94" t="e">
        <f>+VLOOKUP(E2117,'Código Licitaciones'!$K$7:$K$50,1,0)</f>
        <v>#N/A</v>
      </c>
      <c r="AD2117" s="94">
        <f t="shared" si="259"/>
        <v>0</v>
      </c>
      <c r="AE2117" s="94" t="e">
        <f>+VLOOKUP(G2117,'Código Licitaciones'!$L$7:$L$50,1,0)</f>
        <v>#N/A</v>
      </c>
      <c r="AF2117" s="90" t="e">
        <f t="shared" si="260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3"/>
        <v>0</v>
      </c>
      <c r="AJ2117" s="94">
        <f t="shared" si="263"/>
        <v>0</v>
      </c>
      <c r="AK2117" s="95" t="e">
        <f>+VLOOKUP(M2117,'Código Barras'!$C$3:$C$1694,1,0)</f>
        <v>#N/A</v>
      </c>
      <c r="AL2117" s="90">
        <f t="shared" si="262"/>
        <v>0</v>
      </c>
      <c r="AM2117" s="90">
        <f t="shared" si="262"/>
        <v>0</v>
      </c>
      <c r="AN2117" s="90">
        <f t="shared" si="262"/>
        <v>0</v>
      </c>
      <c r="AO2117" s="90">
        <f t="shared" si="261"/>
        <v>0</v>
      </c>
      <c r="AP2117" s="90">
        <f t="shared" si="261"/>
        <v>0</v>
      </c>
      <c r="AQ2117" s="90">
        <f t="shared" si="261"/>
        <v>0</v>
      </c>
      <c r="AR2117" s="90" t="e">
        <f>VLOOKUP(C2117&amp;E2117&amp;G2117&amp;I2117&amp;J2117,'Código Licitaciones'!$I$8:$I$4158,1,0)</f>
        <v>#N/A</v>
      </c>
    </row>
    <row r="2118" spans="24:44" ht="18.75" x14ac:dyDescent="0.3">
      <c r="X2118" s="83">
        <f t="shared" si="256"/>
        <v>9</v>
      </c>
      <c r="Z2118" s="90" t="e">
        <f t="shared" si="257"/>
        <v>#DIV/0!</v>
      </c>
      <c r="AA2118" s="94" t="e">
        <f>+VLOOKUP(C2118,'Código Licitaciones'!$J$7:$J$31,1,0)</f>
        <v>#N/A</v>
      </c>
      <c r="AB2118" s="94">
        <f t="shared" si="258"/>
        <v>0</v>
      </c>
      <c r="AC2118" s="94" t="e">
        <f>+VLOOKUP(E2118,'Código Licitaciones'!$K$7:$K$50,1,0)</f>
        <v>#N/A</v>
      </c>
      <c r="AD2118" s="94">
        <f t="shared" si="259"/>
        <v>0</v>
      </c>
      <c r="AE2118" s="94" t="e">
        <f>+VLOOKUP(G2118,'Código Licitaciones'!$L$7:$L$50,1,0)</f>
        <v>#N/A</v>
      </c>
      <c r="AF2118" s="90" t="e">
        <f t="shared" si="260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3"/>
        <v>0</v>
      </c>
      <c r="AJ2118" s="94">
        <f t="shared" si="263"/>
        <v>0</v>
      </c>
      <c r="AK2118" s="95" t="e">
        <f>+VLOOKUP(M2118,'Código Barras'!$C$3:$C$1694,1,0)</f>
        <v>#N/A</v>
      </c>
      <c r="AL2118" s="90">
        <f t="shared" si="262"/>
        <v>0</v>
      </c>
      <c r="AM2118" s="90">
        <f t="shared" si="262"/>
        <v>0</v>
      </c>
      <c r="AN2118" s="90">
        <f t="shared" si="262"/>
        <v>0</v>
      </c>
      <c r="AO2118" s="90">
        <f t="shared" si="261"/>
        <v>0</v>
      </c>
      <c r="AP2118" s="90">
        <f t="shared" si="261"/>
        <v>0</v>
      </c>
      <c r="AQ2118" s="90">
        <f t="shared" si="261"/>
        <v>0</v>
      </c>
      <c r="AR2118" s="90" t="e">
        <f>VLOOKUP(C2118&amp;E2118&amp;G2118&amp;I2118&amp;J2118,'Código Licitaciones'!$I$8:$I$4158,1,0)</f>
        <v>#N/A</v>
      </c>
    </row>
    <row r="2119" spans="24:44" ht="18.75" x14ac:dyDescent="0.3">
      <c r="X2119" s="83">
        <f t="shared" si="256"/>
        <v>9</v>
      </c>
      <c r="Z2119" s="90" t="e">
        <f t="shared" si="257"/>
        <v>#DIV/0!</v>
      </c>
      <c r="AA2119" s="94" t="e">
        <f>+VLOOKUP(C2119,'Código Licitaciones'!$J$7:$J$31,1,0)</f>
        <v>#N/A</v>
      </c>
      <c r="AB2119" s="94">
        <f t="shared" si="258"/>
        <v>0</v>
      </c>
      <c r="AC2119" s="94" t="e">
        <f>+VLOOKUP(E2119,'Código Licitaciones'!$K$7:$K$50,1,0)</f>
        <v>#N/A</v>
      </c>
      <c r="AD2119" s="94">
        <f t="shared" si="259"/>
        <v>0</v>
      </c>
      <c r="AE2119" s="94" t="e">
        <f>+VLOOKUP(G2119,'Código Licitaciones'!$L$7:$L$50,1,0)</f>
        <v>#N/A</v>
      </c>
      <c r="AF2119" s="90" t="e">
        <f t="shared" si="260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3"/>
        <v>0</v>
      </c>
      <c r="AJ2119" s="94">
        <f t="shared" si="263"/>
        <v>0</v>
      </c>
      <c r="AK2119" s="95" t="e">
        <f>+VLOOKUP(M2119,'Código Barras'!$C$3:$C$1694,1,0)</f>
        <v>#N/A</v>
      </c>
      <c r="AL2119" s="90">
        <f t="shared" si="262"/>
        <v>0</v>
      </c>
      <c r="AM2119" s="90">
        <f t="shared" si="262"/>
        <v>0</v>
      </c>
      <c r="AN2119" s="90">
        <f t="shared" si="262"/>
        <v>0</v>
      </c>
      <c r="AO2119" s="90">
        <f t="shared" si="261"/>
        <v>0</v>
      </c>
      <c r="AP2119" s="90">
        <f t="shared" si="261"/>
        <v>0</v>
      </c>
      <c r="AQ2119" s="90">
        <f t="shared" si="261"/>
        <v>0</v>
      </c>
      <c r="AR2119" s="90" t="e">
        <f>VLOOKUP(C2119&amp;E2119&amp;G2119&amp;I2119&amp;J2119,'Código Licitaciones'!$I$8:$I$4158,1,0)</f>
        <v>#N/A</v>
      </c>
    </row>
    <row r="2120" spans="24:44" ht="18.75" x14ac:dyDescent="0.3">
      <c r="X2120" s="83">
        <f t="shared" si="256"/>
        <v>9</v>
      </c>
      <c r="Z2120" s="90" t="e">
        <f t="shared" si="257"/>
        <v>#DIV/0!</v>
      </c>
      <c r="AA2120" s="94" t="e">
        <f>+VLOOKUP(C2120,'Código Licitaciones'!$J$7:$J$31,1,0)</f>
        <v>#N/A</v>
      </c>
      <c r="AB2120" s="94">
        <f t="shared" si="258"/>
        <v>0</v>
      </c>
      <c r="AC2120" s="94" t="e">
        <f>+VLOOKUP(E2120,'Código Licitaciones'!$K$7:$K$50,1,0)</f>
        <v>#N/A</v>
      </c>
      <c r="AD2120" s="94">
        <f t="shared" si="259"/>
        <v>0</v>
      </c>
      <c r="AE2120" s="94" t="e">
        <f>+VLOOKUP(G2120,'Código Licitaciones'!$L$7:$L$50,1,0)</f>
        <v>#N/A</v>
      </c>
      <c r="AF2120" s="90" t="e">
        <f t="shared" si="260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3"/>
        <v>0</v>
      </c>
      <c r="AJ2120" s="94">
        <f t="shared" si="263"/>
        <v>0</v>
      </c>
      <c r="AK2120" s="95" t="e">
        <f>+VLOOKUP(M2120,'Código Barras'!$C$3:$C$1694,1,0)</f>
        <v>#N/A</v>
      </c>
      <c r="AL2120" s="90">
        <f t="shared" si="262"/>
        <v>0</v>
      </c>
      <c r="AM2120" s="90">
        <f t="shared" si="262"/>
        <v>0</v>
      </c>
      <c r="AN2120" s="90">
        <f t="shared" si="262"/>
        <v>0</v>
      </c>
      <c r="AO2120" s="90">
        <f t="shared" si="261"/>
        <v>0</v>
      </c>
      <c r="AP2120" s="90">
        <f t="shared" si="261"/>
        <v>0</v>
      </c>
      <c r="AQ2120" s="90">
        <f t="shared" si="261"/>
        <v>0</v>
      </c>
      <c r="AR2120" s="90" t="e">
        <f>VLOOKUP(C2120&amp;E2120&amp;G2120&amp;I2120&amp;J2120,'Código Licitaciones'!$I$8:$I$4158,1,0)</f>
        <v>#N/A</v>
      </c>
    </row>
    <row r="2121" spans="24:44" ht="18.75" x14ac:dyDescent="0.3">
      <c r="X2121" s="83">
        <f t="shared" si="256"/>
        <v>9</v>
      </c>
      <c r="Z2121" s="90" t="e">
        <f t="shared" si="257"/>
        <v>#DIV/0!</v>
      </c>
      <c r="AA2121" s="94" t="e">
        <f>+VLOOKUP(C2121,'Código Licitaciones'!$J$7:$J$31,1,0)</f>
        <v>#N/A</v>
      </c>
      <c r="AB2121" s="94">
        <f t="shared" si="258"/>
        <v>0</v>
      </c>
      <c r="AC2121" s="94" t="e">
        <f>+VLOOKUP(E2121,'Código Licitaciones'!$K$7:$K$50,1,0)</f>
        <v>#N/A</v>
      </c>
      <c r="AD2121" s="94">
        <f t="shared" si="259"/>
        <v>0</v>
      </c>
      <c r="AE2121" s="94" t="e">
        <f>+VLOOKUP(G2121,'Código Licitaciones'!$L$7:$L$50,1,0)</f>
        <v>#N/A</v>
      </c>
      <c r="AF2121" s="90" t="e">
        <f t="shared" si="260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3"/>
        <v>0</v>
      </c>
      <c r="AJ2121" s="94">
        <f t="shared" si="263"/>
        <v>0</v>
      </c>
      <c r="AK2121" s="95" t="e">
        <f>+VLOOKUP(M2121,'Código Barras'!$C$3:$C$1694,1,0)</f>
        <v>#N/A</v>
      </c>
      <c r="AL2121" s="90">
        <f t="shared" si="262"/>
        <v>0</v>
      </c>
      <c r="AM2121" s="90">
        <f t="shared" si="262"/>
        <v>0</v>
      </c>
      <c r="AN2121" s="90">
        <f t="shared" si="262"/>
        <v>0</v>
      </c>
      <c r="AO2121" s="90">
        <f t="shared" si="261"/>
        <v>0</v>
      </c>
      <c r="AP2121" s="90">
        <f t="shared" si="261"/>
        <v>0</v>
      </c>
      <c r="AQ2121" s="90">
        <f t="shared" si="261"/>
        <v>0</v>
      </c>
      <c r="AR2121" s="90" t="e">
        <f>VLOOKUP(C2121&amp;E2121&amp;G2121&amp;I2121&amp;J2121,'Código Licitaciones'!$I$8:$I$4158,1,0)</f>
        <v>#N/A</v>
      </c>
    </row>
    <row r="2122" spans="24:44" ht="18.75" x14ac:dyDescent="0.3">
      <c r="X2122" s="83">
        <f t="shared" ref="X2122:X2185" si="264">SUMPRODUCT(--(ISERROR(Z2122:BN2122)))</f>
        <v>9</v>
      </c>
      <c r="Z2122" s="90" t="e">
        <f t="shared" ref="Z2122:Z2185" si="265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6">+D2122</f>
        <v>0</v>
      </c>
      <c r="AC2122" s="94" t="e">
        <f>+VLOOKUP(E2122,'Código Licitaciones'!$K$7:$K$50,1,0)</f>
        <v>#N/A</v>
      </c>
      <c r="AD2122" s="94">
        <f t="shared" ref="AD2122:AD2185" si="267">+F2122</f>
        <v>0</v>
      </c>
      <c r="AE2122" s="94" t="e">
        <f>+VLOOKUP(G2122,'Código Licitaciones'!$L$7:$L$50,1,0)</f>
        <v>#N/A</v>
      </c>
      <c r="AF2122" s="90" t="e">
        <f t="shared" ref="AF2122:AF2185" si="268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3"/>
        <v>0</v>
      </c>
      <c r="AJ2122" s="94">
        <f t="shared" si="263"/>
        <v>0</v>
      </c>
      <c r="AK2122" s="95" t="e">
        <f>+VLOOKUP(M2122,'Código Barras'!$C$3:$C$1694,1,0)</f>
        <v>#N/A</v>
      </c>
      <c r="AL2122" s="90">
        <f t="shared" si="262"/>
        <v>0</v>
      </c>
      <c r="AM2122" s="90">
        <f t="shared" si="262"/>
        <v>0</v>
      </c>
      <c r="AN2122" s="90">
        <f t="shared" si="262"/>
        <v>0</v>
      </c>
      <c r="AO2122" s="90">
        <f t="shared" si="261"/>
        <v>0</v>
      </c>
      <c r="AP2122" s="90">
        <f t="shared" si="261"/>
        <v>0</v>
      </c>
      <c r="AQ2122" s="90">
        <f t="shared" si="261"/>
        <v>0</v>
      </c>
      <c r="AR2122" s="90" t="e">
        <f>VLOOKUP(C2122&amp;E2122&amp;G2122&amp;I2122&amp;J2122,'Código Licitaciones'!$I$8:$I$4158,1,0)</f>
        <v>#N/A</v>
      </c>
    </row>
    <row r="2123" spans="24:44" ht="18.75" x14ac:dyDescent="0.3">
      <c r="X2123" s="83">
        <f t="shared" si="264"/>
        <v>9</v>
      </c>
      <c r="Z2123" s="90" t="e">
        <f t="shared" si="265"/>
        <v>#DIV/0!</v>
      </c>
      <c r="AA2123" s="94" t="e">
        <f>+VLOOKUP(C2123,'Código Licitaciones'!$J$7:$J$31,1,0)</f>
        <v>#N/A</v>
      </c>
      <c r="AB2123" s="94">
        <f t="shared" si="266"/>
        <v>0</v>
      </c>
      <c r="AC2123" s="94" t="e">
        <f>+VLOOKUP(E2123,'Código Licitaciones'!$K$7:$K$50,1,0)</f>
        <v>#N/A</v>
      </c>
      <c r="AD2123" s="94">
        <f t="shared" si="267"/>
        <v>0</v>
      </c>
      <c r="AE2123" s="94" t="e">
        <f>+VLOOKUP(G2123,'Código Licitaciones'!$L$7:$L$50,1,0)</f>
        <v>#N/A</v>
      </c>
      <c r="AF2123" s="90" t="e">
        <f t="shared" si="268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3"/>
        <v>0</v>
      </c>
      <c r="AJ2123" s="94">
        <f t="shared" si="263"/>
        <v>0</v>
      </c>
      <c r="AK2123" s="95" t="e">
        <f>+VLOOKUP(M2123,'Código Barras'!$C$3:$C$1694,1,0)</f>
        <v>#N/A</v>
      </c>
      <c r="AL2123" s="90">
        <f t="shared" si="262"/>
        <v>0</v>
      </c>
      <c r="AM2123" s="90">
        <f t="shared" si="262"/>
        <v>0</v>
      </c>
      <c r="AN2123" s="90">
        <f t="shared" si="262"/>
        <v>0</v>
      </c>
      <c r="AO2123" s="90">
        <f t="shared" si="261"/>
        <v>0</v>
      </c>
      <c r="AP2123" s="90">
        <f t="shared" si="261"/>
        <v>0</v>
      </c>
      <c r="AQ2123" s="90">
        <f t="shared" si="261"/>
        <v>0</v>
      </c>
      <c r="AR2123" s="90" t="e">
        <f>VLOOKUP(C2123&amp;E2123&amp;G2123&amp;I2123&amp;J2123,'Código Licitaciones'!$I$8:$I$4158,1,0)</f>
        <v>#N/A</v>
      </c>
    </row>
    <row r="2124" spans="24:44" ht="18.75" x14ac:dyDescent="0.3">
      <c r="X2124" s="83">
        <f t="shared" si="264"/>
        <v>9</v>
      </c>
      <c r="Z2124" s="90" t="e">
        <f t="shared" si="265"/>
        <v>#DIV/0!</v>
      </c>
      <c r="AA2124" s="94" t="e">
        <f>+VLOOKUP(C2124,'Código Licitaciones'!$J$7:$J$31,1,0)</f>
        <v>#N/A</v>
      </c>
      <c r="AB2124" s="94">
        <f t="shared" si="266"/>
        <v>0</v>
      </c>
      <c r="AC2124" s="94" t="e">
        <f>+VLOOKUP(E2124,'Código Licitaciones'!$K$7:$K$50,1,0)</f>
        <v>#N/A</v>
      </c>
      <c r="AD2124" s="94">
        <f t="shared" si="267"/>
        <v>0</v>
      </c>
      <c r="AE2124" s="94" t="e">
        <f>+VLOOKUP(G2124,'Código Licitaciones'!$L$7:$L$50,1,0)</f>
        <v>#N/A</v>
      </c>
      <c r="AF2124" s="90" t="e">
        <f t="shared" si="268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3"/>
        <v>0</v>
      </c>
      <c r="AJ2124" s="94">
        <f t="shared" si="263"/>
        <v>0</v>
      </c>
      <c r="AK2124" s="95" t="e">
        <f>+VLOOKUP(M2124,'Código Barras'!$C$3:$C$1694,1,0)</f>
        <v>#N/A</v>
      </c>
      <c r="AL2124" s="90">
        <f t="shared" si="262"/>
        <v>0</v>
      </c>
      <c r="AM2124" s="90">
        <f t="shared" si="262"/>
        <v>0</v>
      </c>
      <c r="AN2124" s="90">
        <f t="shared" si="262"/>
        <v>0</v>
      </c>
      <c r="AO2124" s="90">
        <f t="shared" si="261"/>
        <v>0</v>
      </c>
      <c r="AP2124" s="90">
        <f t="shared" si="261"/>
        <v>0</v>
      </c>
      <c r="AQ2124" s="90">
        <f t="shared" si="261"/>
        <v>0</v>
      </c>
      <c r="AR2124" s="90" t="e">
        <f>VLOOKUP(C2124&amp;E2124&amp;G2124&amp;I2124&amp;J2124,'Código Licitaciones'!$I$8:$I$4158,1,0)</f>
        <v>#N/A</v>
      </c>
    </row>
    <row r="2125" spans="24:44" ht="18.75" x14ac:dyDescent="0.3">
      <c r="X2125" s="83">
        <f t="shared" si="264"/>
        <v>9</v>
      </c>
      <c r="Z2125" s="90" t="e">
        <f t="shared" si="265"/>
        <v>#DIV/0!</v>
      </c>
      <c r="AA2125" s="94" t="e">
        <f>+VLOOKUP(C2125,'Código Licitaciones'!$J$7:$J$31,1,0)</f>
        <v>#N/A</v>
      </c>
      <c r="AB2125" s="94">
        <f t="shared" si="266"/>
        <v>0</v>
      </c>
      <c r="AC2125" s="94" t="e">
        <f>+VLOOKUP(E2125,'Código Licitaciones'!$K$7:$K$50,1,0)</f>
        <v>#N/A</v>
      </c>
      <c r="AD2125" s="94">
        <f t="shared" si="267"/>
        <v>0</v>
      </c>
      <c r="AE2125" s="94" t="e">
        <f>+VLOOKUP(G2125,'Código Licitaciones'!$L$7:$L$50,1,0)</f>
        <v>#N/A</v>
      </c>
      <c r="AF2125" s="90" t="e">
        <f t="shared" si="268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3"/>
        <v>0</v>
      </c>
      <c r="AJ2125" s="94">
        <f t="shared" si="263"/>
        <v>0</v>
      </c>
      <c r="AK2125" s="95" t="e">
        <f>+VLOOKUP(M2125,'Código Barras'!$C$3:$C$1694,1,0)</f>
        <v>#N/A</v>
      </c>
      <c r="AL2125" s="90">
        <f t="shared" si="262"/>
        <v>0</v>
      </c>
      <c r="AM2125" s="90">
        <f t="shared" si="262"/>
        <v>0</v>
      </c>
      <c r="AN2125" s="90">
        <f t="shared" si="262"/>
        <v>0</v>
      </c>
      <c r="AO2125" s="90">
        <f t="shared" si="261"/>
        <v>0</v>
      </c>
      <c r="AP2125" s="90">
        <f t="shared" si="261"/>
        <v>0</v>
      </c>
      <c r="AQ2125" s="90">
        <f t="shared" si="261"/>
        <v>0</v>
      </c>
      <c r="AR2125" s="90" t="e">
        <f>VLOOKUP(C2125&amp;E2125&amp;G2125&amp;I2125&amp;J2125,'Código Licitaciones'!$I$8:$I$4158,1,0)</f>
        <v>#N/A</v>
      </c>
    </row>
    <row r="2126" spans="24:44" ht="18.75" x14ac:dyDescent="0.3">
      <c r="X2126" s="83">
        <f t="shared" si="264"/>
        <v>9</v>
      </c>
      <c r="Z2126" s="90" t="e">
        <f t="shared" si="265"/>
        <v>#DIV/0!</v>
      </c>
      <c r="AA2126" s="94" t="e">
        <f>+VLOOKUP(C2126,'Código Licitaciones'!$J$7:$J$31,1,0)</f>
        <v>#N/A</v>
      </c>
      <c r="AB2126" s="94">
        <f t="shared" si="266"/>
        <v>0</v>
      </c>
      <c r="AC2126" s="94" t="e">
        <f>+VLOOKUP(E2126,'Código Licitaciones'!$K$7:$K$50,1,0)</f>
        <v>#N/A</v>
      </c>
      <c r="AD2126" s="94">
        <f t="shared" si="267"/>
        <v>0</v>
      </c>
      <c r="AE2126" s="94" t="e">
        <f>+VLOOKUP(G2126,'Código Licitaciones'!$L$7:$L$50,1,0)</f>
        <v>#N/A</v>
      </c>
      <c r="AF2126" s="90" t="e">
        <f t="shared" si="268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3"/>
        <v>0</v>
      </c>
      <c r="AJ2126" s="94">
        <f t="shared" si="263"/>
        <v>0</v>
      </c>
      <c r="AK2126" s="95" t="e">
        <f>+VLOOKUP(M2126,'Código Barras'!$C$3:$C$1694,1,0)</f>
        <v>#N/A</v>
      </c>
      <c r="AL2126" s="90">
        <f t="shared" si="262"/>
        <v>0</v>
      </c>
      <c r="AM2126" s="90">
        <f t="shared" si="262"/>
        <v>0</v>
      </c>
      <c r="AN2126" s="90">
        <f t="shared" si="262"/>
        <v>0</v>
      </c>
      <c r="AO2126" s="90">
        <f t="shared" si="261"/>
        <v>0</v>
      </c>
      <c r="AP2126" s="90">
        <f t="shared" si="261"/>
        <v>0</v>
      </c>
      <c r="AQ2126" s="90">
        <f t="shared" si="261"/>
        <v>0</v>
      </c>
      <c r="AR2126" s="90" t="e">
        <f>VLOOKUP(C2126&amp;E2126&amp;G2126&amp;I2126&amp;J2126,'Código Licitaciones'!$I$8:$I$4158,1,0)</f>
        <v>#N/A</v>
      </c>
    </row>
    <row r="2127" spans="24:44" ht="18.75" x14ac:dyDescent="0.3">
      <c r="X2127" s="83">
        <f t="shared" si="264"/>
        <v>9</v>
      </c>
      <c r="Z2127" s="90" t="e">
        <f t="shared" si="265"/>
        <v>#DIV/0!</v>
      </c>
      <c r="AA2127" s="94" t="e">
        <f>+VLOOKUP(C2127,'Código Licitaciones'!$J$7:$J$31,1,0)</f>
        <v>#N/A</v>
      </c>
      <c r="AB2127" s="94">
        <f t="shared" si="266"/>
        <v>0</v>
      </c>
      <c r="AC2127" s="94" t="e">
        <f>+VLOOKUP(E2127,'Código Licitaciones'!$K$7:$K$50,1,0)</f>
        <v>#N/A</v>
      </c>
      <c r="AD2127" s="94">
        <f t="shared" si="267"/>
        <v>0</v>
      </c>
      <c r="AE2127" s="94" t="e">
        <f>+VLOOKUP(G2127,'Código Licitaciones'!$L$7:$L$50,1,0)</f>
        <v>#N/A</v>
      </c>
      <c r="AF2127" s="90" t="e">
        <f t="shared" si="268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3"/>
        <v>0</v>
      </c>
      <c r="AJ2127" s="94">
        <f t="shared" si="263"/>
        <v>0</v>
      </c>
      <c r="AK2127" s="95" t="e">
        <f>+VLOOKUP(M2127,'Código Barras'!$C$3:$C$1694,1,0)</f>
        <v>#N/A</v>
      </c>
      <c r="AL2127" s="90">
        <f t="shared" si="262"/>
        <v>0</v>
      </c>
      <c r="AM2127" s="90">
        <f t="shared" si="262"/>
        <v>0</v>
      </c>
      <c r="AN2127" s="90">
        <f t="shared" si="262"/>
        <v>0</v>
      </c>
      <c r="AO2127" s="90">
        <f t="shared" si="261"/>
        <v>0</v>
      </c>
      <c r="AP2127" s="90">
        <f t="shared" si="261"/>
        <v>0</v>
      </c>
      <c r="AQ2127" s="90">
        <f t="shared" si="261"/>
        <v>0</v>
      </c>
      <c r="AR2127" s="90" t="e">
        <f>VLOOKUP(C2127&amp;E2127&amp;G2127&amp;I2127&amp;J2127,'Código Licitaciones'!$I$8:$I$4158,1,0)</f>
        <v>#N/A</v>
      </c>
    </row>
    <row r="2128" spans="24:44" ht="18.75" x14ac:dyDescent="0.3">
      <c r="X2128" s="83">
        <f t="shared" si="264"/>
        <v>9</v>
      </c>
      <c r="Z2128" s="90" t="e">
        <f t="shared" si="265"/>
        <v>#DIV/0!</v>
      </c>
      <c r="AA2128" s="94" t="e">
        <f>+VLOOKUP(C2128,'Código Licitaciones'!$J$7:$J$31,1,0)</f>
        <v>#N/A</v>
      </c>
      <c r="AB2128" s="94">
        <f t="shared" si="266"/>
        <v>0</v>
      </c>
      <c r="AC2128" s="94" t="e">
        <f>+VLOOKUP(E2128,'Código Licitaciones'!$K$7:$K$50,1,0)</f>
        <v>#N/A</v>
      </c>
      <c r="AD2128" s="94">
        <f t="shared" si="267"/>
        <v>0</v>
      </c>
      <c r="AE2128" s="94" t="e">
        <f>+VLOOKUP(G2128,'Código Licitaciones'!$L$7:$L$50,1,0)</f>
        <v>#N/A</v>
      </c>
      <c r="AF2128" s="90" t="e">
        <f t="shared" si="268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3"/>
        <v>0</v>
      </c>
      <c r="AJ2128" s="94">
        <f t="shared" si="263"/>
        <v>0</v>
      </c>
      <c r="AK2128" s="95" t="e">
        <f>+VLOOKUP(M2128,'Código Barras'!$C$3:$C$1694,1,0)</f>
        <v>#N/A</v>
      </c>
      <c r="AL2128" s="90">
        <f t="shared" si="262"/>
        <v>0</v>
      </c>
      <c r="AM2128" s="90">
        <f t="shared" si="262"/>
        <v>0</v>
      </c>
      <c r="AN2128" s="90">
        <f t="shared" si="262"/>
        <v>0</v>
      </c>
      <c r="AO2128" s="90">
        <f t="shared" si="261"/>
        <v>0</v>
      </c>
      <c r="AP2128" s="90">
        <f t="shared" si="261"/>
        <v>0</v>
      </c>
      <c r="AQ2128" s="90">
        <f t="shared" si="261"/>
        <v>0</v>
      </c>
      <c r="AR2128" s="90" t="e">
        <f>VLOOKUP(C2128&amp;E2128&amp;G2128&amp;I2128&amp;J2128,'Código Licitaciones'!$I$8:$I$4158,1,0)</f>
        <v>#N/A</v>
      </c>
    </row>
    <row r="2129" spans="24:44" ht="18.75" x14ac:dyDescent="0.3">
      <c r="X2129" s="83">
        <f t="shared" si="264"/>
        <v>9</v>
      </c>
      <c r="Z2129" s="90" t="e">
        <f t="shared" si="265"/>
        <v>#DIV/0!</v>
      </c>
      <c r="AA2129" s="94" t="e">
        <f>+VLOOKUP(C2129,'Código Licitaciones'!$J$7:$J$31,1,0)</f>
        <v>#N/A</v>
      </c>
      <c r="AB2129" s="94">
        <f t="shared" si="266"/>
        <v>0</v>
      </c>
      <c r="AC2129" s="94" t="e">
        <f>+VLOOKUP(E2129,'Código Licitaciones'!$K$7:$K$50,1,0)</f>
        <v>#N/A</v>
      </c>
      <c r="AD2129" s="94">
        <f t="shared" si="267"/>
        <v>0</v>
      </c>
      <c r="AE2129" s="94" t="e">
        <f>+VLOOKUP(G2129,'Código Licitaciones'!$L$7:$L$50,1,0)</f>
        <v>#N/A</v>
      </c>
      <c r="AF2129" s="90" t="e">
        <f t="shared" si="268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3"/>
        <v>0</v>
      </c>
      <c r="AJ2129" s="94">
        <f t="shared" si="263"/>
        <v>0</v>
      </c>
      <c r="AK2129" s="95" t="e">
        <f>+VLOOKUP(M2129,'Código Barras'!$C$3:$C$1694,1,0)</f>
        <v>#N/A</v>
      </c>
      <c r="AL2129" s="90">
        <f t="shared" si="262"/>
        <v>0</v>
      </c>
      <c r="AM2129" s="90">
        <f t="shared" si="262"/>
        <v>0</v>
      </c>
      <c r="AN2129" s="90">
        <f t="shared" si="262"/>
        <v>0</v>
      </c>
      <c r="AO2129" s="90">
        <f t="shared" si="261"/>
        <v>0</v>
      </c>
      <c r="AP2129" s="90">
        <f t="shared" si="261"/>
        <v>0</v>
      </c>
      <c r="AQ2129" s="90">
        <f t="shared" si="261"/>
        <v>0</v>
      </c>
      <c r="AR2129" s="90" t="e">
        <f>VLOOKUP(C2129&amp;E2129&amp;G2129&amp;I2129&amp;J2129,'Código Licitaciones'!$I$8:$I$4158,1,0)</f>
        <v>#N/A</v>
      </c>
    </row>
    <row r="2130" spans="24:44" ht="18.75" x14ac:dyDescent="0.3">
      <c r="X2130" s="83">
        <f t="shared" si="264"/>
        <v>9</v>
      </c>
      <c r="Z2130" s="90" t="e">
        <f t="shared" si="265"/>
        <v>#DIV/0!</v>
      </c>
      <c r="AA2130" s="94" t="e">
        <f>+VLOOKUP(C2130,'Código Licitaciones'!$J$7:$J$31,1,0)</f>
        <v>#N/A</v>
      </c>
      <c r="AB2130" s="94">
        <f t="shared" si="266"/>
        <v>0</v>
      </c>
      <c r="AC2130" s="94" t="e">
        <f>+VLOOKUP(E2130,'Código Licitaciones'!$K$7:$K$50,1,0)</f>
        <v>#N/A</v>
      </c>
      <c r="AD2130" s="94">
        <f t="shared" si="267"/>
        <v>0</v>
      </c>
      <c r="AE2130" s="94" t="e">
        <f>+VLOOKUP(G2130,'Código Licitaciones'!$L$7:$L$50,1,0)</f>
        <v>#N/A</v>
      </c>
      <c r="AF2130" s="90" t="e">
        <f t="shared" si="268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3"/>
        <v>0</v>
      </c>
      <c r="AJ2130" s="94">
        <f t="shared" si="263"/>
        <v>0</v>
      </c>
      <c r="AK2130" s="95" t="e">
        <f>+VLOOKUP(M2130,'Código Barras'!$C$3:$C$1694,1,0)</f>
        <v>#N/A</v>
      </c>
      <c r="AL2130" s="90">
        <f t="shared" si="262"/>
        <v>0</v>
      </c>
      <c r="AM2130" s="90">
        <f t="shared" si="262"/>
        <v>0</v>
      </c>
      <c r="AN2130" s="90">
        <f t="shared" si="262"/>
        <v>0</v>
      </c>
      <c r="AO2130" s="90">
        <f t="shared" si="261"/>
        <v>0</v>
      </c>
      <c r="AP2130" s="90">
        <f t="shared" si="261"/>
        <v>0</v>
      </c>
      <c r="AQ2130" s="90">
        <f t="shared" si="261"/>
        <v>0</v>
      </c>
      <c r="AR2130" s="90" t="e">
        <f>VLOOKUP(C2130&amp;E2130&amp;G2130&amp;I2130&amp;J2130,'Código Licitaciones'!$I$8:$I$4158,1,0)</f>
        <v>#N/A</v>
      </c>
    </row>
    <row r="2131" spans="24:44" ht="18.75" x14ac:dyDescent="0.3">
      <c r="X2131" s="83">
        <f t="shared" si="264"/>
        <v>9</v>
      </c>
      <c r="Z2131" s="90" t="e">
        <f t="shared" si="265"/>
        <v>#DIV/0!</v>
      </c>
      <c r="AA2131" s="94" t="e">
        <f>+VLOOKUP(C2131,'Código Licitaciones'!$J$7:$J$31,1,0)</f>
        <v>#N/A</v>
      </c>
      <c r="AB2131" s="94">
        <f t="shared" si="266"/>
        <v>0</v>
      </c>
      <c r="AC2131" s="94" t="e">
        <f>+VLOOKUP(E2131,'Código Licitaciones'!$K$7:$K$50,1,0)</f>
        <v>#N/A</v>
      </c>
      <c r="AD2131" s="94">
        <f t="shared" si="267"/>
        <v>0</v>
      </c>
      <c r="AE2131" s="94" t="e">
        <f>+VLOOKUP(G2131,'Código Licitaciones'!$L$7:$L$50,1,0)</f>
        <v>#N/A</v>
      </c>
      <c r="AF2131" s="90" t="e">
        <f t="shared" si="268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3"/>
        <v>0</v>
      </c>
      <c r="AJ2131" s="94">
        <f t="shared" si="263"/>
        <v>0</v>
      </c>
      <c r="AK2131" s="95" t="e">
        <f>+VLOOKUP(M2131,'Código Barras'!$C$3:$C$1694,1,0)</f>
        <v>#N/A</v>
      </c>
      <c r="AL2131" s="90">
        <f t="shared" si="262"/>
        <v>0</v>
      </c>
      <c r="AM2131" s="90">
        <f t="shared" si="262"/>
        <v>0</v>
      </c>
      <c r="AN2131" s="90">
        <f t="shared" si="262"/>
        <v>0</v>
      </c>
      <c r="AO2131" s="90">
        <f t="shared" si="261"/>
        <v>0</v>
      </c>
      <c r="AP2131" s="90">
        <f t="shared" si="261"/>
        <v>0</v>
      </c>
      <c r="AQ2131" s="90">
        <f t="shared" si="261"/>
        <v>0</v>
      </c>
      <c r="AR2131" s="90" t="e">
        <f>VLOOKUP(C2131&amp;E2131&amp;G2131&amp;I2131&amp;J2131,'Código Licitaciones'!$I$8:$I$4158,1,0)</f>
        <v>#N/A</v>
      </c>
    </row>
    <row r="2132" spans="24:44" ht="18.75" x14ac:dyDescent="0.3">
      <c r="X2132" s="83">
        <f t="shared" si="264"/>
        <v>9</v>
      </c>
      <c r="Z2132" s="90" t="e">
        <f t="shared" si="265"/>
        <v>#DIV/0!</v>
      </c>
      <c r="AA2132" s="94" t="e">
        <f>+VLOOKUP(C2132,'Código Licitaciones'!$J$7:$J$31,1,0)</f>
        <v>#N/A</v>
      </c>
      <c r="AB2132" s="94">
        <f t="shared" si="266"/>
        <v>0</v>
      </c>
      <c r="AC2132" s="94" t="e">
        <f>+VLOOKUP(E2132,'Código Licitaciones'!$K$7:$K$50,1,0)</f>
        <v>#N/A</v>
      </c>
      <c r="AD2132" s="94">
        <f t="shared" si="267"/>
        <v>0</v>
      </c>
      <c r="AE2132" s="94" t="e">
        <f>+VLOOKUP(G2132,'Código Licitaciones'!$L$7:$L$50,1,0)</f>
        <v>#N/A</v>
      </c>
      <c r="AF2132" s="90" t="e">
        <f t="shared" si="268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3"/>
        <v>0</v>
      </c>
      <c r="AJ2132" s="94">
        <f t="shared" si="263"/>
        <v>0</v>
      </c>
      <c r="AK2132" s="95" t="e">
        <f>+VLOOKUP(M2132,'Código Barras'!$C$3:$C$1694,1,0)</f>
        <v>#N/A</v>
      </c>
      <c r="AL2132" s="90">
        <f t="shared" si="262"/>
        <v>0</v>
      </c>
      <c r="AM2132" s="90">
        <f t="shared" si="262"/>
        <v>0</v>
      </c>
      <c r="AN2132" s="90">
        <f t="shared" si="262"/>
        <v>0</v>
      </c>
      <c r="AO2132" s="90">
        <f t="shared" si="261"/>
        <v>0</v>
      </c>
      <c r="AP2132" s="90">
        <f t="shared" si="261"/>
        <v>0</v>
      </c>
      <c r="AQ2132" s="90">
        <f t="shared" si="261"/>
        <v>0</v>
      </c>
      <c r="AR2132" s="90" t="e">
        <f>VLOOKUP(C2132&amp;E2132&amp;G2132&amp;I2132&amp;J2132,'Código Licitaciones'!$I$8:$I$4158,1,0)</f>
        <v>#N/A</v>
      </c>
    </row>
    <row r="2133" spans="24:44" ht="18.75" x14ac:dyDescent="0.3">
      <c r="X2133" s="83">
        <f t="shared" si="264"/>
        <v>9</v>
      </c>
      <c r="Z2133" s="90" t="e">
        <f t="shared" si="265"/>
        <v>#DIV/0!</v>
      </c>
      <c r="AA2133" s="94" t="e">
        <f>+VLOOKUP(C2133,'Código Licitaciones'!$J$7:$J$31,1,0)</f>
        <v>#N/A</v>
      </c>
      <c r="AB2133" s="94">
        <f t="shared" si="266"/>
        <v>0</v>
      </c>
      <c r="AC2133" s="94" t="e">
        <f>+VLOOKUP(E2133,'Código Licitaciones'!$K$7:$K$50,1,0)</f>
        <v>#N/A</v>
      </c>
      <c r="AD2133" s="94">
        <f t="shared" si="267"/>
        <v>0</v>
      </c>
      <c r="AE2133" s="94" t="e">
        <f>+VLOOKUP(G2133,'Código Licitaciones'!$L$7:$L$50,1,0)</f>
        <v>#N/A</v>
      </c>
      <c r="AF2133" s="90" t="e">
        <f t="shared" si="268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3"/>
        <v>0</v>
      </c>
      <c r="AJ2133" s="94">
        <f t="shared" si="263"/>
        <v>0</v>
      </c>
      <c r="AK2133" s="95" t="e">
        <f>+VLOOKUP(M2133,'Código Barras'!$C$3:$C$1694,1,0)</f>
        <v>#N/A</v>
      </c>
      <c r="AL2133" s="90">
        <f t="shared" si="262"/>
        <v>0</v>
      </c>
      <c r="AM2133" s="90">
        <f t="shared" si="262"/>
        <v>0</v>
      </c>
      <c r="AN2133" s="90">
        <f t="shared" si="262"/>
        <v>0</v>
      </c>
      <c r="AO2133" s="90">
        <f t="shared" si="261"/>
        <v>0</v>
      </c>
      <c r="AP2133" s="90">
        <f t="shared" si="261"/>
        <v>0</v>
      </c>
      <c r="AQ2133" s="90">
        <f t="shared" si="261"/>
        <v>0</v>
      </c>
      <c r="AR2133" s="90" t="e">
        <f>VLOOKUP(C2133&amp;E2133&amp;G2133&amp;I2133&amp;J2133,'Código Licitaciones'!$I$8:$I$4158,1,0)</f>
        <v>#N/A</v>
      </c>
    </row>
    <row r="2134" spans="24:44" ht="18.75" x14ac:dyDescent="0.3">
      <c r="X2134" s="83">
        <f t="shared" si="264"/>
        <v>9</v>
      </c>
      <c r="Z2134" s="90" t="e">
        <f t="shared" si="265"/>
        <v>#DIV/0!</v>
      </c>
      <c r="AA2134" s="94" t="e">
        <f>+VLOOKUP(C2134,'Código Licitaciones'!$J$7:$J$31,1,0)</f>
        <v>#N/A</v>
      </c>
      <c r="AB2134" s="94">
        <f t="shared" si="266"/>
        <v>0</v>
      </c>
      <c r="AC2134" s="94" t="e">
        <f>+VLOOKUP(E2134,'Código Licitaciones'!$K$7:$K$50,1,0)</f>
        <v>#N/A</v>
      </c>
      <c r="AD2134" s="94">
        <f t="shared" si="267"/>
        <v>0</v>
      </c>
      <c r="AE2134" s="94" t="e">
        <f>+VLOOKUP(G2134,'Código Licitaciones'!$L$7:$L$50,1,0)</f>
        <v>#N/A</v>
      </c>
      <c r="AF2134" s="90" t="e">
        <f t="shared" si="268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3"/>
        <v>0</v>
      </c>
      <c r="AJ2134" s="94">
        <f t="shared" si="263"/>
        <v>0</v>
      </c>
      <c r="AK2134" s="95" t="e">
        <f>+VLOOKUP(M2134,'Código Barras'!$C$3:$C$1694,1,0)</f>
        <v>#N/A</v>
      </c>
      <c r="AL2134" s="90">
        <f t="shared" si="262"/>
        <v>0</v>
      </c>
      <c r="AM2134" s="90">
        <f t="shared" si="262"/>
        <v>0</v>
      </c>
      <c r="AN2134" s="90">
        <f t="shared" si="262"/>
        <v>0</v>
      </c>
      <c r="AO2134" s="90">
        <f t="shared" si="261"/>
        <v>0</v>
      </c>
      <c r="AP2134" s="90">
        <f t="shared" si="261"/>
        <v>0</v>
      </c>
      <c r="AQ2134" s="90">
        <f t="shared" si="261"/>
        <v>0</v>
      </c>
      <c r="AR2134" s="90" t="e">
        <f>VLOOKUP(C2134&amp;E2134&amp;G2134&amp;I2134&amp;J2134,'Código Licitaciones'!$I$8:$I$4158,1,0)</f>
        <v>#N/A</v>
      </c>
    </row>
    <row r="2135" spans="24:44" ht="18.75" x14ac:dyDescent="0.3">
      <c r="X2135" s="83">
        <f t="shared" si="264"/>
        <v>9</v>
      </c>
      <c r="Z2135" s="90" t="e">
        <f t="shared" si="265"/>
        <v>#DIV/0!</v>
      </c>
      <c r="AA2135" s="94" t="e">
        <f>+VLOOKUP(C2135,'Código Licitaciones'!$J$7:$J$31,1,0)</f>
        <v>#N/A</v>
      </c>
      <c r="AB2135" s="94">
        <f t="shared" si="266"/>
        <v>0</v>
      </c>
      <c r="AC2135" s="94" t="e">
        <f>+VLOOKUP(E2135,'Código Licitaciones'!$K$7:$K$50,1,0)</f>
        <v>#N/A</v>
      </c>
      <c r="AD2135" s="94">
        <f t="shared" si="267"/>
        <v>0</v>
      </c>
      <c r="AE2135" s="94" t="e">
        <f>+VLOOKUP(G2135,'Código Licitaciones'!$L$7:$L$50,1,0)</f>
        <v>#N/A</v>
      </c>
      <c r="AF2135" s="90" t="e">
        <f t="shared" si="268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3"/>
        <v>0</v>
      </c>
      <c r="AJ2135" s="94">
        <f t="shared" si="263"/>
        <v>0</v>
      </c>
      <c r="AK2135" s="95" t="e">
        <f>+VLOOKUP(M2135,'Código Barras'!$C$3:$C$1694,1,0)</f>
        <v>#N/A</v>
      </c>
      <c r="AL2135" s="90">
        <f t="shared" si="262"/>
        <v>0</v>
      </c>
      <c r="AM2135" s="90">
        <f t="shared" si="262"/>
        <v>0</v>
      </c>
      <c r="AN2135" s="90">
        <f t="shared" si="262"/>
        <v>0</v>
      </c>
      <c r="AO2135" s="90">
        <f t="shared" si="261"/>
        <v>0</v>
      </c>
      <c r="AP2135" s="90">
        <f t="shared" si="261"/>
        <v>0</v>
      </c>
      <c r="AQ2135" s="90">
        <f t="shared" si="261"/>
        <v>0</v>
      </c>
      <c r="AR2135" s="90" t="e">
        <f>VLOOKUP(C2135&amp;E2135&amp;G2135&amp;I2135&amp;J2135,'Código Licitaciones'!$I$8:$I$4158,1,0)</f>
        <v>#N/A</v>
      </c>
    </row>
    <row r="2136" spans="24:44" ht="18.75" x14ac:dyDescent="0.3">
      <c r="X2136" s="83">
        <f t="shared" si="264"/>
        <v>9</v>
      </c>
      <c r="Z2136" s="90" t="e">
        <f t="shared" si="265"/>
        <v>#DIV/0!</v>
      </c>
      <c r="AA2136" s="94" t="e">
        <f>+VLOOKUP(C2136,'Código Licitaciones'!$J$7:$J$31,1,0)</f>
        <v>#N/A</v>
      </c>
      <c r="AB2136" s="94">
        <f t="shared" si="266"/>
        <v>0</v>
      </c>
      <c r="AC2136" s="94" t="e">
        <f>+VLOOKUP(E2136,'Código Licitaciones'!$K$7:$K$50,1,0)</f>
        <v>#N/A</v>
      </c>
      <c r="AD2136" s="94">
        <f t="shared" si="267"/>
        <v>0</v>
      </c>
      <c r="AE2136" s="94" t="e">
        <f>+VLOOKUP(G2136,'Código Licitaciones'!$L$7:$L$50,1,0)</f>
        <v>#N/A</v>
      </c>
      <c r="AF2136" s="90" t="e">
        <f t="shared" si="268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3"/>
        <v>0</v>
      </c>
      <c r="AJ2136" s="94">
        <f t="shared" si="263"/>
        <v>0</v>
      </c>
      <c r="AK2136" s="95" t="e">
        <f>+VLOOKUP(M2136,'Código Barras'!$C$3:$C$1694,1,0)</f>
        <v>#N/A</v>
      </c>
      <c r="AL2136" s="90">
        <f t="shared" si="262"/>
        <v>0</v>
      </c>
      <c r="AM2136" s="90">
        <f t="shared" si="262"/>
        <v>0</v>
      </c>
      <c r="AN2136" s="90">
        <f t="shared" si="262"/>
        <v>0</v>
      </c>
      <c r="AO2136" s="90">
        <f t="shared" si="261"/>
        <v>0</v>
      </c>
      <c r="AP2136" s="90">
        <f t="shared" si="261"/>
        <v>0</v>
      </c>
      <c r="AQ2136" s="90">
        <f t="shared" si="261"/>
        <v>0</v>
      </c>
      <c r="AR2136" s="90" t="e">
        <f>VLOOKUP(C2136&amp;E2136&amp;G2136&amp;I2136&amp;J2136,'Código Licitaciones'!$I$8:$I$4158,1,0)</f>
        <v>#N/A</v>
      </c>
    </row>
    <row r="2137" spans="24:44" ht="18.75" x14ac:dyDescent="0.3">
      <c r="X2137" s="83">
        <f t="shared" si="264"/>
        <v>9</v>
      </c>
      <c r="Z2137" s="90" t="e">
        <f t="shared" si="265"/>
        <v>#DIV/0!</v>
      </c>
      <c r="AA2137" s="94" t="e">
        <f>+VLOOKUP(C2137,'Código Licitaciones'!$J$7:$J$31,1,0)</f>
        <v>#N/A</v>
      </c>
      <c r="AB2137" s="94">
        <f t="shared" si="266"/>
        <v>0</v>
      </c>
      <c r="AC2137" s="94" t="e">
        <f>+VLOOKUP(E2137,'Código Licitaciones'!$K$7:$K$50,1,0)</f>
        <v>#N/A</v>
      </c>
      <c r="AD2137" s="94">
        <f t="shared" si="267"/>
        <v>0</v>
      </c>
      <c r="AE2137" s="94" t="e">
        <f>+VLOOKUP(G2137,'Código Licitaciones'!$L$7:$L$50,1,0)</f>
        <v>#N/A</v>
      </c>
      <c r="AF2137" s="90" t="e">
        <f t="shared" si="268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3"/>
        <v>0</v>
      </c>
      <c r="AJ2137" s="94">
        <f t="shared" si="263"/>
        <v>0</v>
      </c>
      <c r="AK2137" s="95" t="e">
        <f>+VLOOKUP(M2137,'Código Barras'!$C$3:$C$1694,1,0)</f>
        <v>#N/A</v>
      </c>
      <c r="AL2137" s="90">
        <f t="shared" si="262"/>
        <v>0</v>
      </c>
      <c r="AM2137" s="90">
        <f t="shared" si="262"/>
        <v>0</v>
      </c>
      <c r="AN2137" s="90">
        <f t="shared" si="262"/>
        <v>0</v>
      </c>
      <c r="AO2137" s="90">
        <f t="shared" si="261"/>
        <v>0</v>
      </c>
      <c r="AP2137" s="90">
        <f t="shared" si="261"/>
        <v>0</v>
      </c>
      <c r="AQ2137" s="90">
        <f t="shared" si="261"/>
        <v>0</v>
      </c>
      <c r="AR2137" s="90" t="e">
        <f>VLOOKUP(C2137&amp;E2137&amp;G2137&amp;I2137&amp;J2137,'Código Licitaciones'!$I$8:$I$4158,1,0)</f>
        <v>#N/A</v>
      </c>
    </row>
    <row r="2138" spans="24:44" ht="18.75" x14ac:dyDescent="0.3">
      <c r="X2138" s="83">
        <f t="shared" si="264"/>
        <v>9</v>
      </c>
      <c r="Z2138" s="90" t="e">
        <f t="shared" si="265"/>
        <v>#DIV/0!</v>
      </c>
      <c r="AA2138" s="94" t="e">
        <f>+VLOOKUP(C2138,'Código Licitaciones'!$J$7:$J$31,1,0)</f>
        <v>#N/A</v>
      </c>
      <c r="AB2138" s="94">
        <f t="shared" si="266"/>
        <v>0</v>
      </c>
      <c r="AC2138" s="94" t="e">
        <f>+VLOOKUP(E2138,'Código Licitaciones'!$K$7:$K$50,1,0)</f>
        <v>#N/A</v>
      </c>
      <c r="AD2138" s="94">
        <f t="shared" si="267"/>
        <v>0</v>
      </c>
      <c r="AE2138" s="94" t="e">
        <f>+VLOOKUP(G2138,'Código Licitaciones'!$L$7:$L$50,1,0)</f>
        <v>#N/A</v>
      </c>
      <c r="AF2138" s="90" t="e">
        <f t="shared" si="268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3"/>
        <v>0</v>
      </c>
      <c r="AJ2138" s="94">
        <f t="shared" si="263"/>
        <v>0</v>
      </c>
      <c r="AK2138" s="95" t="e">
        <f>+VLOOKUP(M2138,'Código Barras'!$C$3:$C$1694,1,0)</f>
        <v>#N/A</v>
      </c>
      <c r="AL2138" s="90">
        <f t="shared" si="262"/>
        <v>0</v>
      </c>
      <c r="AM2138" s="90">
        <f t="shared" si="262"/>
        <v>0</v>
      </c>
      <c r="AN2138" s="90">
        <f t="shared" si="262"/>
        <v>0</v>
      </c>
      <c r="AO2138" s="90">
        <f t="shared" si="261"/>
        <v>0</v>
      </c>
      <c r="AP2138" s="90">
        <f t="shared" si="261"/>
        <v>0</v>
      </c>
      <c r="AQ2138" s="90">
        <f t="shared" si="261"/>
        <v>0</v>
      </c>
      <c r="AR2138" s="90" t="e">
        <f>VLOOKUP(C2138&amp;E2138&amp;G2138&amp;I2138&amp;J2138,'Código Licitaciones'!$I$8:$I$4158,1,0)</f>
        <v>#N/A</v>
      </c>
    </row>
    <row r="2139" spans="24:44" ht="18.75" x14ac:dyDescent="0.3">
      <c r="X2139" s="83">
        <f t="shared" si="264"/>
        <v>9</v>
      </c>
      <c r="Z2139" s="90" t="e">
        <f t="shared" si="265"/>
        <v>#DIV/0!</v>
      </c>
      <c r="AA2139" s="94" t="e">
        <f>+VLOOKUP(C2139,'Código Licitaciones'!$J$7:$J$31,1,0)</f>
        <v>#N/A</v>
      </c>
      <c r="AB2139" s="94">
        <f t="shared" si="266"/>
        <v>0</v>
      </c>
      <c r="AC2139" s="94" t="e">
        <f>+VLOOKUP(E2139,'Código Licitaciones'!$K$7:$K$50,1,0)</f>
        <v>#N/A</v>
      </c>
      <c r="AD2139" s="94">
        <f t="shared" si="267"/>
        <v>0</v>
      </c>
      <c r="AE2139" s="94" t="e">
        <f>+VLOOKUP(G2139,'Código Licitaciones'!$L$7:$L$50,1,0)</f>
        <v>#N/A</v>
      </c>
      <c r="AF2139" s="90" t="e">
        <f t="shared" si="268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3"/>
        <v>0</v>
      </c>
      <c r="AJ2139" s="94">
        <f t="shared" si="263"/>
        <v>0</v>
      </c>
      <c r="AK2139" s="95" t="e">
        <f>+VLOOKUP(M2139,'Código Barras'!$C$3:$C$1694,1,0)</f>
        <v>#N/A</v>
      </c>
      <c r="AL2139" s="90">
        <f t="shared" si="262"/>
        <v>0</v>
      </c>
      <c r="AM2139" s="90">
        <f t="shared" si="262"/>
        <v>0</v>
      </c>
      <c r="AN2139" s="90">
        <f t="shared" si="262"/>
        <v>0</v>
      </c>
      <c r="AO2139" s="90">
        <f t="shared" si="261"/>
        <v>0</v>
      </c>
      <c r="AP2139" s="90">
        <f t="shared" si="261"/>
        <v>0</v>
      </c>
      <c r="AQ2139" s="90">
        <f t="shared" si="261"/>
        <v>0</v>
      </c>
      <c r="AR2139" s="90" t="e">
        <f>VLOOKUP(C2139&amp;E2139&amp;G2139&amp;I2139&amp;J2139,'Código Licitaciones'!$I$8:$I$4158,1,0)</f>
        <v>#N/A</v>
      </c>
    </row>
    <row r="2140" spans="24:44" ht="18.75" x14ac:dyDescent="0.3">
      <c r="X2140" s="83">
        <f t="shared" si="264"/>
        <v>9</v>
      </c>
      <c r="Z2140" s="90" t="e">
        <f t="shared" si="265"/>
        <v>#DIV/0!</v>
      </c>
      <c r="AA2140" s="94" t="e">
        <f>+VLOOKUP(C2140,'Código Licitaciones'!$J$7:$J$31,1,0)</f>
        <v>#N/A</v>
      </c>
      <c r="AB2140" s="94">
        <f t="shared" si="266"/>
        <v>0</v>
      </c>
      <c r="AC2140" s="94" t="e">
        <f>+VLOOKUP(E2140,'Código Licitaciones'!$K$7:$K$50,1,0)</f>
        <v>#N/A</v>
      </c>
      <c r="AD2140" s="94">
        <f t="shared" si="267"/>
        <v>0</v>
      </c>
      <c r="AE2140" s="94" t="e">
        <f>+VLOOKUP(G2140,'Código Licitaciones'!$L$7:$L$50,1,0)</f>
        <v>#N/A</v>
      </c>
      <c r="AF2140" s="90" t="e">
        <f t="shared" si="268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3"/>
        <v>0</v>
      </c>
      <c r="AJ2140" s="94">
        <f t="shared" si="263"/>
        <v>0</v>
      </c>
      <c r="AK2140" s="95" t="e">
        <f>+VLOOKUP(M2140,'Código Barras'!$C$3:$C$1694,1,0)</f>
        <v>#N/A</v>
      </c>
      <c r="AL2140" s="90">
        <f t="shared" si="262"/>
        <v>0</v>
      </c>
      <c r="AM2140" s="90">
        <f t="shared" si="262"/>
        <v>0</v>
      </c>
      <c r="AN2140" s="90">
        <f t="shared" si="262"/>
        <v>0</v>
      </c>
      <c r="AO2140" s="90">
        <f t="shared" si="261"/>
        <v>0</v>
      </c>
      <c r="AP2140" s="90">
        <f t="shared" si="261"/>
        <v>0</v>
      </c>
      <c r="AQ2140" s="90">
        <f t="shared" si="261"/>
        <v>0</v>
      </c>
      <c r="AR2140" s="90" t="e">
        <f>VLOOKUP(C2140&amp;E2140&amp;G2140&amp;I2140&amp;J2140,'Código Licitaciones'!$I$8:$I$4158,1,0)</f>
        <v>#N/A</v>
      </c>
    </row>
    <row r="2141" spans="24:44" ht="18.75" x14ac:dyDescent="0.3">
      <c r="X2141" s="83">
        <f t="shared" si="264"/>
        <v>9</v>
      </c>
      <c r="Z2141" s="90" t="e">
        <f t="shared" si="265"/>
        <v>#DIV/0!</v>
      </c>
      <c r="AA2141" s="94" t="e">
        <f>+VLOOKUP(C2141,'Código Licitaciones'!$J$7:$J$31,1,0)</f>
        <v>#N/A</v>
      </c>
      <c r="AB2141" s="94">
        <f t="shared" si="266"/>
        <v>0</v>
      </c>
      <c r="AC2141" s="94" t="e">
        <f>+VLOOKUP(E2141,'Código Licitaciones'!$K$7:$K$50,1,0)</f>
        <v>#N/A</v>
      </c>
      <c r="AD2141" s="94">
        <f t="shared" si="267"/>
        <v>0</v>
      </c>
      <c r="AE2141" s="94" t="e">
        <f>+VLOOKUP(G2141,'Código Licitaciones'!$L$7:$L$50,1,0)</f>
        <v>#N/A</v>
      </c>
      <c r="AF2141" s="90" t="e">
        <f t="shared" si="268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3"/>
        <v>0</v>
      </c>
      <c r="AJ2141" s="94">
        <f t="shared" si="263"/>
        <v>0</v>
      </c>
      <c r="AK2141" s="95" t="e">
        <f>+VLOOKUP(M2141,'Código Barras'!$C$3:$C$1694,1,0)</f>
        <v>#N/A</v>
      </c>
      <c r="AL2141" s="90">
        <f t="shared" si="262"/>
        <v>0</v>
      </c>
      <c r="AM2141" s="90">
        <f t="shared" si="262"/>
        <v>0</v>
      </c>
      <c r="AN2141" s="90">
        <f t="shared" si="262"/>
        <v>0</v>
      </c>
      <c r="AO2141" s="90">
        <f t="shared" si="261"/>
        <v>0</v>
      </c>
      <c r="AP2141" s="90">
        <f t="shared" si="261"/>
        <v>0</v>
      </c>
      <c r="AQ2141" s="90">
        <f t="shared" si="261"/>
        <v>0</v>
      </c>
      <c r="AR2141" s="90" t="e">
        <f>VLOOKUP(C2141&amp;E2141&amp;G2141&amp;I2141&amp;J2141,'Código Licitaciones'!$I$8:$I$4158,1,0)</f>
        <v>#N/A</v>
      </c>
    </row>
    <row r="2142" spans="24:44" ht="18.75" x14ac:dyDescent="0.3">
      <c r="X2142" s="83">
        <f t="shared" si="264"/>
        <v>9</v>
      </c>
      <c r="Z2142" s="90" t="e">
        <f t="shared" si="265"/>
        <v>#DIV/0!</v>
      </c>
      <c r="AA2142" s="94" t="e">
        <f>+VLOOKUP(C2142,'Código Licitaciones'!$J$7:$J$31,1,0)</f>
        <v>#N/A</v>
      </c>
      <c r="AB2142" s="94">
        <f t="shared" si="266"/>
        <v>0</v>
      </c>
      <c r="AC2142" s="94" t="e">
        <f>+VLOOKUP(E2142,'Código Licitaciones'!$K$7:$K$50,1,0)</f>
        <v>#N/A</v>
      </c>
      <c r="AD2142" s="94">
        <f t="shared" si="267"/>
        <v>0</v>
      </c>
      <c r="AE2142" s="94" t="e">
        <f>+VLOOKUP(G2142,'Código Licitaciones'!$L$7:$L$50,1,0)</f>
        <v>#N/A</v>
      </c>
      <c r="AF2142" s="90" t="e">
        <f t="shared" si="268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3"/>
        <v>0</v>
      </c>
      <c r="AJ2142" s="94">
        <f t="shared" si="263"/>
        <v>0</v>
      </c>
      <c r="AK2142" s="95" t="e">
        <f>+VLOOKUP(M2142,'Código Barras'!$C$3:$C$1694,1,0)</f>
        <v>#N/A</v>
      </c>
      <c r="AL2142" s="90">
        <f t="shared" si="262"/>
        <v>0</v>
      </c>
      <c r="AM2142" s="90">
        <f t="shared" si="262"/>
        <v>0</v>
      </c>
      <c r="AN2142" s="90">
        <f t="shared" si="262"/>
        <v>0</v>
      </c>
      <c r="AO2142" s="90">
        <f t="shared" si="261"/>
        <v>0</v>
      </c>
      <c r="AP2142" s="90">
        <f t="shared" si="261"/>
        <v>0</v>
      </c>
      <c r="AQ2142" s="90">
        <f t="shared" si="261"/>
        <v>0</v>
      </c>
      <c r="AR2142" s="90" t="e">
        <f>VLOOKUP(C2142&amp;E2142&amp;G2142&amp;I2142&amp;J2142,'Código Licitaciones'!$I$8:$I$4158,1,0)</f>
        <v>#N/A</v>
      </c>
    </row>
    <row r="2143" spans="24:44" ht="18.75" x14ac:dyDescent="0.3">
      <c r="X2143" s="83">
        <f t="shared" si="264"/>
        <v>9</v>
      </c>
      <c r="Z2143" s="90" t="e">
        <f t="shared" si="265"/>
        <v>#DIV/0!</v>
      </c>
      <c r="AA2143" s="94" t="e">
        <f>+VLOOKUP(C2143,'Código Licitaciones'!$J$7:$J$31,1,0)</f>
        <v>#N/A</v>
      </c>
      <c r="AB2143" s="94">
        <f t="shared" si="266"/>
        <v>0</v>
      </c>
      <c r="AC2143" s="94" t="e">
        <f>+VLOOKUP(E2143,'Código Licitaciones'!$K$7:$K$50,1,0)</f>
        <v>#N/A</v>
      </c>
      <c r="AD2143" s="94">
        <f t="shared" si="267"/>
        <v>0</v>
      </c>
      <c r="AE2143" s="94" t="e">
        <f>+VLOOKUP(G2143,'Código Licitaciones'!$L$7:$L$50,1,0)</f>
        <v>#N/A</v>
      </c>
      <c r="AF2143" s="90" t="e">
        <f t="shared" si="268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3"/>
        <v>0</v>
      </c>
      <c r="AJ2143" s="94">
        <f t="shared" si="263"/>
        <v>0</v>
      </c>
      <c r="AK2143" s="95" t="e">
        <f>+VLOOKUP(M2143,'Código Barras'!$C$3:$C$1694,1,0)</f>
        <v>#N/A</v>
      </c>
      <c r="AL2143" s="90">
        <f t="shared" si="262"/>
        <v>0</v>
      </c>
      <c r="AM2143" s="90">
        <f t="shared" si="262"/>
        <v>0</v>
      </c>
      <c r="AN2143" s="90">
        <f t="shared" si="262"/>
        <v>0</v>
      </c>
      <c r="AO2143" s="90">
        <f t="shared" si="261"/>
        <v>0</v>
      </c>
      <c r="AP2143" s="90">
        <f t="shared" si="261"/>
        <v>0</v>
      </c>
      <c r="AQ2143" s="90">
        <f t="shared" si="261"/>
        <v>0</v>
      </c>
      <c r="AR2143" s="90" t="e">
        <f>VLOOKUP(C2143&amp;E2143&amp;G2143&amp;I2143&amp;J2143,'Código Licitaciones'!$I$8:$I$4158,1,0)</f>
        <v>#N/A</v>
      </c>
    </row>
    <row r="2144" spans="24:44" ht="18.75" x14ac:dyDescent="0.3">
      <c r="X2144" s="83">
        <f t="shared" si="264"/>
        <v>9</v>
      </c>
      <c r="Z2144" s="90" t="e">
        <f t="shared" si="265"/>
        <v>#DIV/0!</v>
      </c>
      <c r="AA2144" s="94" t="e">
        <f>+VLOOKUP(C2144,'Código Licitaciones'!$J$7:$J$31,1,0)</f>
        <v>#N/A</v>
      </c>
      <c r="AB2144" s="94">
        <f t="shared" si="266"/>
        <v>0</v>
      </c>
      <c r="AC2144" s="94" t="e">
        <f>+VLOOKUP(E2144,'Código Licitaciones'!$K$7:$K$50,1,0)</f>
        <v>#N/A</v>
      </c>
      <c r="AD2144" s="94">
        <f t="shared" si="267"/>
        <v>0</v>
      </c>
      <c r="AE2144" s="94" t="e">
        <f>+VLOOKUP(G2144,'Código Licitaciones'!$L$7:$L$50,1,0)</f>
        <v>#N/A</v>
      </c>
      <c r="AF2144" s="90" t="e">
        <f t="shared" si="268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3"/>
        <v>0</v>
      </c>
      <c r="AJ2144" s="94">
        <f t="shared" si="263"/>
        <v>0</v>
      </c>
      <c r="AK2144" s="95" t="e">
        <f>+VLOOKUP(M2144,'Código Barras'!$C$3:$C$1694,1,0)</f>
        <v>#N/A</v>
      </c>
      <c r="AL2144" s="90">
        <f t="shared" si="262"/>
        <v>0</v>
      </c>
      <c r="AM2144" s="90">
        <f t="shared" si="262"/>
        <v>0</v>
      </c>
      <c r="AN2144" s="90">
        <f t="shared" si="262"/>
        <v>0</v>
      </c>
      <c r="AO2144" s="90">
        <f t="shared" si="261"/>
        <v>0</v>
      </c>
      <c r="AP2144" s="90">
        <f t="shared" si="261"/>
        <v>0</v>
      </c>
      <c r="AQ2144" s="90">
        <f t="shared" si="261"/>
        <v>0</v>
      </c>
      <c r="AR2144" s="90" t="e">
        <f>VLOOKUP(C2144&amp;E2144&amp;G2144&amp;I2144&amp;J2144,'Código Licitaciones'!$I$8:$I$4158,1,0)</f>
        <v>#N/A</v>
      </c>
    </row>
    <row r="2145" spans="24:44" ht="18.75" x14ac:dyDescent="0.3">
      <c r="X2145" s="83">
        <f t="shared" si="264"/>
        <v>9</v>
      </c>
      <c r="Z2145" s="90" t="e">
        <f t="shared" si="265"/>
        <v>#DIV/0!</v>
      </c>
      <c r="AA2145" s="94" t="e">
        <f>+VLOOKUP(C2145,'Código Licitaciones'!$J$7:$J$31,1,0)</f>
        <v>#N/A</v>
      </c>
      <c r="AB2145" s="94">
        <f t="shared" si="266"/>
        <v>0</v>
      </c>
      <c r="AC2145" s="94" t="e">
        <f>+VLOOKUP(E2145,'Código Licitaciones'!$K$7:$K$50,1,0)</f>
        <v>#N/A</v>
      </c>
      <c r="AD2145" s="94">
        <f t="shared" si="267"/>
        <v>0</v>
      </c>
      <c r="AE2145" s="94" t="e">
        <f>+VLOOKUP(G2145,'Código Licitaciones'!$L$7:$L$50,1,0)</f>
        <v>#N/A</v>
      </c>
      <c r="AF2145" s="90" t="e">
        <f t="shared" si="268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3"/>
        <v>0</v>
      </c>
      <c r="AJ2145" s="94">
        <f t="shared" si="263"/>
        <v>0</v>
      </c>
      <c r="AK2145" s="95" t="e">
        <f>+VLOOKUP(M2145,'Código Barras'!$C$3:$C$1694,1,0)</f>
        <v>#N/A</v>
      </c>
      <c r="AL2145" s="90">
        <f t="shared" si="262"/>
        <v>0</v>
      </c>
      <c r="AM2145" s="90">
        <f t="shared" si="262"/>
        <v>0</v>
      </c>
      <c r="AN2145" s="90">
        <f t="shared" si="262"/>
        <v>0</v>
      </c>
      <c r="AO2145" s="90">
        <f t="shared" si="261"/>
        <v>0</v>
      </c>
      <c r="AP2145" s="90">
        <f t="shared" si="261"/>
        <v>0</v>
      </c>
      <c r="AQ2145" s="90">
        <f t="shared" si="261"/>
        <v>0</v>
      </c>
      <c r="AR2145" s="90" t="e">
        <f>VLOOKUP(C2145&amp;E2145&amp;G2145&amp;I2145&amp;J2145,'Código Licitaciones'!$I$8:$I$4158,1,0)</f>
        <v>#N/A</v>
      </c>
    </row>
    <row r="2146" spans="24:44" ht="18.75" x14ac:dyDescent="0.3">
      <c r="X2146" s="83">
        <f t="shared" si="264"/>
        <v>9</v>
      </c>
      <c r="Z2146" s="90" t="e">
        <f t="shared" si="265"/>
        <v>#DIV/0!</v>
      </c>
      <c r="AA2146" s="94" t="e">
        <f>+VLOOKUP(C2146,'Código Licitaciones'!$J$7:$J$31,1,0)</f>
        <v>#N/A</v>
      </c>
      <c r="AB2146" s="94">
        <f t="shared" si="266"/>
        <v>0</v>
      </c>
      <c r="AC2146" s="94" t="e">
        <f>+VLOOKUP(E2146,'Código Licitaciones'!$K$7:$K$50,1,0)</f>
        <v>#N/A</v>
      </c>
      <c r="AD2146" s="94">
        <f t="shared" si="267"/>
        <v>0</v>
      </c>
      <c r="AE2146" s="94" t="e">
        <f>+VLOOKUP(G2146,'Código Licitaciones'!$L$7:$L$50,1,0)</f>
        <v>#N/A</v>
      </c>
      <c r="AF2146" s="90" t="e">
        <f t="shared" si="268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3"/>
        <v>0</v>
      </c>
      <c r="AJ2146" s="94">
        <f t="shared" si="263"/>
        <v>0</v>
      </c>
      <c r="AK2146" s="95" t="e">
        <f>+VLOOKUP(M2146,'Código Barras'!$C$3:$C$1694,1,0)</f>
        <v>#N/A</v>
      </c>
      <c r="AL2146" s="90">
        <f t="shared" si="262"/>
        <v>0</v>
      </c>
      <c r="AM2146" s="90">
        <f t="shared" si="262"/>
        <v>0</v>
      </c>
      <c r="AN2146" s="90">
        <f t="shared" si="262"/>
        <v>0</v>
      </c>
      <c r="AO2146" s="90">
        <f t="shared" si="261"/>
        <v>0</v>
      </c>
      <c r="AP2146" s="90">
        <f t="shared" si="261"/>
        <v>0</v>
      </c>
      <c r="AQ2146" s="90">
        <f t="shared" si="261"/>
        <v>0</v>
      </c>
      <c r="AR2146" s="90" t="e">
        <f>VLOOKUP(C2146&amp;E2146&amp;G2146&amp;I2146&amp;J2146,'Código Licitaciones'!$I$8:$I$4158,1,0)</f>
        <v>#N/A</v>
      </c>
    </row>
    <row r="2147" spans="24:44" ht="18.75" x14ac:dyDescent="0.3">
      <c r="X2147" s="83">
        <f t="shared" si="264"/>
        <v>9</v>
      </c>
      <c r="Z2147" s="90" t="e">
        <f t="shared" si="265"/>
        <v>#DIV/0!</v>
      </c>
      <c r="AA2147" s="94" t="e">
        <f>+VLOOKUP(C2147,'Código Licitaciones'!$J$7:$J$31,1,0)</f>
        <v>#N/A</v>
      </c>
      <c r="AB2147" s="94">
        <f t="shared" si="266"/>
        <v>0</v>
      </c>
      <c r="AC2147" s="94" t="e">
        <f>+VLOOKUP(E2147,'Código Licitaciones'!$K$7:$K$50,1,0)</f>
        <v>#N/A</v>
      </c>
      <c r="AD2147" s="94">
        <f t="shared" si="267"/>
        <v>0</v>
      </c>
      <c r="AE2147" s="94" t="e">
        <f>+VLOOKUP(G2147,'Código Licitaciones'!$L$7:$L$50,1,0)</f>
        <v>#N/A</v>
      </c>
      <c r="AF2147" s="90" t="e">
        <f t="shared" si="268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3"/>
        <v>0</v>
      </c>
      <c r="AJ2147" s="94">
        <f t="shared" si="263"/>
        <v>0</v>
      </c>
      <c r="AK2147" s="95" t="e">
        <f>+VLOOKUP(M2147,'Código Barras'!$C$3:$C$1694,1,0)</f>
        <v>#N/A</v>
      </c>
      <c r="AL2147" s="90">
        <f t="shared" si="262"/>
        <v>0</v>
      </c>
      <c r="AM2147" s="90">
        <f t="shared" si="262"/>
        <v>0</v>
      </c>
      <c r="AN2147" s="90">
        <f t="shared" si="262"/>
        <v>0</v>
      </c>
      <c r="AO2147" s="90">
        <f t="shared" si="261"/>
        <v>0</v>
      </c>
      <c r="AP2147" s="90">
        <f t="shared" si="261"/>
        <v>0</v>
      </c>
      <c r="AQ2147" s="90">
        <f t="shared" si="261"/>
        <v>0</v>
      </c>
      <c r="AR2147" s="90" t="e">
        <f>VLOOKUP(C2147&amp;E2147&amp;G2147&amp;I2147&amp;J2147,'Código Licitaciones'!$I$8:$I$4158,1,0)</f>
        <v>#N/A</v>
      </c>
    </row>
    <row r="2148" spans="24:44" ht="18.75" x14ac:dyDescent="0.3">
      <c r="X2148" s="83">
        <f t="shared" si="264"/>
        <v>9</v>
      </c>
      <c r="Z2148" s="90" t="e">
        <f t="shared" si="265"/>
        <v>#DIV/0!</v>
      </c>
      <c r="AA2148" s="94" t="e">
        <f>+VLOOKUP(C2148,'Código Licitaciones'!$J$7:$J$31,1,0)</f>
        <v>#N/A</v>
      </c>
      <c r="AB2148" s="94">
        <f t="shared" si="266"/>
        <v>0</v>
      </c>
      <c r="AC2148" s="94" t="e">
        <f>+VLOOKUP(E2148,'Código Licitaciones'!$K$7:$K$50,1,0)</f>
        <v>#N/A</v>
      </c>
      <c r="AD2148" s="94">
        <f t="shared" si="267"/>
        <v>0</v>
      </c>
      <c r="AE2148" s="94" t="e">
        <f>+VLOOKUP(G2148,'Código Licitaciones'!$L$7:$L$50,1,0)</f>
        <v>#N/A</v>
      </c>
      <c r="AF2148" s="90" t="e">
        <f t="shared" si="268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3"/>
        <v>0</v>
      </c>
      <c r="AJ2148" s="94">
        <f t="shared" si="263"/>
        <v>0</v>
      </c>
      <c r="AK2148" s="95" t="e">
        <f>+VLOOKUP(M2148,'Código Barras'!$C$3:$C$1694,1,0)</f>
        <v>#N/A</v>
      </c>
      <c r="AL2148" s="90">
        <f t="shared" si="262"/>
        <v>0</v>
      </c>
      <c r="AM2148" s="90">
        <f t="shared" si="262"/>
        <v>0</v>
      </c>
      <c r="AN2148" s="90">
        <f t="shared" si="262"/>
        <v>0</v>
      </c>
      <c r="AO2148" s="90">
        <f t="shared" si="261"/>
        <v>0</v>
      </c>
      <c r="AP2148" s="90">
        <f t="shared" si="261"/>
        <v>0</v>
      </c>
      <c r="AQ2148" s="90">
        <f t="shared" si="261"/>
        <v>0</v>
      </c>
      <c r="AR2148" s="90" t="e">
        <f>VLOOKUP(C2148&amp;E2148&amp;G2148&amp;I2148&amp;J2148,'Código Licitaciones'!$I$8:$I$4158,1,0)</f>
        <v>#N/A</v>
      </c>
    </row>
    <row r="2149" spans="24:44" ht="18.75" x14ac:dyDescent="0.3">
      <c r="X2149" s="83">
        <f t="shared" si="264"/>
        <v>9</v>
      </c>
      <c r="Z2149" s="90" t="e">
        <f t="shared" si="265"/>
        <v>#DIV/0!</v>
      </c>
      <c r="AA2149" s="94" t="e">
        <f>+VLOOKUP(C2149,'Código Licitaciones'!$J$7:$J$31,1,0)</f>
        <v>#N/A</v>
      </c>
      <c r="AB2149" s="94">
        <f t="shared" si="266"/>
        <v>0</v>
      </c>
      <c r="AC2149" s="94" t="e">
        <f>+VLOOKUP(E2149,'Código Licitaciones'!$K$7:$K$50,1,0)</f>
        <v>#N/A</v>
      </c>
      <c r="AD2149" s="94">
        <f t="shared" si="267"/>
        <v>0</v>
      </c>
      <c r="AE2149" s="94" t="e">
        <f>+VLOOKUP(G2149,'Código Licitaciones'!$L$7:$L$50,1,0)</f>
        <v>#N/A</v>
      </c>
      <c r="AF2149" s="90" t="e">
        <f t="shared" si="268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3"/>
        <v>0</v>
      </c>
      <c r="AJ2149" s="94">
        <f t="shared" si="263"/>
        <v>0</v>
      </c>
      <c r="AK2149" s="95" t="e">
        <f>+VLOOKUP(M2149,'Código Barras'!$C$3:$C$1694,1,0)</f>
        <v>#N/A</v>
      </c>
      <c r="AL2149" s="90">
        <f t="shared" si="262"/>
        <v>0</v>
      </c>
      <c r="AM2149" s="90">
        <f t="shared" si="262"/>
        <v>0</v>
      </c>
      <c r="AN2149" s="90">
        <f t="shared" si="262"/>
        <v>0</v>
      </c>
      <c r="AO2149" s="90">
        <f t="shared" si="261"/>
        <v>0</v>
      </c>
      <c r="AP2149" s="90">
        <f t="shared" si="261"/>
        <v>0</v>
      </c>
      <c r="AQ2149" s="90">
        <f t="shared" si="261"/>
        <v>0</v>
      </c>
      <c r="AR2149" s="90" t="e">
        <f>VLOOKUP(C2149&amp;E2149&amp;G2149&amp;I2149&amp;J2149,'Código Licitaciones'!$I$8:$I$4158,1,0)</f>
        <v>#N/A</v>
      </c>
    </row>
    <row r="2150" spans="24:44" ht="18.75" x14ac:dyDescent="0.3">
      <c r="X2150" s="83">
        <f t="shared" si="264"/>
        <v>9</v>
      </c>
      <c r="Z2150" s="90" t="e">
        <f t="shared" si="265"/>
        <v>#DIV/0!</v>
      </c>
      <c r="AA2150" s="94" t="e">
        <f>+VLOOKUP(C2150,'Código Licitaciones'!$J$7:$J$31,1,0)</f>
        <v>#N/A</v>
      </c>
      <c r="AB2150" s="94">
        <f t="shared" si="266"/>
        <v>0</v>
      </c>
      <c r="AC2150" s="94" t="e">
        <f>+VLOOKUP(E2150,'Código Licitaciones'!$K$7:$K$50,1,0)</f>
        <v>#N/A</v>
      </c>
      <c r="AD2150" s="94">
        <f t="shared" si="267"/>
        <v>0</v>
      </c>
      <c r="AE2150" s="94" t="e">
        <f>+VLOOKUP(G2150,'Código Licitaciones'!$L$7:$L$50,1,0)</f>
        <v>#N/A</v>
      </c>
      <c r="AF2150" s="90" t="e">
        <f t="shared" si="268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3"/>
        <v>0</v>
      </c>
      <c r="AJ2150" s="94">
        <f t="shared" si="263"/>
        <v>0</v>
      </c>
      <c r="AK2150" s="95" t="e">
        <f>+VLOOKUP(M2150,'Código Barras'!$C$3:$C$1694,1,0)</f>
        <v>#N/A</v>
      </c>
      <c r="AL2150" s="90">
        <f t="shared" si="262"/>
        <v>0</v>
      </c>
      <c r="AM2150" s="90">
        <f t="shared" si="262"/>
        <v>0</v>
      </c>
      <c r="AN2150" s="90">
        <f t="shared" si="262"/>
        <v>0</v>
      </c>
      <c r="AO2150" s="90">
        <f t="shared" si="261"/>
        <v>0</v>
      </c>
      <c r="AP2150" s="90">
        <f t="shared" si="261"/>
        <v>0</v>
      </c>
      <c r="AQ2150" s="90">
        <f t="shared" si="261"/>
        <v>0</v>
      </c>
      <c r="AR2150" s="90" t="e">
        <f>VLOOKUP(C2150&amp;E2150&amp;G2150&amp;I2150&amp;J2150,'Código Licitaciones'!$I$8:$I$4158,1,0)</f>
        <v>#N/A</v>
      </c>
    </row>
    <row r="2151" spans="24:44" ht="18.75" x14ac:dyDescent="0.3">
      <c r="X2151" s="83">
        <f t="shared" si="264"/>
        <v>9</v>
      </c>
      <c r="Z2151" s="90" t="e">
        <f t="shared" si="265"/>
        <v>#DIV/0!</v>
      </c>
      <c r="AA2151" s="94" t="e">
        <f>+VLOOKUP(C2151,'Código Licitaciones'!$J$7:$J$31,1,0)</f>
        <v>#N/A</v>
      </c>
      <c r="AB2151" s="94">
        <f t="shared" si="266"/>
        <v>0</v>
      </c>
      <c r="AC2151" s="94" t="e">
        <f>+VLOOKUP(E2151,'Código Licitaciones'!$K$7:$K$50,1,0)</f>
        <v>#N/A</v>
      </c>
      <c r="AD2151" s="94">
        <f t="shared" si="267"/>
        <v>0</v>
      </c>
      <c r="AE2151" s="94" t="e">
        <f>+VLOOKUP(G2151,'Código Licitaciones'!$L$7:$L$50,1,0)</f>
        <v>#N/A</v>
      </c>
      <c r="AF2151" s="90" t="e">
        <f t="shared" si="268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3"/>
        <v>0</v>
      </c>
      <c r="AJ2151" s="94">
        <f t="shared" si="263"/>
        <v>0</v>
      </c>
      <c r="AK2151" s="95" t="e">
        <f>+VLOOKUP(M2151,'Código Barras'!$C$3:$C$1694,1,0)</f>
        <v>#N/A</v>
      </c>
      <c r="AL2151" s="90">
        <f t="shared" si="262"/>
        <v>0</v>
      </c>
      <c r="AM2151" s="90">
        <f t="shared" si="262"/>
        <v>0</v>
      </c>
      <c r="AN2151" s="90">
        <f t="shared" si="262"/>
        <v>0</v>
      </c>
      <c r="AO2151" s="90">
        <f t="shared" si="261"/>
        <v>0</v>
      </c>
      <c r="AP2151" s="90">
        <f t="shared" si="261"/>
        <v>0</v>
      </c>
      <c r="AQ2151" s="90">
        <f t="shared" si="261"/>
        <v>0</v>
      </c>
      <c r="AR2151" s="90" t="e">
        <f>VLOOKUP(C2151&amp;E2151&amp;G2151&amp;I2151&amp;J2151,'Código Licitaciones'!$I$8:$I$4158,1,0)</f>
        <v>#N/A</v>
      </c>
    </row>
    <row r="2152" spans="24:44" ht="18.75" x14ac:dyDescent="0.3">
      <c r="X2152" s="83">
        <f t="shared" si="264"/>
        <v>9</v>
      </c>
      <c r="Z2152" s="90" t="e">
        <f t="shared" si="265"/>
        <v>#DIV/0!</v>
      </c>
      <c r="AA2152" s="94" t="e">
        <f>+VLOOKUP(C2152,'Código Licitaciones'!$J$7:$J$31,1,0)</f>
        <v>#N/A</v>
      </c>
      <c r="AB2152" s="94">
        <f t="shared" si="266"/>
        <v>0</v>
      </c>
      <c r="AC2152" s="94" t="e">
        <f>+VLOOKUP(E2152,'Código Licitaciones'!$K$7:$K$50,1,0)</f>
        <v>#N/A</v>
      </c>
      <c r="AD2152" s="94">
        <f t="shared" si="267"/>
        <v>0</v>
      </c>
      <c r="AE2152" s="94" t="e">
        <f>+VLOOKUP(G2152,'Código Licitaciones'!$L$7:$L$50,1,0)</f>
        <v>#N/A</v>
      </c>
      <c r="AF2152" s="90" t="e">
        <f t="shared" si="268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3"/>
        <v>0</v>
      </c>
      <c r="AJ2152" s="94">
        <f t="shared" si="263"/>
        <v>0</v>
      </c>
      <c r="AK2152" s="95" t="e">
        <f>+VLOOKUP(M2152,'Código Barras'!$C$3:$C$1694,1,0)</f>
        <v>#N/A</v>
      </c>
      <c r="AL2152" s="90">
        <f t="shared" si="262"/>
        <v>0</v>
      </c>
      <c r="AM2152" s="90">
        <f t="shared" si="262"/>
        <v>0</v>
      </c>
      <c r="AN2152" s="90">
        <f t="shared" si="262"/>
        <v>0</v>
      </c>
      <c r="AO2152" s="90">
        <f t="shared" si="261"/>
        <v>0</v>
      </c>
      <c r="AP2152" s="90">
        <f t="shared" si="261"/>
        <v>0</v>
      </c>
      <c r="AQ2152" s="90">
        <f t="shared" si="261"/>
        <v>0</v>
      </c>
      <c r="AR2152" s="90" t="e">
        <f>VLOOKUP(C2152&amp;E2152&amp;G2152&amp;I2152&amp;J2152,'Código Licitaciones'!$I$8:$I$4158,1,0)</f>
        <v>#N/A</v>
      </c>
    </row>
    <row r="2153" spans="24:44" ht="18.75" x14ac:dyDescent="0.3">
      <c r="X2153" s="83">
        <f t="shared" si="264"/>
        <v>9</v>
      </c>
      <c r="Z2153" s="90" t="e">
        <f t="shared" si="265"/>
        <v>#DIV/0!</v>
      </c>
      <c r="AA2153" s="94" t="e">
        <f>+VLOOKUP(C2153,'Código Licitaciones'!$J$7:$J$31,1,0)</f>
        <v>#N/A</v>
      </c>
      <c r="AB2153" s="94">
        <f t="shared" si="266"/>
        <v>0</v>
      </c>
      <c r="AC2153" s="94" t="e">
        <f>+VLOOKUP(E2153,'Código Licitaciones'!$K$7:$K$50,1,0)</f>
        <v>#N/A</v>
      </c>
      <c r="AD2153" s="94">
        <f t="shared" si="267"/>
        <v>0</v>
      </c>
      <c r="AE2153" s="94" t="e">
        <f>+VLOOKUP(G2153,'Código Licitaciones'!$L$7:$L$50,1,0)</f>
        <v>#N/A</v>
      </c>
      <c r="AF2153" s="90" t="e">
        <f t="shared" si="268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3"/>
        <v>0</v>
      </c>
      <c r="AJ2153" s="94">
        <f t="shared" si="263"/>
        <v>0</v>
      </c>
      <c r="AK2153" s="95" t="e">
        <f>+VLOOKUP(M2153,'Código Barras'!$C$3:$C$1694,1,0)</f>
        <v>#N/A</v>
      </c>
      <c r="AL2153" s="90">
        <f t="shared" si="262"/>
        <v>0</v>
      </c>
      <c r="AM2153" s="90">
        <f t="shared" si="262"/>
        <v>0</v>
      </c>
      <c r="AN2153" s="90">
        <f t="shared" si="262"/>
        <v>0</v>
      </c>
      <c r="AO2153" s="90">
        <f t="shared" si="261"/>
        <v>0</v>
      </c>
      <c r="AP2153" s="90">
        <f t="shared" si="261"/>
        <v>0</v>
      </c>
      <c r="AQ2153" s="90">
        <f t="shared" si="261"/>
        <v>0</v>
      </c>
      <c r="AR2153" s="90" t="e">
        <f>VLOOKUP(C2153&amp;E2153&amp;G2153&amp;I2153&amp;J2153,'Código Licitaciones'!$I$8:$I$4158,1,0)</f>
        <v>#N/A</v>
      </c>
    </row>
    <row r="2154" spans="24:44" ht="18.75" x14ac:dyDescent="0.3">
      <c r="X2154" s="83">
        <f t="shared" si="264"/>
        <v>9</v>
      </c>
      <c r="Z2154" s="90" t="e">
        <f t="shared" si="265"/>
        <v>#DIV/0!</v>
      </c>
      <c r="AA2154" s="94" t="e">
        <f>+VLOOKUP(C2154,'Código Licitaciones'!$J$7:$J$31,1,0)</f>
        <v>#N/A</v>
      </c>
      <c r="AB2154" s="94">
        <f t="shared" si="266"/>
        <v>0</v>
      </c>
      <c r="AC2154" s="94" t="e">
        <f>+VLOOKUP(E2154,'Código Licitaciones'!$K$7:$K$50,1,0)</f>
        <v>#N/A</v>
      </c>
      <c r="AD2154" s="94">
        <f t="shared" si="267"/>
        <v>0</v>
      </c>
      <c r="AE2154" s="94" t="e">
        <f>+VLOOKUP(G2154,'Código Licitaciones'!$L$7:$L$50,1,0)</f>
        <v>#N/A</v>
      </c>
      <c r="AF2154" s="90" t="e">
        <f t="shared" si="268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3"/>
        <v>0</v>
      </c>
      <c r="AJ2154" s="94">
        <f t="shared" si="263"/>
        <v>0</v>
      </c>
      <c r="AK2154" s="95" t="e">
        <f>+VLOOKUP(M2154,'Código Barras'!$C$3:$C$1694,1,0)</f>
        <v>#N/A</v>
      </c>
      <c r="AL2154" s="90">
        <f t="shared" si="262"/>
        <v>0</v>
      </c>
      <c r="AM2154" s="90">
        <f t="shared" si="262"/>
        <v>0</v>
      </c>
      <c r="AN2154" s="90">
        <f t="shared" si="262"/>
        <v>0</v>
      </c>
      <c r="AO2154" s="90">
        <f t="shared" si="261"/>
        <v>0</v>
      </c>
      <c r="AP2154" s="90">
        <f t="shared" si="261"/>
        <v>0</v>
      </c>
      <c r="AQ2154" s="90">
        <f t="shared" si="261"/>
        <v>0</v>
      </c>
      <c r="AR2154" s="90" t="e">
        <f>VLOOKUP(C2154&amp;E2154&amp;G2154&amp;I2154&amp;J2154,'Código Licitaciones'!$I$8:$I$4158,1,0)</f>
        <v>#N/A</v>
      </c>
    </row>
    <row r="2155" spans="24:44" ht="18.75" x14ac:dyDescent="0.3">
      <c r="X2155" s="83">
        <f t="shared" si="264"/>
        <v>9</v>
      </c>
      <c r="Z2155" s="90" t="e">
        <f t="shared" si="265"/>
        <v>#DIV/0!</v>
      </c>
      <c r="AA2155" s="94" t="e">
        <f>+VLOOKUP(C2155,'Código Licitaciones'!$J$7:$J$31,1,0)</f>
        <v>#N/A</v>
      </c>
      <c r="AB2155" s="94">
        <f t="shared" si="266"/>
        <v>0</v>
      </c>
      <c r="AC2155" s="94" t="e">
        <f>+VLOOKUP(E2155,'Código Licitaciones'!$K$7:$K$50,1,0)</f>
        <v>#N/A</v>
      </c>
      <c r="AD2155" s="94">
        <f t="shared" si="267"/>
        <v>0</v>
      </c>
      <c r="AE2155" s="94" t="e">
        <f>+VLOOKUP(G2155,'Código Licitaciones'!$L$7:$L$50,1,0)</f>
        <v>#N/A</v>
      </c>
      <c r="AF2155" s="90" t="e">
        <f t="shared" si="268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3"/>
        <v>0</v>
      </c>
      <c r="AJ2155" s="94">
        <f t="shared" si="263"/>
        <v>0</v>
      </c>
      <c r="AK2155" s="95" t="e">
        <f>+VLOOKUP(M2155,'Código Barras'!$C$3:$C$1694,1,0)</f>
        <v>#N/A</v>
      </c>
      <c r="AL2155" s="90">
        <f t="shared" si="262"/>
        <v>0</v>
      </c>
      <c r="AM2155" s="90">
        <f t="shared" si="262"/>
        <v>0</v>
      </c>
      <c r="AN2155" s="90">
        <f t="shared" si="262"/>
        <v>0</v>
      </c>
      <c r="AO2155" s="90">
        <f t="shared" si="261"/>
        <v>0</v>
      </c>
      <c r="AP2155" s="90">
        <f t="shared" si="261"/>
        <v>0</v>
      </c>
      <c r="AQ2155" s="90">
        <f t="shared" si="261"/>
        <v>0</v>
      </c>
      <c r="AR2155" s="90" t="e">
        <f>VLOOKUP(C2155&amp;E2155&amp;G2155&amp;I2155&amp;J2155,'Código Licitaciones'!$I$8:$I$4158,1,0)</f>
        <v>#N/A</v>
      </c>
    </row>
    <row r="2156" spans="24:44" ht="18.75" x14ac:dyDescent="0.3">
      <c r="X2156" s="83">
        <f t="shared" si="264"/>
        <v>9</v>
      </c>
      <c r="Z2156" s="90" t="e">
        <f t="shared" si="265"/>
        <v>#DIV/0!</v>
      </c>
      <c r="AA2156" s="94" t="e">
        <f>+VLOOKUP(C2156,'Código Licitaciones'!$J$7:$J$31,1,0)</f>
        <v>#N/A</v>
      </c>
      <c r="AB2156" s="94">
        <f t="shared" si="266"/>
        <v>0</v>
      </c>
      <c r="AC2156" s="94" t="e">
        <f>+VLOOKUP(E2156,'Código Licitaciones'!$K$7:$K$50,1,0)</f>
        <v>#N/A</v>
      </c>
      <c r="AD2156" s="94">
        <f t="shared" si="267"/>
        <v>0</v>
      </c>
      <c r="AE2156" s="94" t="e">
        <f>+VLOOKUP(G2156,'Código Licitaciones'!$L$7:$L$50,1,0)</f>
        <v>#N/A</v>
      </c>
      <c r="AF2156" s="90" t="e">
        <f t="shared" si="268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3"/>
        <v>0</v>
      </c>
      <c r="AJ2156" s="94">
        <f t="shared" si="263"/>
        <v>0</v>
      </c>
      <c r="AK2156" s="95" t="e">
        <f>+VLOOKUP(M2156,'Código Barras'!$C$3:$C$1694,1,0)</f>
        <v>#N/A</v>
      </c>
      <c r="AL2156" s="90">
        <f t="shared" si="262"/>
        <v>0</v>
      </c>
      <c r="AM2156" s="90">
        <f t="shared" si="262"/>
        <v>0</v>
      </c>
      <c r="AN2156" s="90">
        <f t="shared" si="262"/>
        <v>0</v>
      </c>
      <c r="AO2156" s="90">
        <f t="shared" si="262"/>
        <v>0</v>
      </c>
      <c r="AP2156" s="90">
        <f t="shared" si="262"/>
        <v>0</v>
      </c>
      <c r="AQ2156" s="90">
        <f t="shared" si="262"/>
        <v>0</v>
      </c>
      <c r="AR2156" s="90" t="e">
        <f>VLOOKUP(C2156&amp;E2156&amp;G2156&amp;I2156&amp;J2156,'Código Licitaciones'!$I$8:$I$4158,1,0)</f>
        <v>#N/A</v>
      </c>
    </row>
    <row r="2157" spans="24:44" ht="18.75" x14ac:dyDescent="0.3">
      <c r="X2157" s="83">
        <f t="shared" si="264"/>
        <v>9</v>
      </c>
      <c r="Z2157" s="90" t="e">
        <f t="shared" si="265"/>
        <v>#DIV/0!</v>
      </c>
      <c r="AA2157" s="94" t="e">
        <f>+VLOOKUP(C2157,'Código Licitaciones'!$J$7:$J$31,1,0)</f>
        <v>#N/A</v>
      </c>
      <c r="AB2157" s="94">
        <f t="shared" si="266"/>
        <v>0</v>
      </c>
      <c r="AC2157" s="94" t="e">
        <f>+VLOOKUP(E2157,'Código Licitaciones'!$K$7:$K$50,1,0)</f>
        <v>#N/A</v>
      </c>
      <c r="AD2157" s="94">
        <f t="shared" si="267"/>
        <v>0</v>
      </c>
      <c r="AE2157" s="94" t="e">
        <f>+VLOOKUP(G2157,'Código Licitaciones'!$L$7:$L$50,1,0)</f>
        <v>#N/A</v>
      </c>
      <c r="AF2157" s="90" t="e">
        <f t="shared" si="268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3"/>
        <v>0</v>
      </c>
      <c r="AJ2157" s="94">
        <f t="shared" si="263"/>
        <v>0</v>
      </c>
      <c r="AK2157" s="95" t="e">
        <f>+VLOOKUP(M2157,'Código Barras'!$C$3:$C$1694,1,0)</f>
        <v>#N/A</v>
      </c>
      <c r="AL2157" s="90">
        <f t="shared" ref="AL2157:AQ2199" si="269">IF(OR(ISNUMBER(N2157),N2157=0),N2157,1/0)</f>
        <v>0</v>
      </c>
      <c r="AM2157" s="90">
        <f t="shared" si="269"/>
        <v>0</v>
      </c>
      <c r="AN2157" s="90">
        <f t="shared" si="269"/>
        <v>0</v>
      </c>
      <c r="AO2157" s="90">
        <f t="shared" si="269"/>
        <v>0</v>
      </c>
      <c r="AP2157" s="90">
        <f t="shared" si="269"/>
        <v>0</v>
      </c>
      <c r="AQ2157" s="90">
        <f t="shared" si="269"/>
        <v>0</v>
      </c>
      <c r="AR2157" s="90" t="e">
        <f>VLOOKUP(C2157&amp;E2157&amp;G2157&amp;I2157&amp;J2157,'Código Licitaciones'!$I$8:$I$4158,1,0)</f>
        <v>#N/A</v>
      </c>
    </row>
    <row r="2158" spans="24:44" ht="18.75" x14ac:dyDescent="0.3">
      <c r="X2158" s="83">
        <f t="shared" si="264"/>
        <v>9</v>
      </c>
      <c r="Z2158" s="90" t="e">
        <f t="shared" si="265"/>
        <v>#DIV/0!</v>
      </c>
      <c r="AA2158" s="94" t="e">
        <f>+VLOOKUP(C2158,'Código Licitaciones'!$J$7:$J$31,1,0)</f>
        <v>#N/A</v>
      </c>
      <c r="AB2158" s="94">
        <f t="shared" si="266"/>
        <v>0</v>
      </c>
      <c r="AC2158" s="94" t="e">
        <f>+VLOOKUP(E2158,'Código Licitaciones'!$K$7:$K$50,1,0)</f>
        <v>#N/A</v>
      </c>
      <c r="AD2158" s="94">
        <f t="shared" si="267"/>
        <v>0</v>
      </c>
      <c r="AE2158" s="94" t="e">
        <f>+VLOOKUP(G2158,'Código Licitaciones'!$L$7:$L$50,1,0)</f>
        <v>#N/A</v>
      </c>
      <c r="AF2158" s="90" t="e">
        <f t="shared" si="268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3"/>
        <v>0</v>
      </c>
      <c r="AJ2158" s="94">
        <f t="shared" si="263"/>
        <v>0</v>
      </c>
      <c r="AK2158" s="95" t="e">
        <f>+VLOOKUP(M2158,'Código Barras'!$C$3:$C$1694,1,0)</f>
        <v>#N/A</v>
      </c>
      <c r="AL2158" s="90">
        <f t="shared" si="269"/>
        <v>0</v>
      </c>
      <c r="AM2158" s="90">
        <f t="shared" si="269"/>
        <v>0</v>
      </c>
      <c r="AN2158" s="90">
        <f t="shared" si="269"/>
        <v>0</v>
      </c>
      <c r="AO2158" s="90">
        <f t="shared" si="269"/>
        <v>0</v>
      </c>
      <c r="AP2158" s="90">
        <f t="shared" si="269"/>
        <v>0</v>
      </c>
      <c r="AQ2158" s="90">
        <f t="shared" si="269"/>
        <v>0</v>
      </c>
      <c r="AR2158" s="90" t="e">
        <f>VLOOKUP(C2158&amp;E2158&amp;G2158&amp;I2158&amp;J2158,'Código Licitaciones'!$I$8:$I$4158,1,0)</f>
        <v>#N/A</v>
      </c>
    </row>
    <row r="2159" spans="24:44" ht="18.75" x14ac:dyDescent="0.3">
      <c r="X2159" s="83">
        <f t="shared" si="264"/>
        <v>9</v>
      </c>
      <c r="Z2159" s="90" t="e">
        <f t="shared" si="265"/>
        <v>#DIV/0!</v>
      </c>
      <c r="AA2159" s="94" t="e">
        <f>+VLOOKUP(C2159,'Código Licitaciones'!$J$7:$J$31,1,0)</f>
        <v>#N/A</v>
      </c>
      <c r="AB2159" s="94">
        <f t="shared" si="266"/>
        <v>0</v>
      </c>
      <c r="AC2159" s="94" t="e">
        <f>+VLOOKUP(E2159,'Código Licitaciones'!$K$7:$K$50,1,0)</f>
        <v>#N/A</v>
      </c>
      <c r="AD2159" s="94">
        <f t="shared" si="267"/>
        <v>0</v>
      </c>
      <c r="AE2159" s="94" t="e">
        <f>+VLOOKUP(G2159,'Código Licitaciones'!$L$7:$L$50,1,0)</f>
        <v>#N/A</v>
      </c>
      <c r="AF2159" s="90" t="e">
        <f t="shared" si="268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3"/>
        <v>0</v>
      </c>
      <c r="AJ2159" s="94">
        <f t="shared" si="263"/>
        <v>0</v>
      </c>
      <c r="AK2159" s="95" t="e">
        <f>+VLOOKUP(M2159,'Código Barras'!$C$3:$C$1694,1,0)</f>
        <v>#N/A</v>
      </c>
      <c r="AL2159" s="90">
        <f t="shared" si="269"/>
        <v>0</v>
      </c>
      <c r="AM2159" s="90">
        <f t="shared" si="269"/>
        <v>0</v>
      </c>
      <c r="AN2159" s="90">
        <f t="shared" si="269"/>
        <v>0</v>
      </c>
      <c r="AO2159" s="90">
        <f t="shared" si="269"/>
        <v>0</v>
      </c>
      <c r="AP2159" s="90">
        <f t="shared" si="269"/>
        <v>0</v>
      </c>
      <c r="AQ2159" s="90">
        <f t="shared" si="269"/>
        <v>0</v>
      </c>
      <c r="AR2159" s="90" t="e">
        <f>VLOOKUP(C2159&amp;E2159&amp;G2159&amp;I2159&amp;J2159,'Código Licitaciones'!$I$8:$I$4158,1,0)</f>
        <v>#N/A</v>
      </c>
    </row>
    <row r="2160" spans="24:44" ht="18.75" x14ac:dyDescent="0.3">
      <c r="X2160" s="83">
        <f t="shared" si="264"/>
        <v>9</v>
      </c>
      <c r="Z2160" s="90" t="e">
        <f t="shared" si="265"/>
        <v>#DIV/0!</v>
      </c>
      <c r="AA2160" s="94" t="e">
        <f>+VLOOKUP(C2160,'Código Licitaciones'!$J$7:$J$31,1,0)</f>
        <v>#N/A</v>
      </c>
      <c r="AB2160" s="94">
        <f t="shared" si="266"/>
        <v>0</v>
      </c>
      <c r="AC2160" s="94" t="e">
        <f>+VLOOKUP(E2160,'Código Licitaciones'!$K$7:$K$50,1,0)</f>
        <v>#N/A</v>
      </c>
      <c r="AD2160" s="94">
        <f t="shared" si="267"/>
        <v>0</v>
      </c>
      <c r="AE2160" s="94" t="e">
        <f>+VLOOKUP(G2160,'Código Licitaciones'!$L$7:$L$50,1,0)</f>
        <v>#N/A</v>
      </c>
      <c r="AF2160" s="90" t="e">
        <f t="shared" si="268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3"/>
        <v>0</v>
      </c>
      <c r="AJ2160" s="94">
        <f t="shared" si="263"/>
        <v>0</v>
      </c>
      <c r="AK2160" s="95" t="e">
        <f>+VLOOKUP(M2160,'Código Barras'!$C$3:$C$1694,1,0)</f>
        <v>#N/A</v>
      </c>
      <c r="AL2160" s="90">
        <f t="shared" si="269"/>
        <v>0</v>
      </c>
      <c r="AM2160" s="90">
        <f t="shared" si="269"/>
        <v>0</v>
      </c>
      <c r="AN2160" s="90">
        <f t="shared" si="269"/>
        <v>0</v>
      </c>
      <c r="AO2160" s="90">
        <f t="shared" si="269"/>
        <v>0</v>
      </c>
      <c r="AP2160" s="90">
        <f t="shared" si="269"/>
        <v>0</v>
      </c>
      <c r="AQ2160" s="90">
        <f t="shared" si="269"/>
        <v>0</v>
      </c>
      <c r="AR2160" s="90" t="e">
        <f>VLOOKUP(C2160&amp;E2160&amp;G2160&amp;I2160&amp;J2160,'Código Licitaciones'!$I$8:$I$4158,1,0)</f>
        <v>#N/A</v>
      </c>
    </row>
    <row r="2161" spans="24:44" ht="18.75" x14ac:dyDescent="0.3">
      <c r="X2161" s="83">
        <f t="shared" si="264"/>
        <v>9</v>
      </c>
      <c r="Z2161" s="90" t="e">
        <f t="shared" si="265"/>
        <v>#DIV/0!</v>
      </c>
      <c r="AA2161" s="94" t="e">
        <f>+VLOOKUP(C2161,'Código Licitaciones'!$J$7:$J$31,1,0)</f>
        <v>#N/A</v>
      </c>
      <c r="AB2161" s="94">
        <f t="shared" si="266"/>
        <v>0</v>
      </c>
      <c r="AC2161" s="94" t="e">
        <f>+VLOOKUP(E2161,'Código Licitaciones'!$K$7:$K$50,1,0)</f>
        <v>#N/A</v>
      </c>
      <c r="AD2161" s="94">
        <f t="shared" si="267"/>
        <v>0</v>
      </c>
      <c r="AE2161" s="94" t="e">
        <f>+VLOOKUP(G2161,'Código Licitaciones'!$L$7:$L$50,1,0)</f>
        <v>#N/A</v>
      </c>
      <c r="AF2161" s="90" t="e">
        <f t="shared" si="268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3"/>
        <v>0</v>
      </c>
      <c r="AJ2161" s="94">
        <f t="shared" si="263"/>
        <v>0</v>
      </c>
      <c r="AK2161" s="95" t="e">
        <f>+VLOOKUP(M2161,'Código Barras'!$C$3:$C$1694,1,0)</f>
        <v>#N/A</v>
      </c>
      <c r="AL2161" s="90">
        <f t="shared" si="269"/>
        <v>0</v>
      </c>
      <c r="AM2161" s="90">
        <f t="shared" si="269"/>
        <v>0</v>
      </c>
      <c r="AN2161" s="90">
        <f t="shared" si="269"/>
        <v>0</v>
      </c>
      <c r="AO2161" s="90">
        <f t="shared" si="269"/>
        <v>0</v>
      </c>
      <c r="AP2161" s="90">
        <f t="shared" si="269"/>
        <v>0</v>
      </c>
      <c r="AQ2161" s="90">
        <f t="shared" si="269"/>
        <v>0</v>
      </c>
      <c r="AR2161" s="90" t="e">
        <f>VLOOKUP(C2161&amp;E2161&amp;G2161&amp;I2161&amp;J2161,'Código Licitaciones'!$I$8:$I$4158,1,0)</f>
        <v>#N/A</v>
      </c>
    </row>
    <row r="2162" spans="24:44" ht="18.75" x14ac:dyDescent="0.3">
      <c r="X2162" s="83">
        <f t="shared" si="264"/>
        <v>9</v>
      </c>
      <c r="Z2162" s="90" t="e">
        <f t="shared" si="265"/>
        <v>#DIV/0!</v>
      </c>
      <c r="AA2162" s="94" t="e">
        <f>+VLOOKUP(C2162,'Código Licitaciones'!$J$7:$J$31,1,0)</f>
        <v>#N/A</v>
      </c>
      <c r="AB2162" s="94">
        <f t="shared" si="266"/>
        <v>0</v>
      </c>
      <c r="AC2162" s="94" t="e">
        <f>+VLOOKUP(E2162,'Código Licitaciones'!$K$7:$K$50,1,0)</f>
        <v>#N/A</v>
      </c>
      <c r="AD2162" s="94">
        <f t="shared" si="267"/>
        <v>0</v>
      </c>
      <c r="AE2162" s="94" t="e">
        <f>+VLOOKUP(G2162,'Código Licitaciones'!$L$7:$L$50,1,0)</f>
        <v>#N/A</v>
      </c>
      <c r="AF2162" s="90" t="e">
        <f t="shared" si="268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3"/>
        <v>0</v>
      </c>
      <c r="AJ2162" s="94">
        <f t="shared" si="263"/>
        <v>0</v>
      </c>
      <c r="AK2162" s="95" t="e">
        <f>+VLOOKUP(M2162,'Código Barras'!$C$3:$C$1694,1,0)</f>
        <v>#N/A</v>
      </c>
      <c r="AL2162" s="90">
        <f t="shared" si="269"/>
        <v>0</v>
      </c>
      <c r="AM2162" s="90">
        <f t="shared" si="269"/>
        <v>0</v>
      </c>
      <c r="AN2162" s="90">
        <f t="shared" si="269"/>
        <v>0</v>
      </c>
      <c r="AO2162" s="90">
        <f t="shared" si="269"/>
        <v>0</v>
      </c>
      <c r="AP2162" s="90">
        <f t="shared" si="269"/>
        <v>0</v>
      </c>
      <c r="AQ2162" s="90">
        <f t="shared" si="269"/>
        <v>0</v>
      </c>
      <c r="AR2162" s="90" t="e">
        <f>VLOOKUP(C2162&amp;E2162&amp;G2162&amp;I2162&amp;J2162,'Código Licitaciones'!$I$8:$I$4158,1,0)</f>
        <v>#N/A</v>
      </c>
    </row>
    <row r="2163" spans="24:44" ht="18.75" x14ac:dyDescent="0.3">
      <c r="X2163" s="83">
        <f t="shared" si="264"/>
        <v>9</v>
      </c>
      <c r="Z2163" s="90" t="e">
        <f t="shared" si="265"/>
        <v>#DIV/0!</v>
      </c>
      <c r="AA2163" s="94" t="e">
        <f>+VLOOKUP(C2163,'Código Licitaciones'!$J$7:$J$31,1,0)</f>
        <v>#N/A</v>
      </c>
      <c r="AB2163" s="94">
        <f t="shared" si="266"/>
        <v>0</v>
      </c>
      <c r="AC2163" s="94" t="e">
        <f>+VLOOKUP(E2163,'Código Licitaciones'!$K$7:$K$50,1,0)</f>
        <v>#N/A</v>
      </c>
      <c r="AD2163" s="94">
        <f t="shared" si="267"/>
        <v>0</v>
      </c>
      <c r="AE2163" s="94" t="e">
        <f>+VLOOKUP(G2163,'Código Licitaciones'!$L$7:$L$50,1,0)</f>
        <v>#N/A</v>
      </c>
      <c r="AF2163" s="90" t="e">
        <f t="shared" si="268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70">+K2163</f>
        <v>0</v>
      </c>
      <c r="AJ2163" s="94">
        <f t="shared" si="270"/>
        <v>0</v>
      </c>
      <c r="AK2163" s="95" t="e">
        <f>+VLOOKUP(M2163,'Código Barras'!$C$3:$C$1694,1,0)</f>
        <v>#N/A</v>
      </c>
      <c r="AL2163" s="90">
        <f t="shared" si="269"/>
        <v>0</v>
      </c>
      <c r="AM2163" s="90">
        <f t="shared" si="269"/>
        <v>0</v>
      </c>
      <c r="AN2163" s="90">
        <f t="shared" si="269"/>
        <v>0</v>
      </c>
      <c r="AO2163" s="90">
        <f t="shared" si="269"/>
        <v>0</v>
      </c>
      <c r="AP2163" s="90">
        <f t="shared" si="269"/>
        <v>0</v>
      </c>
      <c r="AQ2163" s="90">
        <f t="shared" si="269"/>
        <v>0</v>
      </c>
      <c r="AR2163" s="90" t="e">
        <f>VLOOKUP(C2163&amp;E2163&amp;G2163&amp;I2163&amp;J2163,'Código Licitaciones'!$I$8:$I$4158,1,0)</f>
        <v>#N/A</v>
      </c>
    </row>
    <row r="2164" spans="24:44" ht="18.75" x14ac:dyDescent="0.3">
      <c r="X2164" s="83">
        <f t="shared" si="264"/>
        <v>9</v>
      </c>
      <c r="Z2164" s="90" t="e">
        <f t="shared" si="265"/>
        <v>#DIV/0!</v>
      </c>
      <c r="AA2164" s="94" t="e">
        <f>+VLOOKUP(C2164,'Código Licitaciones'!$J$7:$J$31,1,0)</f>
        <v>#N/A</v>
      </c>
      <c r="AB2164" s="94">
        <f t="shared" si="266"/>
        <v>0</v>
      </c>
      <c r="AC2164" s="94" t="e">
        <f>+VLOOKUP(E2164,'Código Licitaciones'!$K$7:$K$50,1,0)</f>
        <v>#N/A</v>
      </c>
      <c r="AD2164" s="94">
        <f t="shared" si="267"/>
        <v>0</v>
      </c>
      <c r="AE2164" s="94" t="e">
        <f>+VLOOKUP(G2164,'Código Licitaciones'!$L$7:$L$50,1,0)</f>
        <v>#N/A</v>
      </c>
      <c r="AF2164" s="90" t="e">
        <f t="shared" si="268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70"/>
        <v>0</v>
      </c>
      <c r="AJ2164" s="94">
        <f t="shared" si="270"/>
        <v>0</v>
      </c>
      <c r="AK2164" s="95" t="e">
        <f>+VLOOKUP(M2164,'Código Barras'!$C$3:$C$1694,1,0)</f>
        <v>#N/A</v>
      </c>
      <c r="AL2164" s="90">
        <f t="shared" si="269"/>
        <v>0</v>
      </c>
      <c r="AM2164" s="90">
        <f t="shared" si="269"/>
        <v>0</v>
      </c>
      <c r="AN2164" s="90">
        <f t="shared" si="269"/>
        <v>0</v>
      </c>
      <c r="AO2164" s="90">
        <f t="shared" si="269"/>
        <v>0</v>
      </c>
      <c r="AP2164" s="90">
        <f t="shared" si="269"/>
        <v>0</v>
      </c>
      <c r="AQ2164" s="90">
        <f t="shared" si="269"/>
        <v>0</v>
      </c>
      <c r="AR2164" s="90" t="e">
        <f>VLOOKUP(C2164&amp;E2164&amp;G2164&amp;I2164&amp;J2164,'Código Licitaciones'!$I$8:$I$4158,1,0)</f>
        <v>#N/A</v>
      </c>
    </row>
    <row r="2165" spans="24:44" ht="18.75" x14ac:dyDescent="0.3">
      <c r="X2165" s="83">
        <f t="shared" si="264"/>
        <v>9</v>
      </c>
      <c r="Z2165" s="90" t="e">
        <f t="shared" si="265"/>
        <v>#DIV/0!</v>
      </c>
      <c r="AA2165" s="94" t="e">
        <f>+VLOOKUP(C2165,'Código Licitaciones'!$J$7:$J$31,1,0)</f>
        <v>#N/A</v>
      </c>
      <c r="AB2165" s="94">
        <f t="shared" si="266"/>
        <v>0</v>
      </c>
      <c r="AC2165" s="94" t="e">
        <f>+VLOOKUP(E2165,'Código Licitaciones'!$K$7:$K$50,1,0)</f>
        <v>#N/A</v>
      </c>
      <c r="AD2165" s="94">
        <f t="shared" si="267"/>
        <v>0</v>
      </c>
      <c r="AE2165" s="94" t="e">
        <f>+VLOOKUP(G2165,'Código Licitaciones'!$L$7:$L$50,1,0)</f>
        <v>#N/A</v>
      </c>
      <c r="AF2165" s="90" t="e">
        <f t="shared" si="268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70"/>
        <v>0</v>
      </c>
      <c r="AJ2165" s="94">
        <f t="shared" si="270"/>
        <v>0</v>
      </c>
      <c r="AK2165" s="95" t="e">
        <f>+VLOOKUP(M2165,'Código Barras'!$C$3:$C$1694,1,0)</f>
        <v>#N/A</v>
      </c>
      <c r="AL2165" s="90">
        <f t="shared" si="269"/>
        <v>0</v>
      </c>
      <c r="AM2165" s="90">
        <f t="shared" si="269"/>
        <v>0</v>
      </c>
      <c r="AN2165" s="90">
        <f t="shared" si="269"/>
        <v>0</v>
      </c>
      <c r="AO2165" s="90">
        <f t="shared" si="269"/>
        <v>0</v>
      </c>
      <c r="AP2165" s="90">
        <f t="shared" si="269"/>
        <v>0</v>
      </c>
      <c r="AQ2165" s="90">
        <f t="shared" si="269"/>
        <v>0</v>
      </c>
      <c r="AR2165" s="90" t="e">
        <f>VLOOKUP(C2165&amp;E2165&amp;G2165&amp;I2165&amp;J2165,'Código Licitaciones'!$I$8:$I$4158,1,0)</f>
        <v>#N/A</v>
      </c>
    </row>
    <row r="2166" spans="24:44" ht="18.75" x14ac:dyDescent="0.3">
      <c r="X2166" s="83">
        <f t="shared" si="264"/>
        <v>9</v>
      </c>
      <c r="Z2166" s="90" t="e">
        <f t="shared" si="265"/>
        <v>#DIV/0!</v>
      </c>
      <c r="AA2166" s="94" t="e">
        <f>+VLOOKUP(C2166,'Código Licitaciones'!$J$7:$J$31,1,0)</f>
        <v>#N/A</v>
      </c>
      <c r="AB2166" s="94">
        <f t="shared" si="266"/>
        <v>0</v>
      </c>
      <c r="AC2166" s="94" t="e">
        <f>+VLOOKUP(E2166,'Código Licitaciones'!$K$7:$K$50,1,0)</f>
        <v>#N/A</v>
      </c>
      <c r="AD2166" s="94">
        <f t="shared" si="267"/>
        <v>0</v>
      </c>
      <c r="AE2166" s="94" t="e">
        <f>+VLOOKUP(G2166,'Código Licitaciones'!$L$7:$L$50,1,0)</f>
        <v>#N/A</v>
      </c>
      <c r="AF2166" s="90" t="e">
        <f t="shared" si="268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70"/>
        <v>0</v>
      </c>
      <c r="AJ2166" s="94">
        <f t="shared" si="270"/>
        <v>0</v>
      </c>
      <c r="AK2166" s="95" t="e">
        <f>+VLOOKUP(M2166,'Código Barras'!$C$3:$C$1694,1,0)</f>
        <v>#N/A</v>
      </c>
      <c r="AL2166" s="90">
        <f t="shared" si="269"/>
        <v>0</v>
      </c>
      <c r="AM2166" s="90">
        <f t="shared" si="269"/>
        <v>0</v>
      </c>
      <c r="AN2166" s="90">
        <f t="shared" si="269"/>
        <v>0</v>
      </c>
      <c r="AO2166" s="90">
        <f t="shared" si="269"/>
        <v>0</v>
      </c>
      <c r="AP2166" s="90">
        <f t="shared" si="269"/>
        <v>0</v>
      </c>
      <c r="AQ2166" s="90">
        <f t="shared" si="269"/>
        <v>0</v>
      </c>
      <c r="AR2166" s="90" t="e">
        <f>VLOOKUP(C2166&amp;E2166&amp;G2166&amp;I2166&amp;J2166,'Código Licitaciones'!$I$8:$I$4158,1,0)</f>
        <v>#N/A</v>
      </c>
    </row>
    <row r="2167" spans="24:44" ht="18.75" x14ac:dyDescent="0.3">
      <c r="X2167" s="83">
        <f t="shared" si="264"/>
        <v>9</v>
      </c>
      <c r="Z2167" s="90" t="e">
        <f t="shared" si="265"/>
        <v>#DIV/0!</v>
      </c>
      <c r="AA2167" s="94" t="e">
        <f>+VLOOKUP(C2167,'Código Licitaciones'!$J$7:$J$31,1,0)</f>
        <v>#N/A</v>
      </c>
      <c r="AB2167" s="94">
        <f t="shared" si="266"/>
        <v>0</v>
      </c>
      <c r="AC2167" s="94" t="e">
        <f>+VLOOKUP(E2167,'Código Licitaciones'!$K$7:$K$50,1,0)</f>
        <v>#N/A</v>
      </c>
      <c r="AD2167" s="94">
        <f t="shared" si="267"/>
        <v>0</v>
      </c>
      <c r="AE2167" s="94" t="e">
        <f>+VLOOKUP(G2167,'Código Licitaciones'!$L$7:$L$50,1,0)</f>
        <v>#N/A</v>
      </c>
      <c r="AF2167" s="90" t="e">
        <f t="shared" si="268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70"/>
        <v>0</v>
      </c>
      <c r="AJ2167" s="94">
        <f t="shared" si="270"/>
        <v>0</v>
      </c>
      <c r="AK2167" s="95" t="e">
        <f>+VLOOKUP(M2167,'Código Barras'!$C$3:$C$1694,1,0)</f>
        <v>#N/A</v>
      </c>
      <c r="AL2167" s="90">
        <f t="shared" si="269"/>
        <v>0</v>
      </c>
      <c r="AM2167" s="90">
        <f t="shared" si="269"/>
        <v>0</v>
      </c>
      <c r="AN2167" s="90">
        <f t="shared" si="269"/>
        <v>0</v>
      </c>
      <c r="AO2167" s="90">
        <f t="shared" si="269"/>
        <v>0</v>
      </c>
      <c r="AP2167" s="90">
        <f t="shared" si="269"/>
        <v>0</v>
      </c>
      <c r="AQ2167" s="90">
        <f t="shared" si="269"/>
        <v>0</v>
      </c>
      <c r="AR2167" s="90" t="e">
        <f>VLOOKUP(C2167&amp;E2167&amp;G2167&amp;I2167&amp;J2167,'Código Licitaciones'!$I$8:$I$4158,1,0)</f>
        <v>#N/A</v>
      </c>
    </row>
    <row r="2168" spans="24:44" ht="18.75" x14ac:dyDescent="0.3">
      <c r="X2168" s="83">
        <f t="shared" si="264"/>
        <v>9</v>
      </c>
      <c r="Z2168" s="90" t="e">
        <f t="shared" si="265"/>
        <v>#DIV/0!</v>
      </c>
      <c r="AA2168" s="94" t="e">
        <f>+VLOOKUP(C2168,'Código Licitaciones'!$J$7:$J$31,1,0)</f>
        <v>#N/A</v>
      </c>
      <c r="AB2168" s="94">
        <f t="shared" si="266"/>
        <v>0</v>
      </c>
      <c r="AC2168" s="94" t="e">
        <f>+VLOOKUP(E2168,'Código Licitaciones'!$K$7:$K$50,1,0)</f>
        <v>#N/A</v>
      </c>
      <c r="AD2168" s="94">
        <f t="shared" si="267"/>
        <v>0</v>
      </c>
      <c r="AE2168" s="94" t="e">
        <f>+VLOOKUP(G2168,'Código Licitaciones'!$L$7:$L$50,1,0)</f>
        <v>#N/A</v>
      </c>
      <c r="AF2168" s="90" t="e">
        <f t="shared" si="268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70"/>
        <v>0</v>
      </c>
      <c r="AJ2168" s="94">
        <f t="shared" si="270"/>
        <v>0</v>
      </c>
      <c r="AK2168" s="95" t="e">
        <f>+VLOOKUP(M2168,'Código Barras'!$C$3:$C$1694,1,0)</f>
        <v>#N/A</v>
      </c>
      <c r="AL2168" s="90">
        <f t="shared" si="269"/>
        <v>0</v>
      </c>
      <c r="AM2168" s="90">
        <f t="shared" si="269"/>
        <v>0</v>
      </c>
      <c r="AN2168" s="90">
        <f t="shared" si="269"/>
        <v>0</v>
      </c>
      <c r="AO2168" s="90">
        <f t="shared" si="269"/>
        <v>0</v>
      </c>
      <c r="AP2168" s="90">
        <f t="shared" si="269"/>
        <v>0</v>
      </c>
      <c r="AQ2168" s="90">
        <f t="shared" si="269"/>
        <v>0</v>
      </c>
      <c r="AR2168" s="90" t="e">
        <f>VLOOKUP(C2168&amp;E2168&amp;G2168&amp;I2168&amp;J2168,'Código Licitaciones'!$I$8:$I$4158,1,0)</f>
        <v>#N/A</v>
      </c>
    </row>
    <row r="2169" spans="24:44" ht="18.75" x14ac:dyDescent="0.3">
      <c r="X2169" s="83">
        <f t="shared" si="264"/>
        <v>9</v>
      </c>
      <c r="Z2169" s="90" t="e">
        <f t="shared" si="265"/>
        <v>#DIV/0!</v>
      </c>
      <c r="AA2169" s="94" t="e">
        <f>+VLOOKUP(C2169,'Código Licitaciones'!$J$7:$J$31,1,0)</f>
        <v>#N/A</v>
      </c>
      <c r="AB2169" s="94">
        <f t="shared" si="266"/>
        <v>0</v>
      </c>
      <c r="AC2169" s="94" t="e">
        <f>+VLOOKUP(E2169,'Código Licitaciones'!$K$7:$K$50,1,0)</f>
        <v>#N/A</v>
      </c>
      <c r="AD2169" s="94">
        <f t="shared" si="267"/>
        <v>0</v>
      </c>
      <c r="AE2169" s="94" t="e">
        <f>+VLOOKUP(G2169,'Código Licitaciones'!$L$7:$L$50,1,0)</f>
        <v>#N/A</v>
      </c>
      <c r="AF2169" s="90" t="e">
        <f t="shared" si="268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70"/>
        <v>0</v>
      </c>
      <c r="AJ2169" s="94">
        <f t="shared" si="270"/>
        <v>0</v>
      </c>
      <c r="AK2169" s="95" t="e">
        <f>+VLOOKUP(M2169,'Código Barras'!$C$3:$C$1694,1,0)</f>
        <v>#N/A</v>
      </c>
      <c r="AL2169" s="90">
        <f t="shared" si="269"/>
        <v>0</v>
      </c>
      <c r="AM2169" s="90">
        <f t="shared" si="269"/>
        <v>0</v>
      </c>
      <c r="AN2169" s="90">
        <f t="shared" si="269"/>
        <v>0</v>
      </c>
      <c r="AO2169" s="90">
        <f t="shared" si="269"/>
        <v>0</v>
      </c>
      <c r="AP2169" s="90">
        <f t="shared" si="269"/>
        <v>0</v>
      </c>
      <c r="AQ2169" s="90">
        <f t="shared" si="269"/>
        <v>0</v>
      </c>
      <c r="AR2169" s="90" t="e">
        <f>VLOOKUP(C2169&amp;E2169&amp;G2169&amp;I2169&amp;J2169,'Código Licitaciones'!$I$8:$I$4158,1,0)</f>
        <v>#N/A</v>
      </c>
    </row>
    <row r="2170" spans="24:44" ht="18.75" x14ac:dyDescent="0.3">
      <c r="X2170" s="83">
        <f t="shared" si="264"/>
        <v>9</v>
      </c>
      <c r="Z2170" s="90" t="e">
        <f t="shared" si="265"/>
        <v>#DIV/0!</v>
      </c>
      <c r="AA2170" s="94" t="e">
        <f>+VLOOKUP(C2170,'Código Licitaciones'!$J$7:$J$31,1,0)</f>
        <v>#N/A</v>
      </c>
      <c r="AB2170" s="94">
        <f t="shared" si="266"/>
        <v>0</v>
      </c>
      <c r="AC2170" s="94" t="e">
        <f>+VLOOKUP(E2170,'Código Licitaciones'!$K$7:$K$50,1,0)</f>
        <v>#N/A</v>
      </c>
      <c r="AD2170" s="94">
        <f t="shared" si="267"/>
        <v>0</v>
      </c>
      <c r="AE2170" s="94" t="e">
        <f>+VLOOKUP(G2170,'Código Licitaciones'!$L$7:$L$50,1,0)</f>
        <v>#N/A</v>
      </c>
      <c r="AF2170" s="90" t="e">
        <f t="shared" si="268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70"/>
        <v>0</v>
      </c>
      <c r="AJ2170" s="94">
        <f t="shared" si="270"/>
        <v>0</v>
      </c>
      <c r="AK2170" s="95" t="e">
        <f>+VLOOKUP(M2170,'Código Barras'!$C$3:$C$1694,1,0)</f>
        <v>#N/A</v>
      </c>
      <c r="AL2170" s="90">
        <f t="shared" si="269"/>
        <v>0</v>
      </c>
      <c r="AM2170" s="90">
        <f t="shared" si="269"/>
        <v>0</v>
      </c>
      <c r="AN2170" s="90">
        <f t="shared" si="269"/>
        <v>0</v>
      </c>
      <c r="AO2170" s="90">
        <f t="shared" si="269"/>
        <v>0</v>
      </c>
      <c r="AP2170" s="90">
        <f t="shared" si="269"/>
        <v>0</v>
      </c>
      <c r="AQ2170" s="90">
        <f t="shared" si="269"/>
        <v>0</v>
      </c>
      <c r="AR2170" s="90" t="e">
        <f>VLOOKUP(C2170&amp;E2170&amp;G2170&amp;I2170&amp;J2170,'Código Licitaciones'!$I$8:$I$4158,1,0)</f>
        <v>#N/A</v>
      </c>
    </row>
    <row r="2171" spans="24:44" ht="18.75" x14ac:dyDescent="0.3">
      <c r="X2171" s="83">
        <f t="shared" si="264"/>
        <v>9</v>
      </c>
      <c r="Z2171" s="90" t="e">
        <f t="shared" si="265"/>
        <v>#DIV/0!</v>
      </c>
      <c r="AA2171" s="94" t="e">
        <f>+VLOOKUP(C2171,'Código Licitaciones'!$J$7:$J$31,1,0)</f>
        <v>#N/A</v>
      </c>
      <c r="AB2171" s="94">
        <f t="shared" si="266"/>
        <v>0</v>
      </c>
      <c r="AC2171" s="94" t="e">
        <f>+VLOOKUP(E2171,'Código Licitaciones'!$K$7:$K$50,1,0)</f>
        <v>#N/A</v>
      </c>
      <c r="AD2171" s="94">
        <f t="shared" si="267"/>
        <v>0</v>
      </c>
      <c r="AE2171" s="94" t="e">
        <f>+VLOOKUP(G2171,'Código Licitaciones'!$L$7:$L$50,1,0)</f>
        <v>#N/A</v>
      </c>
      <c r="AF2171" s="90" t="e">
        <f t="shared" si="268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70"/>
        <v>0</v>
      </c>
      <c r="AJ2171" s="94">
        <f t="shared" si="270"/>
        <v>0</v>
      </c>
      <c r="AK2171" s="95" t="e">
        <f>+VLOOKUP(M2171,'Código Barras'!$C$3:$C$1694,1,0)</f>
        <v>#N/A</v>
      </c>
      <c r="AL2171" s="90">
        <f t="shared" si="269"/>
        <v>0</v>
      </c>
      <c r="AM2171" s="90">
        <f t="shared" si="269"/>
        <v>0</v>
      </c>
      <c r="AN2171" s="90">
        <f t="shared" si="269"/>
        <v>0</v>
      </c>
      <c r="AO2171" s="90">
        <f t="shared" si="269"/>
        <v>0</v>
      </c>
      <c r="AP2171" s="90">
        <f t="shared" si="269"/>
        <v>0</v>
      </c>
      <c r="AQ2171" s="90">
        <f t="shared" si="269"/>
        <v>0</v>
      </c>
      <c r="AR2171" s="90" t="e">
        <f>VLOOKUP(C2171&amp;E2171&amp;G2171&amp;I2171&amp;J2171,'Código Licitaciones'!$I$8:$I$4158,1,0)</f>
        <v>#N/A</v>
      </c>
    </row>
    <row r="2172" spans="24:44" ht="18.75" x14ac:dyDescent="0.3">
      <c r="X2172" s="83">
        <f t="shared" si="264"/>
        <v>9</v>
      </c>
      <c r="Z2172" s="90" t="e">
        <f t="shared" si="265"/>
        <v>#DIV/0!</v>
      </c>
      <c r="AA2172" s="94" t="e">
        <f>+VLOOKUP(C2172,'Código Licitaciones'!$J$7:$J$31,1,0)</f>
        <v>#N/A</v>
      </c>
      <c r="AB2172" s="94">
        <f t="shared" si="266"/>
        <v>0</v>
      </c>
      <c r="AC2172" s="94" t="e">
        <f>+VLOOKUP(E2172,'Código Licitaciones'!$K$7:$K$50,1,0)</f>
        <v>#N/A</v>
      </c>
      <c r="AD2172" s="94">
        <f t="shared" si="267"/>
        <v>0</v>
      </c>
      <c r="AE2172" s="94" t="e">
        <f>+VLOOKUP(G2172,'Código Licitaciones'!$L$7:$L$50,1,0)</f>
        <v>#N/A</v>
      </c>
      <c r="AF2172" s="90" t="e">
        <f t="shared" si="268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70"/>
        <v>0</v>
      </c>
      <c r="AJ2172" s="94">
        <f t="shared" si="270"/>
        <v>0</v>
      </c>
      <c r="AK2172" s="95" t="e">
        <f>+VLOOKUP(M2172,'Código Barras'!$C$3:$C$1694,1,0)</f>
        <v>#N/A</v>
      </c>
      <c r="AL2172" s="90">
        <f t="shared" si="269"/>
        <v>0</v>
      </c>
      <c r="AM2172" s="90">
        <f t="shared" si="269"/>
        <v>0</v>
      </c>
      <c r="AN2172" s="90">
        <f t="shared" si="269"/>
        <v>0</v>
      </c>
      <c r="AO2172" s="90">
        <f t="shared" si="269"/>
        <v>0</v>
      </c>
      <c r="AP2172" s="90">
        <f t="shared" si="269"/>
        <v>0</v>
      </c>
      <c r="AQ2172" s="90">
        <f t="shared" si="269"/>
        <v>0</v>
      </c>
      <c r="AR2172" s="90" t="e">
        <f>VLOOKUP(C2172&amp;E2172&amp;G2172&amp;I2172&amp;J2172,'Código Licitaciones'!$I$8:$I$4158,1,0)</f>
        <v>#N/A</v>
      </c>
    </row>
    <row r="2173" spans="24:44" ht="18.75" x14ac:dyDescent="0.3">
      <c r="X2173" s="83">
        <f t="shared" si="264"/>
        <v>9</v>
      </c>
      <c r="Z2173" s="90" t="e">
        <f t="shared" si="265"/>
        <v>#DIV/0!</v>
      </c>
      <c r="AA2173" s="94" t="e">
        <f>+VLOOKUP(C2173,'Código Licitaciones'!$J$7:$J$31,1,0)</f>
        <v>#N/A</v>
      </c>
      <c r="AB2173" s="94">
        <f t="shared" si="266"/>
        <v>0</v>
      </c>
      <c r="AC2173" s="94" t="e">
        <f>+VLOOKUP(E2173,'Código Licitaciones'!$K$7:$K$50,1,0)</f>
        <v>#N/A</v>
      </c>
      <c r="AD2173" s="94">
        <f t="shared" si="267"/>
        <v>0</v>
      </c>
      <c r="AE2173" s="94" t="e">
        <f>+VLOOKUP(G2173,'Código Licitaciones'!$L$7:$L$50,1,0)</f>
        <v>#N/A</v>
      </c>
      <c r="AF2173" s="90" t="e">
        <f t="shared" si="268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70"/>
        <v>0</v>
      </c>
      <c r="AJ2173" s="94">
        <f t="shared" si="270"/>
        <v>0</v>
      </c>
      <c r="AK2173" s="95" t="e">
        <f>+VLOOKUP(M2173,'Código Barras'!$C$3:$C$1694,1,0)</f>
        <v>#N/A</v>
      </c>
      <c r="AL2173" s="90">
        <f t="shared" si="269"/>
        <v>0</v>
      </c>
      <c r="AM2173" s="90">
        <f t="shared" si="269"/>
        <v>0</v>
      </c>
      <c r="AN2173" s="90">
        <f t="shared" si="269"/>
        <v>0</v>
      </c>
      <c r="AO2173" s="90">
        <f t="shared" si="269"/>
        <v>0</v>
      </c>
      <c r="AP2173" s="90">
        <f t="shared" si="269"/>
        <v>0</v>
      </c>
      <c r="AQ2173" s="90">
        <f t="shared" si="269"/>
        <v>0</v>
      </c>
      <c r="AR2173" s="90" t="e">
        <f>VLOOKUP(C2173&amp;E2173&amp;G2173&amp;I2173&amp;J2173,'Código Licitaciones'!$I$8:$I$4158,1,0)</f>
        <v>#N/A</v>
      </c>
    </row>
    <row r="2174" spans="24:44" ht="18.75" x14ac:dyDescent="0.3">
      <c r="X2174" s="83">
        <f t="shared" si="264"/>
        <v>9</v>
      </c>
      <c r="Z2174" s="90" t="e">
        <f t="shared" si="265"/>
        <v>#DIV/0!</v>
      </c>
      <c r="AA2174" s="94" t="e">
        <f>+VLOOKUP(C2174,'Código Licitaciones'!$J$7:$J$31,1,0)</f>
        <v>#N/A</v>
      </c>
      <c r="AB2174" s="94">
        <f t="shared" si="266"/>
        <v>0</v>
      </c>
      <c r="AC2174" s="94" t="e">
        <f>+VLOOKUP(E2174,'Código Licitaciones'!$K$7:$K$50,1,0)</f>
        <v>#N/A</v>
      </c>
      <c r="AD2174" s="94">
        <f t="shared" si="267"/>
        <v>0</v>
      </c>
      <c r="AE2174" s="94" t="e">
        <f>+VLOOKUP(G2174,'Código Licitaciones'!$L$7:$L$50,1,0)</f>
        <v>#N/A</v>
      </c>
      <c r="AF2174" s="90" t="e">
        <f t="shared" si="268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70"/>
        <v>0</v>
      </c>
      <c r="AJ2174" s="94">
        <f t="shared" si="270"/>
        <v>0</v>
      </c>
      <c r="AK2174" s="95" t="e">
        <f>+VLOOKUP(M2174,'Código Barras'!$C$3:$C$1694,1,0)</f>
        <v>#N/A</v>
      </c>
      <c r="AL2174" s="90">
        <f t="shared" si="269"/>
        <v>0</v>
      </c>
      <c r="AM2174" s="90">
        <f t="shared" si="269"/>
        <v>0</v>
      </c>
      <c r="AN2174" s="90">
        <f t="shared" si="269"/>
        <v>0</v>
      </c>
      <c r="AO2174" s="90">
        <f t="shared" si="269"/>
        <v>0</v>
      </c>
      <c r="AP2174" s="90">
        <f t="shared" si="269"/>
        <v>0</v>
      </c>
      <c r="AQ2174" s="90">
        <f t="shared" si="269"/>
        <v>0</v>
      </c>
      <c r="AR2174" s="90" t="e">
        <f>VLOOKUP(C2174&amp;E2174&amp;G2174&amp;I2174&amp;J2174,'Código Licitaciones'!$I$8:$I$4158,1,0)</f>
        <v>#N/A</v>
      </c>
    </row>
    <row r="2175" spans="24:44" ht="18.75" x14ac:dyDescent="0.3">
      <c r="X2175" s="83">
        <f t="shared" si="264"/>
        <v>9</v>
      </c>
      <c r="Z2175" s="90" t="e">
        <f t="shared" si="265"/>
        <v>#DIV/0!</v>
      </c>
      <c r="AA2175" s="94" t="e">
        <f>+VLOOKUP(C2175,'Código Licitaciones'!$J$7:$J$31,1,0)</f>
        <v>#N/A</v>
      </c>
      <c r="AB2175" s="94">
        <f t="shared" si="266"/>
        <v>0</v>
      </c>
      <c r="AC2175" s="94" t="e">
        <f>+VLOOKUP(E2175,'Código Licitaciones'!$K$7:$K$50,1,0)</f>
        <v>#N/A</v>
      </c>
      <c r="AD2175" s="94">
        <f t="shared" si="267"/>
        <v>0</v>
      </c>
      <c r="AE2175" s="94" t="e">
        <f>+VLOOKUP(G2175,'Código Licitaciones'!$L$7:$L$50,1,0)</f>
        <v>#N/A</v>
      </c>
      <c r="AF2175" s="90" t="e">
        <f t="shared" si="268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70"/>
        <v>0</v>
      </c>
      <c r="AJ2175" s="94">
        <f t="shared" si="270"/>
        <v>0</v>
      </c>
      <c r="AK2175" s="95" t="e">
        <f>+VLOOKUP(M2175,'Código Barras'!$C$3:$C$1694,1,0)</f>
        <v>#N/A</v>
      </c>
      <c r="AL2175" s="90">
        <f t="shared" si="269"/>
        <v>0</v>
      </c>
      <c r="AM2175" s="90">
        <f t="shared" si="269"/>
        <v>0</v>
      </c>
      <c r="AN2175" s="90">
        <f t="shared" si="269"/>
        <v>0</v>
      </c>
      <c r="AO2175" s="90">
        <f t="shared" si="269"/>
        <v>0</v>
      </c>
      <c r="AP2175" s="90">
        <f t="shared" si="269"/>
        <v>0</v>
      </c>
      <c r="AQ2175" s="90">
        <f t="shared" si="269"/>
        <v>0</v>
      </c>
      <c r="AR2175" s="90" t="e">
        <f>VLOOKUP(C2175&amp;E2175&amp;G2175&amp;I2175&amp;J2175,'Código Licitaciones'!$I$8:$I$4158,1,0)</f>
        <v>#N/A</v>
      </c>
    </row>
    <row r="2176" spans="24:44" ht="18.75" x14ac:dyDescent="0.3">
      <c r="X2176" s="83">
        <f t="shared" si="264"/>
        <v>9</v>
      </c>
      <c r="Z2176" s="90" t="e">
        <f t="shared" si="265"/>
        <v>#DIV/0!</v>
      </c>
      <c r="AA2176" s="94" t="e">
        <f>+VLOOKUP(C2176,'Código Licitaciones'!$J$7:$J$31,1,0)</f>
        <v>#N/A</v>
      </c>
      <c r="AB2176" s="94">
        <f t="shared" si="266"/>
        <v>0</v>
      </c>
      <c r="AC2176" s="94" t="e">
        <f>+VLOOKUP(E2176,'Código Licitaciones'!$K$7:$K$50,1,0)</f>
        <v>#N/A</v>
      </c>
      <c r="AD2176" s="94">
        <f t="shared" si="267"/>
        <v>0</v>
      </c>
      <c r="AE2176" s="94" t="e">
        <f>+VLOOKUP(G2176,'Código Licitaciones'!$L$7:$L$50,1,0)</f>
        <v>#N/A</v>
      </c>
      <c r="AF2176" s="90" t="e">
        <f t="shared" si="268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70"/>
        <v>0</v>
      </c>
      <c r="AJ2176" s="94">
        <f t="shared" si="270"/>
        <v>0</v>
      </c>
      <c r="AK2176" s="95" t="e">
        <f>+VLOOKUP(M2176,'Código Barras'!$C$3:$C$1694,1,0)</f>
        <v>#N/A</v>
      </c>
      <c r="AL2176" s="90">
        <f t="shared" si="269"/>
        <v>0</v>
      </c>
      <c r="AM2176" s="90">
        <f t="shared" si="269"/>
        <v>0</v>
      </c>
      <c r="AN2176" s="90">
        <f t="shared" si="269"/>
        <v>0</v>
      </c>
      <c r="AO2176" s="90">
        <f t="shared" si="269"/>
        <v>0</v>
      </c>
      <c r="AP2176" s="90">
        <f t="shared" si="269"/>
        <v>0</v>
      </c>
      <c r="AQ2176" s="90">
        <f t="shared" si="269"/>
        <v>0</v>
      </c>
      <c r="AR2176" s="90" t="e">
        <f>VLOOKUP(C2176&amp;E2176&amp;G2176&amp;I2176&amp;J2176,'Código Licitaciones'!$I$8:$I$4158,1,0)</f>
        <v>#N/A</v>
      </c>
    </row>
    <row r="2177" spans="24:44" ht="18.75" x14ac:dyDescent="0.3">
      <c r="X2177" s="83">
        <f t="shared" si="264"/>
        <v>9</v>
      </c>
      <c r="Z2177" s="90" t="e">
        <f t="shared" si="265"/>
        <v>#DIV/0!</v>
      </c>
      <c r="AA2177" s="94" t="e">
        <f>+VLOOKUP(C2177,'Código Licitaciones'!$J$7:$J$31,1,0)</f>
        <v>#N/A</v>
      </c>
      <c r="AB2177" s="94">
        <f t="shared" si="266"/>
        <v>0</v>
      </c>
      <c r="AC2177" s="94" t="e">
        <f>+VLOOKUP(E2177,'Código Licitaciones'!$K$7:$K$50,1,0)</f>
        <v>#N/A</v>
      </c>
      <c r="AD2177" s="94">
        <f t="shared" si="267"/>
        <v>0</v>
      </c>
      <c r="AE2177" s="94" t="e">
        <f>+VLOOKUP(G2177,'Código Licitaciones'!$L$7:$L$50,1,0)</f>
        <v>#N/A</v>
      </c>
      <c r="AF2177" s="90" t="e">
        <f t="shared" si="268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70"/>
        <v>0</v>
      </c>
      <c r="AJ2177" s="94">
        <f t="shared" si="270"/>
        <v>0</v>
      </c>
      <c r="AK2177" s="95" t="e">
        <f>+VLOOKUP(M2177,'Código Barras'!$C$3:$C$1694,1,0)</f>
        <v>#N/A</v>
      </c>
      <c r="AL2177" s="90">
        <f t="shared" si="269"/>
        <v>0</v>
      </c>
      <c r="AM2177" s="90">
        <f t="shared" si="269"/>
        <v>0</v>
      </c>
      <c r="AN2177" s="90">
        <f t="shared" si="269"/>
        <v>0</v>
      </c>
      <c r="AO2177" s="90">
        <f t="shared" si="269"/>
        <v>0</v>
      </c>
      <c r="AP2177" s="90">
        <f t="shared" si="269"/>
        <v>0</v>
      </c>
      <c r="AQ2177" s="90">
        <f t="shared" si="269"/>
        <v>0</v>
      </c>
      <c r="AR2177" s="90" t="e">
        <f>VLOOKUP(C2177&amp;E2177&amp;G2177&amp;I2177&amp;J2177,'Código Licitaciones'!$I$8:$I$4158,1,0)</f>
        <v>#N/A</v>
      </c>
    </row>
    <row r="2178" spans="24:44" ht="18.75" x14ac:dyDescent="0.3">
      <c r="X2178" s="83">
        <f t="shared" si="264"/>
        <v>9</v>
      </c>
      <c r="Z2178" s="90" t="e">
        <f t="shared" si="265"/>
        <v>#DIV/0!</v>
      </c>
      <c r="AA2178" s="94" t="e">
        <f>+VLOOKUP(C2178,'Código Licitaciones'!$J$7:$J$31,1,0)</f>
        <v>#N/A</v>
      </c>
      <c r="AB2178" s="94">
        <f t="shared" si="266"/>
        <v>0</v>
      </c>
      <c r="AC2178" s="94" t="e">
        <f>+VLOOKUP(E2178,'Código Licitaciones'!$K$7:$K$50,1,0)</f>
        <v>#N/A</v>
      </c>
      <c r="AD2178" s="94">
        <f t="shared" si="267"/>
        <v>0</v>
      </c>
      <c r="AE2178" s="94" t="e">
        <f>+VLOOKUP(G2178,'Código Licitaciones'!$L$7:$L$50,1,0)</f>
        <v>#N/A</v>
      </c>
      <c r="AF2178" s="90" t="e">
        <f t="shared" si="268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70"/>
        <v>0</v>
      </c>
      <c r="AJ2178" s="94">
        <f t="shared" si="270"/>
        <v>0</v>
      </c>
      <c r="AK2178" s="95" t="e">
        <f>+VLOOKUP(M2178,'Código Barras'!$C$3:$C$1694,1,0)</f>
        <v>#N/A</v>
      </c>
      <c r="AL2178" s="90">
        <f t="shared" si="269"/>
        <v>0</v>
      </c>
      <c r="AM2178" s="90">
        <f t="shared" si="269"/>
        <v>0</v>
      </c>
      <c r="AN2178" s="90">
        <f t="shared" si="269"/>
        <v>0</v>
      </c>
      <c r="AO2178" s="90">
        <f t="shared" si="269"/>
        <v>0</v>
      </c>
      <c r="AP2178" s="90">
        <f t="shared" si="269"/>
        <v>0</v>
      </c>
      <c r="AQ2178" s="90">
        <f t="shared" si="269"/>
        <v>0</v>
      </c>
      <c r="AR2178" s="90" t="e">
        <f>VLOOKUP(C2178&amp;E2178&amp;G2178&amp;I2178&amp;J2178,'Código Licitaciones'!$I$8:$I$4158,1,0)</f>
        <v>#N/A</v>
      </c>
    </row>
    <row r="2179" spans="24:44" ht="18.75" x14ac:dyDescent="0.3">
      <c r="X2179" s="83">
        <f t="shared" si="264"/>
        <v>9</v>
      </c>
      <c r="Z2179" s="90" t="e">
        <f t="shared" si="265"/>
        <v>#DIV/0!</v>
      </c>
      <c r="AA2179" s="94" t="e">
        <f>+VLOOKUP(C2179,'Código Licitaciones'!$J$7:$J$31,1,0)</f>
        <v>#N/A</v>
      </c>
      <c r="AB2179" s="94">
        <f t="shared" si="266"/>
        <v>0</v>
      </c>
      <c r="AC2179" s="94" t="e">
        <f>+VLOOKUP(E2179,'Código Licitaciones'!$K$7:$K$50,1,0)</f>
        <v>#N/A</v>
      </c>
      <c r="AD2179" s="94">
        <f t="shared" si="267"/>
        <v>0</v>
      </c>
      <c r="AE2179" s="94" t="e">
        <f>+VLOOKUP(G2179,'Código Licitaciones'!$L$7:$L$50,1,0)</f>
        <v>#N/A</v>
      </c>
      <c r="AF2179" s="90" t="e">
        <f t="shared" si="268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70"/>
        <v>0</v>
      </c>
      <c r="AJ2179" s="94">
        <f t="shared" si="270"/>
        <v>0</v>
      </c>
      <c r="AK2179" s="95" t="e">
        <f>+VLOOKUP(M2179,'Código Barras'!$C$3:$C$1694,1,0)</f>
        <v>#N/A</v>
      </c>
      <c r="AL2179" s="90">
        <f t="shared" si="269"/>
        <v>0</v>
      </c>
      <c r="AM2179" s="90">
        <f t="shared" si="269"/>
        <v>0</v>
      </c>
      <c r="AN2179" s="90">
        <f t="shared" si="269"/>
        <v>0</v>
      </c>
      <c r="AO2179" s="90">
        <f t="shared" si="269"/>
        <v>0</v>
      </c>
      <c r="AP2179" s="90">
        <f t="shared" si="269"/>
        <v>0</v>
      </c>
      <c r="AQ2179" s="90">
        <f t="shared" si="269"/>
        <v>0</v>
      </c>
      <c r="AR2179" s="90" t="e">
        <f>VLOOKUP(C2179&amp;E2179&amp;G2179&amp;I2179&amp;J2179,'Código Licitaciones'!$I$8:$I$4158,1,0)</f>
        <v>#N/A</v>
      </c>
    </row>
    <row r="2180" spans="24:44" ht="18.75" x14ac:dyDescent="0.3">
      <c r="X2180" s="83">
        <f t="shared" si="264"/>
        <v>9</v>
      </c>
      <c r="Z2180" s="90" t="e">
        <f t="shared" si="265"/>
        <v>#DIV/0!</v>
      </c>
      <c r="AA2180" s="94" t="e">
        <f>+VLOOKUP(C2180,'Código Licitaciones'!$J$7:$J$31,1,0)</f>
        <v>#N/A</v>
      </c>
      <c r="AB2180" s="94">
        <f t="shared" si="266"/>
        <v>0</v>
      </c>
      <c r="AC2180" s="94" t="e">
        <f>+VLOOKUP(E2180,'Código Licitaciones'!$K$7:$K$50,1,0)</f>
        <v>#N/A</v>
      </c>
      <c r="AD2180" s="94">
        <f t="shared" si="267"/>
        <v>0</v>
      </c>
      <c r="AE2180" s="94" t="e">
        <f>+VLOOKUP(G2180,'Código Licitaciones'!$L$7:$L$50,1,0)</f>
        <v>#N/A</v>
      </c>
      <c r="AF2180" s="90" t="e">
        <f t="shared" si="268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70"/>
        <v>0</v>
      </c>
      <c r="AJ2180" s="94">
        <f t="shared" si="270"/>
        <v>0</v>
      </c>
      <c r="AK2180" s="95" t="e">
        <f>+VLOOKUP(M2180,'Código Barras'!$C$3:$C$1694,1,0)</f>
        <v>#N/A</v>
      </c>
      <c r="AL2180" s="90">
        <f t="shared" si="269"/>
        <v>0</v>
      </c>
      <c r="AM2180" s="90">
        <f t="shared" si="269"/>
        <v>0</v>
      </c>
      <c r="AN2180" s="90">
        <f t="shared" si="269"/>
        <v>0</v>
      </c>
      <c r="AO2180" s="90">
        <f t="shared" si="269"/>
        <v>0</v>
      </c>
      <c r="AP2180" s="90">
        <f t="shared" si="269"/>
        <v>0</v>
      </c>
      <c r="AQ2180" s="90">
        <f t="shared" si="269"/>
        <v>0</v>
      </c>
      <c r="AR2180" s="90" t="e">
        <f>VLOOKUP(C2180&amp;E2180&amp;G2180&amp;I2180&amp;J2180,'Código Licitaciones'!$I$8:$I$4158,1,0)</f>
        <v>#N/A</v>
      </c>
    </row>
    <row r="2181" spans="24:44" ht="18.75" x14ac:dyDescent="0.3">
      <c r="X2181" s="83">
        <f t="shared" si="264"/>
        <v>9</v>
      </c>
      <c r="Z2181" s="90" t="e">
        <f t="shared" si="265"/>
        <v>#DIV/0!</v>
      </c>
      <c r="AA2181" s="94" t="e">
        <f>+VLOOKUP(C2181,'Código Licitaciones'!$J$7:$J$31,1,0)</f>
        <v>#N/A</v>
      </c>
      <c r="AB2181" s="94">
        <f t="shared" si="266"/>
        <v>0</v>
      </c>
      <c r="AC2181" s="94" t="e">
        <f>+VLOOKUP(E2181,'Código Licitaciones'!$K$7:$K$50,1,0)</f>
        <v>#N/A</v>
      </c>
      <c r="AD2181" s="94">
        <f t="shared" si="267"/>
        <v>0</v>
      </c>
      <c r="AE2181" s="94" t="e">
        <f>+VLOOKUP(G2181,'Código Licitaciones'!$L$7:$L$50,1,0)</f>
        <v>#N/A</v>
      </c>
      <c r="AF2181" s="90" t="e">
        <f t="shared" si="268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70"/>
        <v>0</v>
      </c>
      <c r="AJ2181" s="94">
        <f t="shared" si="270"/>
        <v>0</v>
      </c>
      <c r="AK2181" s="95" t="e">
        <f>+VLOOKUP(M2181,'Código Barras'!$C$3:$C$1694,1,0)</f>
        <v>#N/A</v>
      </c>
      <c r="AL2181" s="90">
        <f t="shared" si="269"/>
        <v>0</v>
      </c>
      <c r="AM2181" s="90">
        <f t="shared" si="269"/>
        <v>0</v>
      </c>
      <c r="AN2181" s="90">
        <f t="shared" si="269"/>
        <v>0</v>
      </c>
      <c r="AO2181" s="90">
        <f t="shared" si="269"/>
        <v>0</v>
      </c>
      <c r="AP2181" s="90">
        <f t="shared" si="269"/>
        <v>0</v>
      </c>
      <c r="AQ2181" s="90">
        <f t="shared" si="269"/>
        <v>0</v>
      </c>
      <c r="AR2181" s="90" t="e">
        <f>VLOOKUP(C2181&amp;E2181&amp;G2181&amp;I2181&amp;J2181,'Código Licitaciones'!$I$8:$I$4158,1,0)</f>
        <v>#N/A</v>
      </c>
    </row>
    <row r="2182" spans="24:44" ht="18.75" x14ac:dyDescent="0.3">
      <c r="X2182" s="83">
        <f t="shared" si="264"/>
        <v>9</v>
      </c>
      <c r="Z2182" s="90" t="e">
        <f t="shared" si="265"/>
        <v>#DIV/0!</v>
      </c>
      <c r="AA2182" s="94" t="e">
        <f>+VLOOKUP(C2182,'Código Licitaciones'!$J$7:$J$31,1,0)</f>
        <v>#N/A</v>
      </c>
      <c r="AB2182" s="94">
        <f t="shared" si="266"/>
        <v>0</v>
      </c>
      <c r="AC2182" s="94" t="e">
        <f>+VLOOKUP(E2182,'Código Licitaciones'!$K$7:$K$50,1,0)</f>
        <v>#N/A</v>
      </c>
      <c r="AD2182" s="94">
        <f t="shared" si="267"/>
        <v>0</v>
      </c>
      <c r="AE2182" s="94" t="e">
        <f>+VLOOKUP(G2182,'Código Licitaciones'!$L$7:$L$50,1,0)</f>
        <v>#N/A</v>
      </c>
      <c r="AF2182" s="90" t="e">
        <f t="shared" si="268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70"/>
        <v>0</v>
      </c>
      <c r="AJ2182" s="94">
        <f t="shared" si="270"/>
        <v>0</v>
      </c>
      <c r="AK2182" s="95" t="e">
        <f>+VLOOKUP(M2182,'Código Barras'!$C$3:$C$1694,1,0)</f>
        <v>#N/A</v>
      </c>
      <c r="AL2182" s="90">
        <f t="shared" si="269"/>
        <v>0</v>
      </c>
      <c r="AM2182" s="90">
        <f t="shared" si="269"/>
        <v>0</v>
      </c>
      <c r="AN2182" s="90">
        <f t="shared" si="269"/>
        <v>0</v>
      </c>
      <c r="AO2182" s="90">
        <f t="shared" si="269"/>
        <v>0</v>
      </c>
      <c r="AP2182" s="90">
        <f t="shared" si="269"/>
        <v>0</v>
      </c>
      <c r="AQ2182" s="90">
        <f t="shared" si="269"/>
        <v>0</v>
      </c>
      <c r="AR2182" s="90" t="e">
        <f>VLOOKUP(C2182&amp;E2182&amp;G2182&amp;I2182&amp;J2182,'Código Licitaciones'!$I$8:$I$4158,1,0)</f>
        <v>#N/A</v>
      </c>
    </row>
    <row r="2183" spans="24:44" ht="18.75" x14ac:dyDescent="0.3">
      <c r="X2183" s="83">
        <f t="shared" si="264"/>
        <v>9</v>
      </c>
      <c r="Z2183" s="90" t="e">
        <f t="shared" si="265"/>
        <v>#DIV/0!</v>
      </c>
      <c r="AA2183" s="94" t="e">
        <f>+VLOOKUP(C2183,'Código Licitaciones'!$J$7:$J$31,1,0)</f>
        <v>#N/A</v>
      </c>
      <c r="AB2183" s="94">
        <f t="shared" si="266"/>
        <v>0</v>
      </c>
      <c r="AC2183" s="94" t="e">
        <f>+VLOOKUP(E2183,'Código Licitaciones'!$K$7:$K$50,1,0)</f>
        <v>#N/A</v>
      </c>
      <c r="AD2183" s="94">
        <f t="shared" si="267"/>
        <v>0</v>
      </c>
      <c r="AE2183" s="94" t="e">
        <f>+VLOOKUP(G2183,'Código Licitaciones'!$L$7:$L$50,1,0)</f>
        <v>#N/A</v>
      </c>
      <c r="AF2183" s="90" t="e">
        <f t="shared" si="268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70"/>
        <v>0</v>
      </c>
      <c r="AJ2183" s="94">
        <f t="shared" si="270"/>
        <v>0</v>
      </c>
      <c r="AK2183" s="95" t="e">
        <f>+VLOOKUP(M2183,'Código Barras'!$C$3:$C$1694,1,0)</f>
        <v>#N/A</v>
      </c>
      <c r="AL2183" s="90">
        <f t="shared" si="269"/>
        <v>0</v>
      </c>
      <c r="AM2183" s="90">
        <f t="shared" si="269"/>
        <v>0</v>
      </c>
      <c r="AN2183" s="90">
        <f t="shared" si="269"/>
        <v>0</v>
      </c>
      <c r="AO2183" s="90">
        <f t="shared" si="269"/>
        <v>0</v>
      </c>
      <c r="AP2183" s="90">
        <f t="shared" si="269"/>
        <v>0</v>
      </c>
      <c r="AQ2183" s="90">
        <f t="shared" si="269"/>
        <v>0</v>
      </c>
      <c r="AR2183" s="90" t="e">
        <f>VLOOKUP(C2183&amp;E2183&amp;G2183&amp;I2183&amp;J2183,'Código Licitaciones'!$I$8:$I$4158,1,0)</f>
        <v>#N/A</v>
      </c>
    </row>
    <row r="2184" spans="24:44" ht="18.75" x14ac:dyDescent="0.3">
      <c r="X2184" s="83">
        <f t="shared" si="264"/>
        <v>9</v>
      </c>
      <c r="Z2184" s="90" t="e">
        <f t="shared" si="265"/>
        <v>#DIV/0!</v>
      </c>
      <c r="AA2184" s="94" t="e">
        <f>+VLOOKUP(C2184,'Código Licitaciones'!$J$7:$J$31,1,0)</f>
        <v>#N/A</v>
      </c>
      <c r="AB2184" s="94">
        <f t="shared" si="266"/>
        <v>0</v>
      </c>
      <c r="AC2184" s="94" t="e">
        <f>+VLOOKUP(E2184,'Código Licitaciones'!$K$7:$K$50,1,0)</f>
        <v>#N/A</v>
      </c>
      <c r="AD2184" s="94">
        <f t="shared" si="267"/>
        <v>0</v>
      </c>
      <c r="AE2184" s="94" t="e">
        <f>+VLOOKUP(G2184,'Código Licitaciones'!$L$7:$L$50,1,0)</f>
        <v>#N/A</v>
      </c>
      <c r="AF2184" s="90" t="e">
        <f t="shared" si="268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70"/>
        <v>0</v>
      </c>
      <c r="AJ2184" s="94">
        <f t="shared" si="270"/>
        <v>0</v>
      </c>
      <c r="AK2184" s="95" t="e">
        <f>+VLOOKUP(M2184,'Código Barras'!$C$3:$C$1694,1,0)</f>
        <v>#N/A</v>
      </c>
      <c r="AL2184" s="90">
        <f t="shared" si="269"/>
        <v>0</v>
      </c>
      <c r="AM2184" s="90">
        <f t="shared" si="269"/>
        <v>0</v>
      </c>
      <c r="AN2184" s="90">
        <f t="shared" si="269"/>
        <v>0</v>
      </c>
      <c r="AO2184" s="90">
        <f t="shared" si="269"/>
        <v>0</v>
      </c>
      <c r="AP2184" s="90">
        <f t="shared" si="269"/>
        <v>0</v>
      </c>
      <c r="AQ2184" s="90">
        <f t="shared" si="269"/>
        <v>0</v>
      </c>
      <c r="AR2184" s="90" t="e">
        <f>VLOOKUP(C2184&amp;E2184&amp;G2184&amp;I2184&amp;J2184,'Código Licitaciones'!$I$8:$I$4158,1,0)</f>
        <v>#N/A</v>
      </c>
    </row>
    <row r="2185" spans="24:44" ht="18.75" x14ac:dyDescent="0.3">
      <c r="X2185" s="83">
        <f t="shared" si="264"/>
        <v>9</v>
      </c>
      <c r="Z2185" s="90" t="e">
        <f t="shared" si="265"/>
        <v>#DIV/0!</v>
      </c>
      <c r="AA2185" s="94" t="e">
        <f>+VLOOKUP(C2185,'Código Licitaciones'!$J$7:$J$31,1,0)</f>
        <v>#N/A</v>
      </c>
      <c r="AB2185" s="94">
        <f t="shared" si="266"/>
        <v>0</v>
      </c>
      <c r="AC2185" s="94" t="e">
        <f>+VLOOKUP(E2185,'Código Licitaciones'!$K$7:$K$50,1,0)</f>
        <v>#N/A</v>
      </c>
      <c r="AD2185" s="94">
        <f t="shared" si="267"/>
        <v>0</v>
      </c>
      <c r="AE2185" s="94" t="e">
        <f>+VLOOKUP(G2185,'Código Licitaciones'!$L$7:$L$50,1,0)</f>
        <v>#N/A</v>
      </c>
      <c r="AF2185" s="90" t="e">
        <f t="shared" si="268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70"/>
        <v>0</v>
      </c>
      <c r="AJ2185" s="94">
        <f t="shared" si="270"/>
        <v>0</v>
      </c>
      <c r="AK2185" s="95" t="e">
        <f>+VLOOKUP(M2185,'Código Barras'!$C$3:$C$1694,1,0)</f>
        <v>#N/A</v>
      </c>
      <c r="AL2185" s="90">
        <f t="shared" si="269"/>
        <v>0</v>
      </c>
      <c r="AM2185" s="90">
        <f t="shared" si="269"/>
        <v>0</v>
      </c>
      <c r="AN2185" s="90">
        <f t="shared" si="269"/>
        <v>0</v>
      </c>
      <c r="AO2185" s="90">
        <f t="shared" si="269"/>
        <v>0</v>
      </c>
      <c r="AP2185" s="90">
        <f t="shared" si="269"/>
        <v>0</v>
      </c>
      <c r="AQ2185" s="90">
        <f t="shared" si="269"/>
        <v>0</v>
      </c>
      <c r="AR2185" s="90" t="e">
        <f>VLOOKUP(C2185&amp;E2185&amp;G2185&amp;I2185&amp;J2185,'Código Licitaciones'!$I$8:$I$4158,1,0)</f>
        <v>#N/A</v>
      </c>
    </row>
    <row r="2186" spans="24:44" ht="18.75" x14ac:dyDescent="0.3">
      <c r="X2186" s="83">
        <f t="shared" ref="X2186:X2249" si="271">SUMPRODUCT(--(ISERROR(Z2186:BN2186)))</f>
        <v>9</v>
      </c>
      <c r="Z2186" s="90" t="e">
        <f t="shared" ref="Z2186:Z2249" si="272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3">+D2186</f>
        <v>0</v>
      </c>
      <c r="AC2186" s="94" t="e">
        <f>+VLOOKUP(E2186,'Código Licitaciones'!$K$7:$K$50,1,0)</f>
        <v>#N/A</v>
      </c>
      <c r="AD2186" s="94">
        <f t="shared" ref="AD2186:AD2249" si="274">+F2186</f>
        <v>0</v>
      </c>
      <c r="AE2186" s="94" t="e">
        <f>+VLOOKUP(G2186,'Código Licitaciones'!$L$7:$L$50,1,0)</f>
        <v>#N/A</v>
      </c>
      <c r="AF2186" s="90" t="e">
        <f t="shared" ref="AF2186:AF2249" si="275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70"/>
        <v>0</v>
      </c>
      <c r="AJ2186" s="94">
        <f t="shared" si="270"/>
        <v>0</v>
      </c>
      <c r="AK2186" s="95" t="e">
        <f>+VLOOKUP(M2186,'Código Barras'!$C$3:$C$1694,1,0)</f>
        <v>#N/A</v>
      </c>
      <c r="AL2186" s="90">
        <f t="shared" si="269"/>
        <v>0</v>
      </c>
      <c r="AM2186" s="90">
        <f t="shared" si="269"/>
        <v>0</v>
      </c>
      <c r="AN2186" s="90">
        <f t="shared" si="269"/>
        <v>0</v>
      </c>
      <c r="AO2186" s="90">
        <f t="shared" si="269"/>
        <v>0</v>
      </c>
      <c r="AP2186" s="90">
        <f t="shared" si="269"/>
        <v>0</v>
      </c>
      <c r="AQ2186" s="90">
        <f t="shared" si="269"/>
        <v>0</v>
      </c>
      <c r="AR2186" s="90" t="e">
        <f>VLOOKUP(C2186&amp;E2186&amp;G2186&amp;I2186&amp;J2186,'Código Licitaciones'!$I$8:$I$4158,1,0)</f>
        <v>#N/A</v>
      </c>
    </row>
    <row r="2187" spans="24:44" ht="18.75" x14ac:dyDescent="0.3">
      <c r="X2187" s="83">
        <f t="shared" si="271"/>
        <v>9</v>
      </c>
      <c r="Z2187" s="90" t="e">
        <f t="shared" si="272"/>
        <v>#DIV/0!</v>
      </c>
      <c r="AA2187" s="94" t="e">
        <f>+VLOOKUP(C2187,'Código Licitaciones'!$J$7:$J$31,1,0)</f>
        <v>#N/A</v>
      </c>
      <c r="AB2187" s="94">
        <f t="shared" si="273"/>
        <v>0</v>
      </c>
      <c r="AC2187" s="94" t="e">
        <f>+VLOOKUP(E2187,'Código Licitaciones'!$K$7:$K$50,1,0)</f>
        <v>#N/A</v>
      </c>
      <c r="AD2187" s="94">
        <f t="shared" si="274"/>
        <v>0</v>
      </c>
      <c r="AE2187" s="94" t="e">
        <f>+VLOOKUP(G2187,'Código Licitaciones'!$L$7:$L$50,1,0)</f>
        <v>#N/A</v>
      </c>
      <c r="AF2187" s="90" t="e">
        <f t="shared" si="275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70"/>
        <v>0</v>
      </c>
      <c r="AJ2187" s="94">
        <f t="shared" si="270"/>
        <v>0</v>
      </c>
      <c r="AK2187" s="95" t="e">
        <f>+VLOOKUP(M2187,'Código Barras'!$C$3:$C$1694,1,0)</f>
        <v>#N/A</v>
      </c>
      <c r="AL2187" s="90">
        <f t="shared" si="269"/>
        <v>0</v>
      </c>
      <c r="AM2187" s="90">
        <f t="shared" si="269"/>
        <v>0</v>
      </c>
      <c r="AN2187" s="90">
        <f t="shared" si="269"/>
        <v>0</v>
      </c>
      <c r="AO2187" s="90">
        <f t="shared" si="269"/>
        <v>0</v>
      </c>
      <c r="AP2187" s="90">
        <f t="shared" si="269"/>
        <v>0</v>
      </c>
      <c r="AQ2187" s="90">
        <f t="shared" si="269"/>
        <v>0</v>
      </c>
      <c r="AR2187" s="90" t="e">
        <f>VLOOKUP(C2187&amp;E2187&amp;G2187&amp;I2187&amp;J2187,'Código Licitaciones'!$I$8:$I$4158,1,0)</f>
        <v>#N/A</v>
      </c>
    </row>
    <row r="2188" spans="24:44" ht="18.75" x14ac:dyDescent="0.3">
      <c r="X2188" s="83">
        <f t="shared" si="271"/>
        <v>9</v>
      </c>
      <c r="Z2188" s="90" t="e">
        <f t="shared" si="272"/>
        <v>#DIV/0!</v>
      </c>
      <c r="AA2188" s="94" t="e">
        <f>+VLOOKUP(C2188,'Código Licitaciones'!$J$7:$J$31,1,0)</f>
        <v>#N/A</v>
      </c>
      <c r="AB2188" s="94">
        <f t="shared" si="273"/>
        <v>0</v>
      </c>
      <c r="AC2188" s="94" t="e">
        <f>+VLOOKUP(E2188,'Código Licitaciones'!$K$7:$K$50,1,0)</f>
        <v>#N/A</v>
      </c>
      <c r="AD2188" s="94">
        <f t="shared" si="274"/>
        <v>0</v>
      </c>
      <c r="AE2188" s="94" t="e">
        <f>+VLOOKUP(G2188,'Código Licitaciones'!$L$7:$L$50,1,0)</f>
        <v>#N/A</v>
      </c>
      <c r="AF2188" s="90" t="e">
        <f t="shared" si="275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70"/>
        <v>0</v>
      </c>
      <c r="AJ2188" s="94">
        <f t="shared" si="270"/>
        <v>0</v>
      </c>
      <c r="AK2188" s="95" t="e">
        <f>+VLOOKUP(M2188,'Código Barras'!$C$3:$C$1694,1,0)</f>
        <v>#N/A</v>
      </c>
      <c r="AL2188" s="90">
        <f t="shared" si="269"/>
        <v>0</v>
      </c>
      <c r="AM2188" s="90">
        <f t="shared" si="269"/>
        <v>0</v>
      </c>
      <c r="AN2188" s="90">
        <f t="shared" si="269"/>
        <v>0</v>
      </c>
      <c r="AO2188" s="90">
        <f t="shared" si="269"/>
        <v>0</v>
      </c>
      <c r="AP2188" s="90">
        <f t="shared" si="269"/>
        <v>0</v>
      </c>
      <c r="AQ2188" s="90">
        <f t="shared" si="269"/>
        <v>0</v>
      </c>
      <c r="AR2188" s="90" t="e">
        <f>VLOOKUP(C2188&amp;E2188&amp;G2188&amp;I2188&amp;J2188,'Código Licitaciones'!$I$8:$I$4158,1,0)</f>
        <v>#N/A</v>
      </c>
    </row>
    <row r="2189" spans="24:44" ht="18.75" x14ac:dyDescent="0.3">
      <c r="X2189" s="83">
        <f t="shared" si="271"/>
        <v>9</v>
      </c>
      <c r="Z2189" s="90" t="e">
        <f t="shared" si="272"/>
        <v>#DIV/0!</v>
      </c>
      <c r="AA2189" s="94" t="e">
        <f>+VLOOKUP(C2189,'Código Licitaciones'!$J$7:$J$31,1,0)</f>
        <v>#N/A</v>
      </c>
      <c r="AB2189" s="94">
        <f t="shared" si="273"/>
        <v>0</v>
      </c>
      <c r="AC2189" s="94" t="e">
        <f>+VLOOKUP(E2189,'Código Licitaciones'!$K$7:$K$50,1,0)</f>
        <v>#N/A</v>
      </c>
      <c r="AD2189" s="94">
        <f t="shared" si="274"/>
        <v>0</v>
      </c>
      <c r="AE2189" s="94" t="e">
        <f>+VLOOKUP(G2189,'Código Licitaciones'!$L$7:$L$50,1,0)</f>
        <v>#N/A</v>
      </c>
      <c r="AF2189" s="90" t="e">
        <f t="shared" si="275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70"/>
        <v>0</v>
      </c>
      <c r="AJ2189" s="94">
        <f t="shared" si="270"/>
        <v>0</v>
      </c>
      <c r="AK2189" s="95" t="e">
        <f>+VLOOKUP(M2189,'Código Barras'!$C$3:$C$1694,1,0)</f>
        <v>#N/A</v>
      </c>
      <c r="AL2189" s="90">
        <f t="shared" si="269"/>
        <v>0</v>
      </c>
      <c r="AM2189" s="90">
        <f t="shared" si="269"/>
        <v>0</v>
      </c>
      <c r="AN2189" s="90">
        <f t="shared" si="269"/>
        <v>0</v>
      </c>
      <c r="AO2189" s="90">
        <f t="shared" si="269"/>
        <v>0</v>
      </c>
      <c r="AP2189" s="90">
        <f t="shared" si="269"/>
        <v>0</v>
      </c>
      <c r="AQ2189" s="90">
        <f t="shared" si="269"/>
        <v>0</v>
      </c>
      <c r="AR2189" s="90" t="e">
        <f>VLOOKUP(C2189&amp;E2189&amp;G2189&amp;I2189&amp;J2189,'Código Licitaciones'!$I$8:$I$4158,1,0)</f>
        <v>#N/A</v>
      </c>
    </row>
    <row r="2190" spans="24:44" ht="18.75" x14ac:dyDescent="0.3">
      <c r="X2190" s="83">
        <f t="shared" si="271"/>
        <v>9</v>
      </c>
      <c r="Z2190" s="90" t="e">
        <f t="shared" si="272"/>
        <v>#DIV/0!</v>
      </c>
      <c r="AA2190" s="94" t="e">
        <f>+VLOOKUP(C2190,'Código Licitaciones'!$J$7:$J$31,1,0)</f>
        <v>#N/A</v>
      </c>
      <c r="AB2190" s="94">
        <f t="shared" si="273"/>
        <v>0</v>
      </c>
      <c r="AC2190" s="94" t="e">
        <f>+VLOOKUP(E2190,'Código Licitaciones'!$K$7:$K$50,1,0)</f>
        <v>#N/A</v>
      </c>
      <c r="AD2190" s="94">
        <f t="shared" si="274"/>
        <v>0</v>
      </c>
      <c r="AE2190" s="94" t="e">
        <f>+VLOOKUP(G2190,'Código Licitaciones'!$L$7:$L$50,1,0)</f>
        <v>#N/A</v>
      </c>
      <c r="AF2190" s="90" t="e">
        <f t="shared" si="275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70"/>
        <v>0</v>
      </c>
      <c r="AJ2190" s="94">
        <f t="shared" si="270"/>
        <v>0</v>
      </c>
      <c r="AK2190" s="95" t="e">
        <f>+VLOOKUP(M2190,'Código Barras'!$C$3:$C$1694,1,0)</f>
        <v>#N/A</v>
      </c>
      <c r="AL2190" s="90">
        <f t="shared" si="269"/>
        <v>0</v>
      </c>
      <c r="AM2190" s="90">
        <f t="shared" si="269"/>
        <v>0</v>
      </c>
      <c r="AN2190" s="90">
        <f t="shared" si="269"/>
        <v>0</v>
      </c>
      <c r="AO2190" s="90">
        <f t="shared" si="269"/>
        <v>0</v>
      </c>
      <c r="AP2190" s="90">
        <f t="shared" si="269"/>
        <v>0</v>
      </c>
      <c r="AQ2190" s="90">
        <f t="shared" si="269"/>
        <v>0</v>
      </c>
      <c r="AR2190" s="90" t="e">
        <f>VLOOKUP(C2190&amp;E2190&amp;G2190&amp;I2190&amp;J2190,'Código Licitaciones'!$I$8:$I$4158,1,0)</f>
        <v>#N/A</v>
      </c>
    </row>
    <row r="2191" spans="24:44" ht="18.75" x14ac:dyDescent="0.3">
      <c r="X2191" s="83">
        <f t="shared" si="271"/>
        <v>9</v>
      </c>
      <c r="Z2191" s="90" t="e">
        <f t="shared" si="272"/>
        <v>#DIV/0!</v>
      </c>
      <c r="AA2191" s="94" t="e">
        <f>+VLOOKUP(C2191,'Código Licitaciones'!$J$7:$J$31,1,0)</f>
        <v>#N/A</v>
      </c>
      <c r="AB2191" s="94">
        <f t="shared" si="273"/>
        <v>0</v>
      </c>
      <c r="AC2191" s="94" t="e">
        <f>+VLOOKUP(E2191,'Código Licitaciones'!$K$7:$K$50,1,0)</f>
        <v>#N/A</v>
      </c>
      <c r="AD2191" s="94">
        <f t="shared" si="274"/>
        <v>0</v>
      </c>
      <c r="AE2191" s="94" t="e">
        <f>+VLOOKUP(G2191,'Código Licitaciones'!$L$7:$L$50,1,0)</f>
        <v>#N/A</v>
      </c>
      <c r="AF2191" s="90" t="e">
        <f t="shared" si="275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70"/>
        <v>0</v>
      </c>
      <c r="AJ2191" s="94">
        <f t="shared" si="270"/>
        <v>0</v>
      </c>
      <c r="AK2191" s="95" t="e">
        <f>+VLOOKUP(M2191,'Código Barras'!$C$3:$C$1694,1,0)</f>
        <v>#N/A</v>
      </c>
      <c r="AL2191" s="90">
        <f t="shared" si="269"/>
        <v>0</v>
      </c>
      <c r="AM2191" s="90">
        <f t="shared" si="269"/>
        <v>0</v>
      </c>
      <c r="AN2191" s="90">
        <f t="shared" si="269"/>
        <v>0</v>
      </c>
      <c r="AO2191" s="90">
        <f t="shared" si="269"/>
        <v>0</v>
      </c>
      <c r="AP2191" s="90">
        <f t="shared" si="269"/>
        <v>0</v>
      </c>
      <c r="AQ2191" s="90">
        <f t="shared" si="269"/>
        <v>0</v>
      </c>
      <c r="AR2191" s="90" t="e">
        <f>VLOOKUP(C2191&amp;E2191&amp;G2191&amp;I2191&amp;J2191,'Código Licitaciones'!$I$8:$I$4158,1,0)</f>
        <v>#N/A</v>
      </c>
    </row>
    <row r="2192" spans="24:44" ht="18.75" x14ac:dyDescent="0.3">
      <c r="X2192" s="83">
        <f t="shared" si="271"/>
        <v>9</v>
      </c>
      <c r="Z2192" s="90" t="e">
        <f t="shared" si="272"/>
        <v>#DIV/0!</v>
      </c>
      <c r="AA2192" s="94" t="e">
        <f>+VLOOKUP(C2192,'Código Licitaciones'!$J$7:$J$31,1,0)</f>
        <v>#N/A</v>
      </c>
      <c r="AB2192" s="94">
        <f t="shared" si="273"/>
        <v>0</v>
      </c>
      <c r="AC2192" s="94" t="e">
        <f>+VLOOKUP(E2192,'Código Licitaciones'!$K$7:$K$50,1,0)</f>
        <v>#N/A</v>
      </c>
      <c r="AD2192" s="94">
        <f t="shared" si="274"/>
        <v>0</v>
      </c>
      <c r="AE2192" s="94" t="e">
        <f>+VLOOKUP(G2192,'Código Licitaciones'!$L$7:$L$50,1,0)</f>
        <v>#N/A</v>
      </c>
      <c r="AF2192" s="90" t="e">
        <f t="shared" si="275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70"/>
        <v>0</v>
      </c>
      <c r="AJ2192" s="94">
        <f t="shared" si="270"/>
        <v>0</v>
      </c>
      <c r="AK2192" s="95" t="e">
        <f>+VLOOKUP(M2192,'Código Barras'!$C$3:$C$1694,1,0)</f>
        <v>#N/A</v>
      </c>
      <c r="AL2192" s="90">
        <f t="shared" si="269"/>
        <v>0</v>
      </c>
      <c r="AM2192" s="90">
        <f t="shared" si="269"/>
        <v>0</v>
      </c>
      <c r="AN2192" s="90">
        <f t="shared" si="269"/>
        <v>0</v>
      </c>
      <c r="AO2192" s="90">
        <f t="shared" si="269"/>
        <v>0</v>
      </c>
      <c r="AP2192" s="90">
        <f t="shared" si="269"/>
        <v>0</v>
      </c>
      <c r="AQ2192" s="90">
        <f t="shared" si="269"/>
        <v>0</v>
      </c>
      <c r="AR2192" s="90" t="e">
        <f>VLOOKUP(C2192&amp;E2192&amp;G2192&amp;I2192&amp;J2192,'Código Licitaciones'!$I$8:$I$4158,1,0)</f>
        <v>#N/A</v>
      </c>
    </row>
    <row r="2193" spans="24:44" ht="18.75" x14ac:dyDescent="0.3">
      <c r="X2193" s="83">
        <f t="shared" si="271"/>
        <v>9</v>
      </c>
      <c r="Z2193" s="90" t="e">
        <f t="shared" si="272"/>
        <v>#DIV/0!</v>
      </c>
      <c r="AA2193" s="94" t="e">
        <f>+VLOOKUP(C2193,'Código Licitaciones'!$J$7:$J$31,1,0)</f>
        <v>#N/A</v>
      </c>
      <c r="AB2193" s="94">
        <f t="shared" si="273"/>
        <v>0</v>
      </c>
      <c r="AC2193" s="94" t="e">
        <f>+VLOOKUP(E2193,'Código Licitaciones'!$K$7:$K$50,1,0)</f>
        <v>#N/A</v>
      </c>
      <c r="AD2193" s="94">
        <f t="shared" si="274"/>
        <v>0</v>
      </c>
      <c r="AE2193" s="94" t="e">
        <f>+VLOOKUP(G2193,'Código Licitaciones'!$L$7:$L$50,1,0)</f>
        <v>#N/A</v>
      </c>
      <c r="AF2193" s="90" t="e">
        <f t="shared" si="275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70"/>
        <v>0</v>
      </c>
      <c r="AJ2193" s="94">
        <f t="shared" si="270"/>
        <v>0</v>
      </c>
      <c r="AK2193" s="95" t="e">
        <f>+VLOOKUP(M2193,'Código Barras'!$C$3:$C$1694,1,0)</f>
        <v>#N/A</v>
      </c>
      <c r="AL2193" s="90">
        <f t="shared" si="269"/>
        <v>0</v>
      </c>
      <c r="AM2193" s="90">
        <f t="shared" si="269"/>
        <v>0</v>
      </c>
      <c r="AN2193" s="90">
        <f t="shared" si="269"/>
        <v>0</v>
      </c>
      <c r="AO2193" s="90">
        <f t="shared" si="269"/>
        <v>0</v>
      </c>
      <c r="AP2193" s="90">
        <f t="shared" si="269"/>
        <v>0</v>
      </c>
      <c r="AQ2193" s="90">
        <f t="shared" si="269"/>
        <v>0</v>
      </c>
      <c r="AR2193" s="90" t="e">
        <f>VLOOKUP(C2193&amp;E2193&amp;G2193&amp;I2193&amp;J2193,'Código Licitaciones'!$I$8:$I$4158,1,0)</f>
        <v>#N/A</v>
      </c>
    </row>
    <row r="2194" spans="24:44" ht="18.75" x14ac:dyDescent="0.3">
      <c r="X2194" s="83">
        <f t="shared" si="271"/>
        <v>9</v>
      </c>
      <c r="Z2194" s="90" t="e">
        <f t="shared" si="272"/>
        <v>#DIV/0!</v>
      </c>
      <c r="AA2194" s="94" t="e">
        <f>+VLOOKUP(C2194,'Código Licitaciones'!$J$7:$J$31,1,0)</f>
        <v>#N/A</v>
      </c>
      <c r="AB2194" s="94">
        <f t="shared" si="273"/>
        <v>0</v>
      </c>
      <c r="AC2194" s="94" t="e">
        <f>+VLOOKUP(E2194,'Código Licitaciones'!$K$7:$K$50,1,0)</f>
        <v>#N/A</v>
      </c>
      <c r="AD2194" s="94">
        <f t="shared" si="274"/>
        <v>0</v>
      </c>
      <c r="AE2194" s="94" t="e">
        <f>+VLOOKUP(G2194,'Código Licitaciones'!$L$7:$L$50,1,0)</f>
        <v>#N/A</v>
      </c>
      <c r="AF2194" s="90" t="e">
        <f t="shared" si="275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70"/>
        <v>0</v>
      </c>
      <c r="AJ2194" s="94">
        <f t="shared" si="270"/>
        <v>0</v>
      </c>
      <c r="AK2194" s="95" t="e">
        <f>+VLOOKUP(M2194,'Código Barras'!$C$3:$C$1694,1,0)</f>
        <v>#N/A</v>
      </c>
      <c r="AL2194" s="90">
        <f t="shared" si="269"/>
        <v>0</v>
      </c>
      <c r="AM2194" s="90">
        <f t="shared" si="269"/>
        <v>0</v>
      </c>
      <c r="AN2194" s="90">
        <f t="shared" si="269"/>
        <v>0</v>
      </c>
      <c r="AO2194" s="90">
        <f t="shared" si="269"/>
        <v>0</v>
      </c>
      <c r="AP2194" s="90">
        <f t="shared" si="269"/>
        <v>0</v>
      </c>
      <c r="AQ2194" s="90">
        <f t="shared" si="269"/>
        <v>0</v>
      </c>
      <c r="AR2194" s="90" t="e">
        <f>VLOOKUP(C2194&amp;E2194&amp;G2194&amp;I2194&amp;J2194,'Código Licitaciones'!$I$8:$I$4158,1,0)</f>
        <v>#N/A</v>
      </c>
    </row>
    <row r="2195" spans="24:44" ht="18.75" x14ac:dyDescent="0.3">
      <c r="X2195" s="83">
        <f t="shared" si="271"/>
        <v>9</v>
      </c>
      <c r="Z2195" s="90" t="e">
        <f t="shared" si="272"/>
        <v>#DIV/0!</v>
      </c>
      <c r="AA2195" s="94" t="e">
        <f>+VLOOKUP(C2195,'Código Licitaciones'!$J$7:$J$31,1,0)</f>
        <v>#N/A</v>
      </c>
      <c r="AB2195" s="94">
        <f t="shared" si="273"/>
        <v>0</v>
      </c>
      <c r="AC2195" s="94" t="e">
        <f>+VLOOKUP(E2195,'Código Licitaciones'!$K$7:$K$50,1,0)</f>
        <v>#N/A</v>
      </c>
      <c r="AD2195" s="94">
        <f t="shared" si="274"/>
        <v>0</v>
      </c>
      <c r="AE2195" s="94" t="e">
        <f>+VLOOKUP(G2195,'Código Licitaciones'!$L$7:$L$50,1,0)</f>
        <v>#N/A</v>
      </c>
      <c r="AF2195" s="90" t="e">
        <f t="shared" si="275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70"/>
        <v>0</v>
      </c>
      <c r="AJ2195" s="94">
        <f t="shared" si="270"/>
        <v>0</v>
      </c>
      <c r="AK2195" s="95" t="e">
        <f>+VLOOKUP(M2195,'Código Barras'!$C$3:$C$1694,1,0)</f>
        <v>#N/A</v>
      </c>
      <c r="AL2195" s="90">
        <f t="shared" si="269"/>
        <v>0</v>
      </c>
      <c r="AM2195" s="90">
        <f t="shared" si="269"/>
        <v>0</v>
      </c>
      <c r="AN2195" s="90">
        <f t="shared" si="269"/>
        <v>0</v>
      </c>
      <c r="AO2195" s="90">
        <f t="shared" si="269"/>
        <v>0</v>
      </c>
      <c r="AP2195" s="90">
        <f t="shared" si="269"/>
        <v>0</v>
      </c>
      <c r="AQ2195" s="90">
        <f t="shared" si="269"/>
        <v>0</v>
      </c>
      <c r="AR2195" s="90" t="e">
        <f>VLOOKUP(C2195&amp;E2195&amp;G2195&amp;I2195&amp;J2195,'Código Licitaciones'!$I$8:$I$4158,1,0)</f>
        <v>#N/A</v>
      </c>
    </row>
    <row r="2196" spans="24:44" ht="18.75" x14ac:dyDescent="0.3">
      <c r="X2196" s="83">
        <f t="shared" si="271"/>
        <v>9</v>
      </c>
      <c r="Z2196" s="90" t="e">
        <f t="shared" si="272"/>
        <v>#DIV/0!</v>
      </c>
      <c r="AA2196" s="94" t="e">
        <f>+VLOOKUP(C2196,'Código Licitaciones'!$J$7:$J$31,1,0)</f>
        <v>#N/A</v>
      </c>
      <c r="AB2196" s="94">
        <f t="shared" si="273"/>
        <v>0</v>
      </c>
      <c r="AC2196" s="94" t="e">
        <f>+VLOOKUP(E2196,'Código Licitaciones'!$K$7:$K$50,1,0)</f>
        <v>#N/A</v>
      </c>
      <c r="AD2196" s="94">
        <f t="shared" si="274"/>
        <v>0</v>
      </c>
      <c r="AE2196" s="94" t="e">
        <f>+VLOOKUP(G2196,'Código Licitaciones'!$L$7:$L$50,1,0)</f>
        <v>#N/A</v>
      </c>
      <c r="AF2196" s="90" t="e">
        <f t="shared" si="275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70"/>
        <v>0</v>
      </c>
      <c r="AJ2196" s="94">
        <f t="shared" si="270"/>
        <v>0</v>
      </c>
      <c r="AK2196" s="95" t="e">
        <f>+VLOOKUP(M2196,'Código Barras'!$C$3:$C$1694,1,0)</f>
        <v>#N/A</v>
      </c>
      <c r="AL2196" s="90">
        <f t="shared" si="269"/>
        <v>0</v>
      </c>
      <c r="AM2196" s="90">
        <f t="shared" si="269"/>
        <v>0</v>
      </c>
      <c r="AN2196" s="90">
        <f t="shared" si="269"/>
        <v>0</v>
      </c>
      <c r="AO2196" s="90">
        <f t="shared" si="269"/>
        <v>0</v>
      </c>
      <c r="AP2196" s="90">
        <f t="shared" si="269"/>
        <v>0</v>
      </c>
      <c r="AQ2196" s="90">
        <f t="shared" si="269"/>
        <v>0</v>
      </c>
      <c r="AR2196" s="90" t="e">
        <f>VLOOKUP(C2196&amp;E2196&amp;G2196&amp;I2196&amp;J2196,'Código Licitaciones'!$I$8:$I$4158,1,0)</f>
        <v>#N/A</v>
      </c>
    </row>
    <row r="2197" spans="24:44" ht="18.75" x14ac:dyDescent="0.3">
      <c r="X2197" s="83">
        <f t="shared" si="271"/>
        <v>9</v>
      </c>
      <c r="Z2197" s="90" t="e">
        <f t="shared" si="272"/>
        <v>#DIV/0!</v>
      </c>
      <c r="AA2197" s="94" t="e">
        <f>+VLOOKUP(C2197,'Código Licitaciones'!$J$7:$J$31,1,0)</f>
        <v>#N/A</v>
      </c>
      <c r="AB2197" s="94">
        <f t="shared" si="273"/>
        <v>0</v>
      </c>
      <c r="AC2197" s="94" t="e">
        <f>+VLOOKUP(E2197,'Código Licitaciones'!$K$7:$K$50,1,0)</f>
        <v>#N/A</v>
      </c>
      <c r="AD2197" s="94">
        <f t="shared" si="274"/>
        <v>0</v>
      </c>
      <c r="AE2197" s="94" t="e">
        <f>+VLOOKUP(G2197,'Código Licitaciones'!$L$7:$L$50,1,0)</f>
        <v>#N/A</v>
      </c>
      <c r="AF2197" s="90" t="e">
        <f t="shared" si="275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70"/>
        <v>0</v>
      </c>
      <c r="AJ2197" s="94">
        <f t="shared" si="270"/>
        <v>0</v>
      </c>
      <c r="AK2197" s="95" t="e">
        <f>+VLOOKUP(M2197,'Código Barras'!$C$3:$C$1694,1,0)</f>
        <v>#N/A</v>
      </c>
      <c r="AL2197" s="90">
        <f t="shared" si="269"/>
        <v>0</v>
      </c>
      <c r="AM2197" s="90">
        <f t="shared" si="269"/>
        <v>0</v>
      </c>
      <c r="AN2197" s="90">
        <f t="shared" si="269"/>
        <v>0</v>
      </c>
      <c r="AO2197" s="90">
        <f t="shared" si="269"/>
        <v>0</v>
      </c>
      <c r="AP2197" s="90">
        <f t="shared" si="269"/>
        <v>0</v>
      </c>
      <c r="AQ2197" s="90">
        <f t="shared" si="269"/>
        <v>0</v>
      </c>
      <c r="AR2197" s="90" t="e">
        <f>VLOOKUP(C2197&amp;E2197&amp;G2197&amp;I2197&amp;J2197,'Código Licitaciones'!$I$8:$I$4158,1,0)</f>
        <v>#N/A</v>
      </c>
    </row>
    <row r="2198" spans="24:44" ht="18.75" x14ac:dyDescent="0.3">
      <c r="X2198" s="83">
        <f t="shared" si="271"/>
        <v>9</v>
      </c>
      <c r="Z2198" s="90" t="e">
        <f t="shared" si="272"/>
        <v>#DIV/0!</v>
      </c>
      <c r="AA2198" s="94" t="e">
        <f>+VLOOKUP(C2198,'Código Licitaciones'!$J$7:$J$31,1,0)</f>
        <v>#N/A</v>
      </c>
      <c r="AB2198" s="94">
        <f t="shared" si="273"/>
        <v>0</v>
      </c>
      <c r="AC2198" s="94" t="e">
        <f>+VLOOKUP(E2198,'Código Licitaciones'!$K$7:$K$50,1,0)</f>
        <v>#N/A</v>
      </c>
      <c r="AD2198" s="94">
        <f t="shared" si="274"/>
        <v>0</v>
      </c>
      <c r="AE2198" s="94" t="e">
        <f>+VLOOKUP(G2198,'Código Licitaciones'!$L$7:$L$50,1,0)</f>
        <v>#N/A</v>
      </c>
      <c r="AF2198" s="90" t="e">
        <f t="shared" si="275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70"/>
        <v>0</v>
      </c>
      <c r="AJ2198" s="94">
        <f t="shared" si="270"/>
        <v>0</v>
      </c>
      <c r="AK2198" s="95" t="e">
        <f>+VLOOKUP(M2198,'Código Barras'!$C$3:$C$1694,1,0)</f>
        <v>#N/A</v>
      </c>
      <c r="AL2198" s="90">
        <f t="shared" si="269"/>
        <v>0</v>
      </c>
      <c r="AM2198" s="90">
        <f t="shared" si="269"/>
        <v>0</v>
      </c>
      <c r="AN2198" s="90">
        <f t="shared" si="269"/>
        <v>0</v>
      </c>
      <c r="AO2198" s="90">
        <f t="shared" si="269"/>
        <v>0</v>
      </c>
      <c r="AP2198" s="90">
        <f t="shared" si="269"/>
        <v>0</v>
      </c>
      <c r="AQ2198" s="90">
        <f t="shared" si="269"/>
        <v>0</v>
      </c>
      <c r="AR2198" s="90" t="e">
        <f>VLOOKUP(C2198&amp;E2198&amp;G2198&amp;I2198&amp;J2198,'Código Licitaciones'!$I$8:$I$4158,1,0)</f>
        <v>#N/A</v>
      </c>
    </row>
    <row r="2199" spans="24:44" ht="18.75" x14ac:dyDescent="0.3">
      <c r="X2199" s="83">
        <f t="shared" si="271"/>
        <v>9</v>
      </c>
      <c r="Z2199" s="90" t="e">
        <f t="shared" si="272"/>
        <v>#DIV/0!</v>
      </c>
      <c r="AA2199" s="94" t="e">
        <f>+VLOOKUP(C2199,'Código Licitaciones'!$J$7:$J$31,1,0)</f>
        <v>#N/A</v>
      </c>
      <c r="AB2199" s="94">
        <f t="shared" si="273"/>
        <v>0</v>
      </c>
      <c r="AC2199" s="94" t="e">
        <f>+VLOOKUP(E2199,'Código Licitaciones'!$K$7:$K$50,1,0)</f>
        <v>#N/A</v>
      </c>
      <c r="AD2199" s="94">
        <f t="shared" si="274"/>
        <v>0</v>
      </c>
      <c r="AE2199" s="94" t="e">
        <f>+VLOOKUP(G2199,'Código Licitaciones'!$L$7:$L$50,1,0)</f>
        <v>#N/A</v>
      </c>
      <c r="AF2199" s="90" t="e">
        <f t="shared" si="275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70"/>
        <v>0</v>
      </c>
      <c r="AJ2199" s="94">
        <f t="shared" si="270"/>
        <v>0</v>
      </c>
      <c r="AK2199" s="95" t="e">
        <f>+VLOOKUP(M2199,'Código Barras'!$C$3:$C$1694,1,0)</f>
        <v>#N/A</v>
      </c>
      <c r="AL2199" s="90">
        <f t="shared" si="269"/>
        <v>0</v>
      </c>
      <c r="AM2199" s="90">
        <f t="shared" si="269"/>
        <v>0</v>
      </c>
      <c r="AN2199" s="90">
        <f t="shared" si="269"/>
        <v>0</v>
      </c>
      <c r="AO2199" s="90">
        <f t="shared" ref="AO2199:AQ2262" si="276">IF(OR(ISNUMBER(Q2199),Q2199=0),Q2199,1/0)</f>
        <v>0</v>
      </c>
      <c r="AP2199" s="90">
        <f t="shared" si="276"/>
        <v>0</v>
      </c>
      <c r="AQ2199" s="90">
        <f t="shared" si="276"/>
        <v>0</v>
      </c>
      <c r="AR2199" s="90" t="e">
        <f>VLOOKUP(C2199&amp;E2199&amp;G2199&amp;I2199&amp;J2199,'Código Licitaciones'!$I$8:$I$4158,1,0)</f>
        <v>#N/A</v>
      </c>
    </row>
    <row r="2200" spans="24:44" ht="18.75" x14ac:dyDescent="0.3">
      <c r="X2200" s="83">
        <f t="shared" si="271"/>
        <v>9</v>
      </c>
      <c r="Z2200" s="90" t="e">
        <f t="shared" si="272"/>
        <v>#DIV/0!</v>
      </c>
      <c r="AA2200" s="94" t="e">
        <f>+VLOOKUP(C2200,'Código Licitaciones'!$J$7:$J$31,1,0)</f>
        <v>#N/A</v>
      </c>
      <c r="AB2200" s="94">
        <f t="shared" si="273"/>
        <v>0</v>
      </c>
      <c r="AC2200" s="94" t="e">
        <f>+VLOOKUP(E2200,'Código Licitaciones'!$K$7:$K$50,1,0)</f>
        <v>#N/A</v>
      </c>
      <c r="AD2200" s="94">
        <f t="shared" si="274"/>
        <v>0</v>
      </c>
      <c r="AE2200" s="94" t="e">
        <f>+VLOOKUP(G2200,'Código Licitaciones'!$L$7:$L$50,1,0)</f>
        <v>#N/A</v>
      </c>
      <c r="AF2200" s="90" t="e">
        <f t="shared" si="275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70"/>
        <v>0</v>
      </c>
      <c r="AJ2200" s="94">
        <f t="shared" si="270"/>
        <v>0</v>
      </c>
      <c r="AK2200" s="95" t="e">
        <f>+VLOOKUP(M2200,'Código Barras'!$C$3:$C$1694,1,0)</f>
        <v>#N/A</v>
      </c>
      <c r="AL2200" s="90">
        <f t="shared" ref="AL2200:AQ2263" si="277">IF(OR(ISNUMBER(N2200),N2200=0),N2200,1/0)</f>
        <v>0</v>
      </c>
      <c r="AM2200" s="90">
        <f t="shared" si="277"/>
        <v>0</v>
      </c>
      <c r="AN2200" s="90">
        <f t="shared" si="277"/>
        <v>0</v>
      </c>
      <c r="AO2200" s="90">
        <f t="shared" si="276"/>
        <v>0</v>
      </c>
      <c r="AP2200" s="90">
        <f t="shared" si="276"/>
        <v>0</v>
      </c>
      <c r="AQ2200" s="90">
        <f t="shared" si="276"/>
        <v>0</v>
      </c>
      <c r="AR2200" s="90" t="e">
        <f>VLOOKUP(C2200&amp;E2200&amp;G2200&amp;I2200&amp;J2200,'Código Licitaciones'!$I$8:$I$4158,1,0)</f>
        <v>#N/A</v>
      </c>
    </row>
    <row r="2201" spans="24:44" ht="18.75" x14ac:dyDescent="0.3">
      <c r="X2201" s="83">
        <f t="shared" si="271"/>
        <v>9</v>
      </c>
      <c r="Z2201" s="90" t="e">
        <f t="shared" si="272"/>
        <v>#DIV/0!</v>
      </c>
      <c r="AA2201" s="94" t="e">
        <f>+VLOOKUP(C2201,'Código Licitaciones'!$J$7:$J$31,1,0)</f>
        <v>#N/A</v>
      </c>
      <c r="AB2201" s="94">
        <f t="shared" si="273"/>
        <v>0</v>
      </c>
      <c r="AC2201" s="94" t="e">
        <f>+VLOOKUP(E2201,'Código Licitaciones'!$K$7:$K$50,1,0)</f>
        <v>#N/A</v>
      </c>
      <c r="AD2201" s="94">
        <f t="shared" si="274"/>
        <v>0</v>
      </c>
      <c r="AE2201" s="94" t="e">
        <f>+VLOOKUP(G2201,'Código Licitaciones'!$L$7:$L$50,1,0)</f>
        <v>#N/A</v>
      </c>
      <c r="AF2201" s="90" t="e">
        <f t="shared" si="275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70"/>
        <v>0</v>
      </c>
      <c r="AJ2201" s="94">
        <f t="shared" si="270"/>
        <v>0</v>
      </c>
      <c r="AK2201" s="95" t="e">
        <f>+VLOOKUP(M2201,'Código Barras'!$C$3:$C$1694,1,0)</f>
        <v>#N/A</v>
      </c>
      <c r="AL2201" s="90">
        <f t="shared" si="277"/>
        <v>0</v>
      </c>
      <c r="AM2201" s="90">
        <f t="shared" si="277"/>
        <v>0</v>
      </c>
      <c r="AN2201" s="90">
        <f t="shared" si="277"/>
        <v>0</v>
      </c>
      <c r="AO2201" s="90">
        <f t="shared" si="276"/>
        <v>0</v>
      </c>
      <c r="AP2201" s="90">
        <f t="shared" si="276"/>
        <v>0</v>
      </c>
      <c r="AQ2201" s="90">
        <f t="shared" si="276"/>
        <v>0</v>
      </c>
      <c r="AR2201" s="90" t="e">
        <f>VLOOKUP(C2201&amp;E2201&amp;G2201&amp;I2201&amp;J2201,'Código Licitaciones'!$I$8:$I$4158,1,0)</f>
        <v>#N/A</v>
      </c>
    </row>
    <row r="2202" spans="24:44" ht="18.75" x14ac:dyDescent="0.3">
      <c r="X2202" s="83">
        <f t="shared" si="271"/>
        <v>9</v>
      </c>
      <c r="Z2202" s="90" t="e">
        <f t="shared" si="272"/>
        <v>#DIV/0!</v>
      </c>
      <c r="AA2202" s="94" t="e">
        <f>+VLOOKUP(C2202,'Código Licitaciones'!$J$7:$J$31,1,0)</f>
        <v>#N/A</v>
      </c>
      <c r="AB2202" s="94">
        <f t="shared" si="273"/>
        <v>0</v>
      </c>
      <c r="AC2202" s="94" t="e">
        <f>+VLOOKUP(E2202,'Código Licitaciones'!$K$7:$K$50,1,0)</f>
        <v>#N/A</v>
      </c>
      <c r="AD2202" s="94">
        <f t="shared" si="274"/>
        <v>0</v>
      </c>
      <c r="AE2202" s="94" t="e">
        <f>+VLOOKUP(G2202,'Código Licitaciones'!$L$7:$L$50,1,0)</f>
        <v>#N/A</v>
      </c>
      <c r="AF2202" s="90" t="e">
        <f t="shared" si="275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70"/>
        <v>0</v>
      </c>
      <c r="AJ2202" s="94">
        <f t="shared" si="270"/>
        <v>0</v>
      </c>
      <c r="AK2202" s="95" t="e">
        <f>+VLOOKUP(M2202,'Código Barras'!$C$3:$C$1694,1,0)</f>
        <v>#N/A</v>
      </c>
      <c r="AL2202" s="90">
        <f t="shared" si="277"/>
        <v>0</v>
      </c>
      <c r="AM2202" s="90">
        <f t="shared" si="277"/>
        <v>0</v>
      </c>
      <c r="AN2202" s="90">
        <f t="shared" si="277"/>
        <v>0</v>
      </c>
      <c r="AO2202" s="90">
        <f t="shared" si="276"/>
        <v>0</v>
      </c>
      <c r="AP2202" s="90">
        <f t="shared" si="276"/>
        <v>0</v>
      </c>
      <c r="AQ2202" s="90">
        <f t="shared" si="276"/>
        <v>0</v>
      </c>
      <c r="AR2202" s="90" t="e">
        <f>VLOOKUP(C2202&amp;E2202&amp;G2202&amp;I2202&amp;J2202,'Código Licitaciones'!$I$8:$I$4158,1,0)</f>
        <v>#N/A</v>
      </c>
    </row>
    <row r="2203" spans="24:44" ht="18.75" x14ac:dyDescent="0.3">
      <c r="X2203" s="83">
        <f t="shared" si="271"/>
        <v>9</v>
      </c>
      <c r="Z2203" s="90" t="e">
        <f t="shared" si="272"/>
        <v>#DIV/0!</v>
      </c>
      <c r="AA2203" s="94" t="e">
        <f>+VLOOKUP(C2203,'Código Licitaciones'!$J$7:$J$31,1,0)</f>
        <v>#N/A</v>
      </c>
      <c r="AB2203" s="94">
        <f t="shared" si="273"/>
        <v>0</v>
      </c>
      <c r="AC2203" s="94" t="e">
        <f>+VLOOKUP(E2203,'Código Licitaciones'!$K$7:$K$50,1,0)</f>
        <v>#N/A</v>
      </c>
      <c r="AD2203" s="94">
        <f t="shared" si="274"/>
        <v>0</v>
      </c>
      <c r="AE2203" s="94" t="e">
        <f>+VLOOKUP(G2203,'Código Licitaciones'!$L$7:$L$50,1,0)</f>
        <v>#N/A</v>
      </c>
      <c r="AF2203" s="90" t="e">
        <f t="shared" si="275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70"/>
        <v>0</v>
      </c>
      <c r="AJ2203" s="94">
        <f t="shared" si="270"/>
        <v>0</v>
      </c>
      <c r="AK2203" s="95" t="e">
        <f>+VLOOKUP(M2203,'Código Barras'!$C$3:$C$1694,1,0)</f>
        <v>#N/A</v>
      </c>
      <c r="AL2203" s="90">
        <f t="shared" si="277"/>
        <v>0</v>
      </c>
      <c r="AM2203" s="90">
        <f t="shared" si="277"/>
        <v>0</v>
      </c>
      <c r="AN2203" s="90">
        <f t="shared" si="277"/>
        <v>0</v>
      </c>
      <c r="AO2203" s="90">
        <f t="shared" si="276"/>
        <v>0</v>
      </c>
      <c r="AP2203" s="90">
        <f t="shared" si="276"/>
        <v>0</v>
      </c>
      <c r="AQ2203" s="90">
        <f t="shared" si="276"/>
        <v>0</v>
      </c>
      <c r="AR2203" s="90" t="e">
        <f>VLOOKUP(C2203&amp;E2203&amp;G2203&amp;I2203&amp;J2203,'Código Licitaciones'!$I$8:$I$4158,1,0)</f>
        <v>#N/A</v>
      </c>
    </row>
    <row r="2204" spans="24:44" ht="18.75" x14ac:dyDescent="0.3">
      <c r="X2204" s="83">
        <f t="shared" si="271"/>
        <v>9</v>
      </c>
      <c r="Z2204" s="90" t="e">
        <f t="shared" si="272"/>
        <v>#DIV/0!</v>
      </c>
      <c r="AA2204" s="94" t="e">
        <f>+VLOOKUP(C2204,'Código Licitaciones'!$J$7:$J$31,1,0)</f>
        <v>#N/A</v>
      </c>
      <c r="AB2204" s="94">
        <f t="shared" si="273"/>
        <v>0</v>
      </c>
      <c r="AC2204" s="94" t="e">
        <f>+VLOOKUP(E2204,'Código Licitaciones'!$K$7:$K$50,1,0)</f>
        <v>#N/A</v>
      </c>
      <c r="AD2204" s="94">
        <f t="shared" si="274"/>
        <v>0</v>
      </c>
      <c r="AE2204" s="94" t="e">
        <f>+VLOOKUP(G2204,'Código Licitaciones'!$L$7:$L$50,1,0)</f>
        <v>#N/A</v>
      </c>
      <c r="AF2204" s="90" t="e">
        <f t="shared" si="275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70"/>
        <v>0</v>
      </c>
      <c r="AJ2204" s="94">
        <f t="shared" si="270"/>
        <v>0</v>
      </c>
      <c r="AK2204" s="95" t="e">
        <f>+VLOOKUP(M2204,'Código Barras'!$C$3:$C$1694,1,0)</f>
        <v>#N/A</v>
      </c>
      <c r="AL2204" s="90">
        <f t="shared" si="277"/>
        <v>0</v>
      </c>
      <c r="AM2204" s="90">
        <f t="shared" si="277"/>
        <v>0</v>
      </c>
      <c r="AN2204" s="90">
        <f t="shared" si="277"/>
        <v>0</v>
      </c>
      <c r="AO2204" s="90">
        <f t="shared" si="276"/>
        <v>0</v>
      </c>
      <c r="AP2204" s="90">
        <f t="shared" si="276"/>
        <v>0</v>
      </c>
      <c r="AQ2204" s="90">
        <f t="shared" si="276"/>
        <v>0</v>
      </c>
      <c r="AR2204" s="90" t="e">
        <f>VLOOKUP(C2204&amp;E2204&amp;G2204&amp;I2204&amp;J2204,'Código Licitaciones'!$I$8:$I$4158,1,0)</f>
        <v>#N/A</v>
      </c>
    </row>
    <row r="2205" spans="24:44" ht="18.75" x14ac:dyDescent="0.3">
      <c r="X2205" s="83">
        <f t="shared" si="271"/>
        <v>9</v>
      </c>
      <c r="Z2205" s="90" t="e">
        <f t="shared" si="272"/>
        <v>#DIV/0!</v>
      </c>
      <c r="AA2205" s="94" t="e">
        <f>+VLOOKUP(C2205,'Código Licitaciones'!$J$7:$J$31,1,0)</f>
        <v>#N/A</v>
      </c>
      <c r="AB2205" s="94">
        <f t="shared" si="273"/>
        <v>0</v>
      </c>
      <c r="AC2205" s="94" t="e">
        <f>+VLOOKUP(E2205,'Código Licitaciones'!$K$7:$K$50,1,0)</f>
        <v>#N/A</v>
      </c>
      <c r="AD2205" s="94">
        <f t="shared" si="274"/>
        <v>0</v>
      </c>
      <c r="AE2205" s="94" t="e">
        <f>+VLOOKUP(G2205,'Código Licitaciones'!$L$7:$L$50,1,0)</f>
        <v>#N/A</v>
      </c>
      <c r="AF2205" s="90" t="e">
        <f t="shared" si="275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70"/>
        <v>0</v>
      </c>
      <c r="AJ2205" s="94">
        <f t="shared" si="270"/>
        <v>0</v>
      </c>
      <c r="AK2205" s="95" t="e">
        <f>+VLOOKUP(M2205,'Código Barras'!$C$3:$C$1694,1,0)</f>
        <v>#N/A</v>
      </c>
      <c r="AL2205" s="90">
        <f t="shared" si="277"/>
        <v>0</v>
      </c>
      <c r="AM2205" s="90">
        <f t="shared" si="277"/>
        <v>0</v>
      </c>
      <c r="AN2205" s="90">
        <f t="shared" si="277"/>
        <v>0</v>
      </c>
      <c r="AO2205" s="90">
        <f t="shared" si="276"/>
        <v>0</v>
      </c>
      <c r="AP2205" s="90">
        <f t="shared" si="276"/>
        <v>0</v>
      </c>
      <c r="AQ2205" s="90">
        <f t="shared" si="276"/>
        <v>0</v>
      </c>
      <c r="AR2205" s="90" t="e">
        <f>VLOOKUP(C2205&amp;E2205&amp;G2205&amp;I2205&amp;J2205,'Código Licitaciones'!$I$8:$I$4158,1,0)</f>
        <v>#N/A</v>
      </c>
    </row>
    <row r="2206" spans="24:44" ht="18.75" x14ac:dyDescent="0.3">
      <c r="X2206" s="83">
        <f t="shared" si="271"/>
        <v>9</v>
      </c>
      <c r="Z2206" s="90" t="e">
        <f t="shared" si="272"/>
        <v>#DIV/0!</v>
      </c>
      <c r="AA2206" s="94" t="e">
        <f>+VLOOKUP(C2206,'Código Licitaciones'!$J$7:$J$31,1,0)</f>
        <v>#N/A</v>
      </c>
      <c r="AB2206" s="94">
        <f t="shared" si="273"/>
        <v>0</v>
      </c>
      <c r="AC2206" s="94" t="e">
        <f>+VLOOKUP(E2206,'Código Licitaciones'!$K$7:$K$50,1,0)</f>
        <v>#N/A</v>
      </c>
      <c r="AD2206" s="94">
        <f t="shared" si="274"/>
        <v>0</v>
      </c>
      <c r="AE2206" s="94" t="e">
        <f>+VLOOKUP(G2206,'Código Licitaciones'!$L$7:$L$50,1,0)</f>
        <v>#N/A</v>
      </c>
      <c r="AF2206" s="90" t="e">
        <f t="shared" si="275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70"/>
        <v>0</v>
      </c>
      <c r="AJ2206" s="94">
        <f t="shared" si="270"/>
        <v>0</v>
      </c>
      <c r="AK2206" s="95" t="e">
        <f>+VLOOKUP(M2206,'Código Barras'!$C$3:$C$1694,1,0)</f>
        <v>#N/A</v>
      </c>
      <c r="AL2206" s="90">
        <f t="shared" si="277"/>
        <v>0</v>
      </c>
      <c r="AM2206" s="90">
        <f t="shared" si="277"/>
        <v>0</v>
      </c>
      <c r="AN2206" s="90">
        <f t="shared" si="277"/>
        <v>0</v>
      </c>
      <c r="AO2206" s="90">
        <f t="shared" si="276"/>
        <v>0</v>
      </c>
      <c r="AP2206" s="90">
        <f t="shared" si="276"/>
        <v>0</v>
      </c>
      <c r="AQ2206" s="90">
        <f t="shared" si="276"/>
        <v>0</v>
      </c>
      <c r="AR2206" s="90" t="e">
        <f>VLOOKUP(C2206&amp;E2206&amp;G2206&amp;I2206&amp;J2206,'Código Licitaciones'!$I$8:$I$4158,1,0)</f>
        <v>#N/A</v>
      </c>
    </row>
    <row r="2207" spans="24:44" ht="18.75" x14ac:dyDescent="0.3">
      <c r="X2207" s="83">
        <f t="shared" si="271"/>
        <v>9</v>
      </c>
      <c r="Z2207" s="90" t="e">
        <f t="shared" si="272"/>
        <v>#DIV/0!</v>
      </c>
      <c r="AA2207" s="94" t="e">
        <f>+VLOOKUP(C2207,'Código Licitaciones'!$J$7:$J$31,1,0)</f>
        <v>#N/A</v>
      </c>
      <c r="AB2207" s="94">
        <f t="shared" si="273"/>
        <v>0</v>
      </c>
      <c r="AC2207" s="94" t="e">
        <f>+VLOOKUP(E2207,'Código Licitaciones'!$K$7:$K$50,1,0)</f>
        <v>#N/A</v>
      </c>
      <c r="AD2207" s="94">
        <f t="shared" si="274"/>
        <v>0</v>
      </c>
      <c r="AE2207" s="94" t="e">
        <f>+VLOOKUP(G2207,'Código Licitaciones'!$L$7:$L$50,1,0)</f>
        <v>#N/A</v>
      </c>
      <c r="AF2207" s="90" t="e">
        <f t="shared" si="275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70"/>
        <v>0</v>
      </c>
      <c r="AJ2207" s="94">
        <f t="shared" si="270"/>
        <v>0</v>
      </c>
      <c r="AK2207" s="95" t="e">
        <f>+VLOOKUP(M2207,'Código Barras'!$C$3:$C$1694,1,0)</f>
        <v>#N/A</v>
      </c>
      <c r="AL2207" s="90">
        <f t="shared" si="277"/>
        <v>0</v>
      </c>
      <c r="AM2207" s="90">
        <f t="shared" si="277"/>
        <v>0</v>
      </c>
      <c r="AN2207" s="90">
        <f t="shared" si="277"/>
        <v>0</v>
      </c>
      <c r="AO2207" s="90">
        <f t="shared" si="276"/>
        <v>0</v>
      </c>
      <c r="AP2207" s="90">
        <f t="shared" si="276"/>
        <v>0</v>
      </c>
      <c r="AQ2207" s="90">
        <f t="shared" si="276"/>
        <v>0</v>
      </c>
      <c r="AR2207" s="90" t="e">
        <f>VLOOKUP(C2207&amp;E2207&amp;G2207&amp;I2207&amp;J2207,'Código Licitaciones'!$I$8:$I$4158,1,0)</f>
        <v>#N/A</v>
      </c>
    </row>
    <row r="2208" spans="24:44" ht="18.75" x14ac:dyDescent="0.3">
      <c r="X2208" s="83">
        <f t="shared" si="271"/>
        <v>9</v>
      </c>
      <c r="Z2208" s="90" t="e">
        <f t="shared" si="272"/>
        <v>#DIV/0!</v>
      </c>
      <c r="AA2208" s="94" t="e">
        <f>+VLOOKUP(C2208,'Código Licitaciones'!$J$7:$J$31,1,0)</f>
        <v>#N/A</v>
      </c>
      <c r="AB2208" s="94">
        <f t="shared" si="273"/>
        <v>0</v>
      </c>
      <c r="AC2208" s="94" t="e">
        <f>+VLOOKUP(E2208,'Código Licitaciones'!$K$7:$K$50,1,0)</f>
        <v>#N/A</v>
      </c>
      <c r="AD2208" s="94">
        <f t="shared" si="274"/>
        <v>0</v>
      </c>
      <c r="AE2208" s="94" t="e">
        <f>+VLOOKUP(G2208,'Código Licitaciones'!$L$7:$L$50,1,0)</f>
        <v>#N/A</v>
      </c>
      <c r="AF2208" s="90" t="e">
        <f t="shared" si="275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70"/>
        <v>0</v>
      </c>
      <c r="AJ2208" s="94">
        <f t="shared" si="270"/>
        <v>0</v>
      </c>
      <c r="AK2208" s="95" t="e">
        <f>+VLOOKUP(M2208,'Código Barras'!$C$3:$C$1694,1,0)</f>
        <v>#N/A</v>
      </c>
      <c r="AL2208" s="90">
        <f t="shared" si="277"/>
        <v>0</v>
      </c>
      <c r="AM2208" s="90">
        <f t="shared" si="277"/>
        <v>0</v>
      </c>
      <c r="AN2208" s="90">
        <f t="shared" si="277"/>
        <v>0</v>
      </c>
      <c r="AO2208" s="90">
        <f t="shared" si="276"/>
        <v>0</v>
      </c>
      <c r="AP2208" s="90">
        <f t="shared" si="276"/>
        <v>0</v>
      </c>
      <c r="AQ2208" s="90">
        <f t="shared" si="276"/>
        <v>0</v>
      </c>
      <c r="AR2208" s="90" t="e">
        <f>VLOOKUP(C2208&amp;E2208&amp;G2208&amp;I2208&amp;J2208,'Código Licitaciones'!$I$8:$I$4158,1,0)</f>
        <v>#N/A</v>
      </c>
    </row>
    <row r="2209" spans="24:44" ht="18.75" x14ac:dyDescent="0.3">
      <c r="X2209" s="83">
        <f t="shared" si="271"/>
        <v>9</v>
      </c>
      <c r="Z2209" s="90" t="e">
        <f t="shared" si="272"/>
        <v>#DIV/0!</v>
      </c>
      <c r="AA2209" s="94" t="e">
        <f>+VLOOKUP(C2209,'Código Licitaciones'!$J$7:$J$31,1,0)</f>
        <v>#N/A</v>
      </c>
      <c r="AB2209" s="94">
        <f t="shared" si="273"/>
        <v>0</v>
      </c>
      <c r="AC2209" s="94" t="e">
        <f>+VLOOKUP(E2209,'Código Licitaciones'!$K$7:$K$50,1,0)</f>
        <v>#N/A</v>
      </c>
      <c r="AD2209" s="94">
        <f t="shared" si="274"/>
        <v>0</v>
      </c>
      <c r="AE2209" s="94" t="e">
        <f>+VLOOKUP(G2209,'Código Licitaciones'!$L$7:$L$50,1,0)</f>
        <v>#N/A</v>
      </c>
      <c r="AF2209" s="90" t="e">
        <f t="shared" si="275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70"/>
        <v>0</v>
      </c>
      <c r="AJ2209" s="94">
        <f t="shared" si="270"/>
        <v>0</v>
      </c>
      <c r="AK2209" s="95" t="e">
        <f>+VLOOKUP(M2209,'Código Barras'!$C$3:$C$1694,1,0)</f>
        <v>#N/A</v>
      </c>
      <c r="AL2209" s="90">
        <f t="shared" si="277"/>
        <v>0</v>
      </c>
      <c r="AM2209" s="90">
        <f t="shared" si="277"/>
        <v>0</v>
      </c>
      <c r="AN2209" s="90">
        <f t="shared" si="277"/>
        <v>0</v>
      </c>
      <c r="AO2209" s="90">
        <f t="shared" si="276"/>
        <v>0</v>
      </c>
      <c r="AP2209" s="90">
        <f t="shared" si="276"/>
        <v>0</v>
      </c>
      <c r="AQ2209" s="90">
        <f t="shared" si="276"/>
        <v>0</v>
      </c>
      <c r="AR2209" s="90" t="e">
        <f>VLOOKUP(C2209&amp;E2209&amp;G2209&amp;I2209&amp;J2209,'Código Licitaciones'!$I$8:$I$4158,1,0)</f>
        <v>#N/A</v>
      </c>
    </row>
    <row r="2210" spans="24:44" ht="18.75" x14ac:dyDescent="0.3">
      <c r="X2210" s="83">
        <f t="shared" si="271"/>
        <v>9</v>
      </c>
      <c r="Z2210" s="90" t="e">
        <f t="shared" si="272"/>
        <v>#DIV/0!</v>
      </c>
      <c r="AA2210" s="94" t="e">
        <f>+VLOOKUP(C2210,'Código Licitaciones'!$J$7:$J$31,1,0)</f>
        <v>#N/A</v>
      </c>
      <c r="AB2210" s="94">
        <f t="shared" si="273"/>
        <v>0</v>
      </c>
      <c r="AC2210" s="94" t="e">
        <f>+VLOOKUP(E2210,'Código Licitaciones'!$K$7:$K$50,1,0)</f>
        <v>#N/A</v>
      </c>
      <c r="AD2210" s="94">
        <f t="shared" si="274"/>
        <v>0</v>
      </c>
      <c r="AE2210" s="94" t="e">
        <f>+VLOOKUP(G2210,'Código Licitaciones'!$L$7:$L$50,1,0)</f>
        <v>#N/A</v>
      </c>
      <c r="AF2210" s="90" t="e">
        <f t="shared" si="275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70"/>
        <v>0</v>
      </c>
      <c r="AJ2210" s="94">
        <f t="shared" si="270"/>
        <v>0</v>
      </c>
      <c r="AK2210" s="95" t="e">
        <f>+VLOOKUP(M2210,'Código Barras'!$C$3:$C$1694,1,0)</f>
        <v>#N/A</v>
      </c>
      <c r="AL2210" s="90">
        <f t="shared" si="277"/>
        <v>0</v>
      </c>
      <c r="AM2210" s="90">
        <f t="shared" si="277"/>
        <v>0</v>
      </c>
      <c r="AN2210" s="90">
        <f t="shared" si="277"/>
        <v>0</v>
      </c>
      <c r="AO2210" s="90">
        <f t="shared" si="276"/>
        <v>0</v>
      </c>
      <c r="AP2210" s="90">
        <f t="shared" si="276"/>
        <v>0</v>
      </c>
      <c r="AQ2210" s="90">
        <f t="shared" si="276"/>
        <v>0</v>
      </c>
      <c r="AR2210" s="90" t="e">
        <f>VLOOKUP(C2210&amp;E2210&amp;G2210&amp;I2210&amp;J2210,'Código Licitaciones'!$I$8:$I$4158,1,0)</f>
        <v>#N/A</v>
      </c>
    </row>
    <row r="2211" spans="24:44" ht="18.75" x14ac:dyDescent="0.3">
      <c r="X2211" s="83">
        <f t="shared" si="271"/>
        <v>9</v>
      </c>
      <c r="Z2211" s="90" t="e">
        <f t="shared" si="272"/>
        <v>#DIV/0!</v>
      </c>
      <c r="AA2211" s="94" t="e">
        <f>+VLOOKUP(C2211,'Código Licitaciones'!$J$7:$J$31,1,0)</f>
        <v>#N/A</v>
      </c>
      <c r="AB2211" s="94">
        <f t="shared" si="273"/>
        <v>0</v>
      </c>
      <c r="AC2211" s="94" t="e">
        <f>+VLOOKUP(E2211,'Código Licitaciones'!$K$7:$K$50,1,0)</f>
        <v>#N/A</v>
      </c>
      <c r="AD2211" s="94">
        <f t="shared" si="274"/>
        <v>0</v>
      </c>
      <c r="AE2211" s="94" t="e">
        <f>+VLOOKUP(G2211,'Código Licitaciones'!$L$7:$L$50,1,0)</f>
        <v>#N/A</v>
      </c>
      <c r="AF2211" s="90" t="e">
        <f t="shared" si="275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70"/>
        <v>0</v>
      </c>
      <c r="AJ2211" s="94">
        <f t="shared" si="270"/>
        <v>0</v>
      </c>
      <c r="AK2211" s="95" t="e">
        <f>+VLOOKUP(M2211,'Código Barras'!$C$3:$C$1694,1,0)</f>
        <v>#N/A</v>
      </c>
      <c r="AL2211" s="90">
        <f t="shared" si="277"/>
        <v>0</v>
      </c>
      <c r="AM2211" s="90">
        <f t="shared" si="277"/>
        <v>0</v>
      </c>
      <c r="AN2211" s="90">
        <f t="shared" si="277"/>
        <v>0</v>
      </c>
      <c r="AO2211" s="90">
        <f t="shared" si="276"/>
        <v>0</v>
      </c>
      <c r="AP2211" s="90">
        <f t="shared" si="276"/>
        <v>0</v>
      </c>
      <c r="AQ2211" s="90">
        <f t="shared" si="276"/>
        <v>0</v>
      </c>
      <c r="AR2211" s="90" t="e">
        <f>VLOOKUP(C2211&amp;E2211&amp;G2211&amp;I2211&amp;J2211,'Código Licitaciones'!$I$8:$I$4158,1,0)</f>
        <v>#N/A</v>
      </c>
    </row>
    <row r="2212" spans="24:44" ht="18.75" x14ac:dyDescent="0.3">
      <c r="X2212" s="83">
        <f t="shared" si="271"/>
        <v>9</v>
      </c>
      <c r="Z2212" s="90" t="e">
        <f t="shared" si="272"/>
        <v>#DIV/0!</v>
      </c>
      <c r="AA2212" s="94" t="e">
        <f>+VLOOKUP(C2212,'Código Licitaciones'!$J$7:$J$31,1,0)</f>
        <v>#N/A</v>
      </c>
      <c r="AB2212" s="94">
        <f t="shared" si="273"/>
        <v>0</v>
      </c>
      <c r="AC2212" s="94" t="e">
        <f>+VLOOKUP(E2212,'Código Licitaciones'!$K$7:$K$50,1,0)</f>
        <v>#N/A</v>
      </c>
      <c r="AD2212" s="94">
        <f t="shared" si="274"/>
        <v>0</v>
      </c>
      <c r="AE2212" s="94" t="e">
        <f>+VLOOKUP(G2212,'Código Licitaciones'!$L$7:$L$50,1,0)</f>
        <v>#N/A</v>
      </c>
      <c r="AF2212" s="90" t="e">
        <f t="shared" si="275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70"/>
        <v>0</v>
      </c>
      <c r="AJ2212" s="94">
        <f t="shared" si="270"/>
        <v>0</v>
      </c>
      <c r="AK2212" s="95" t="e">
        <f>+VLOOKUP(M2212,'Código Barras'!$C$3:$C$1694,1,0)</f>
        <v>#N/A</v>
      </c>
      <c r="AL2212" s="90">
        <f t="shared" si="277"/>
        <v>0</v>
      </c>
      <c r="AM2212" s="90">
        <f t="shared" si="277"/>
        <v>0</v>
      </c>
      <c r="AN2212" s="90">
        <f t="shared" si="277"/>
        <v>0</v>
      </c>
      <c r="AO2212" s="90">
        <f t="shared" si="276"/>
        <v>0</v>
      </c>
      <c r="AP2212" s="90">
        <f t="shared" si="276"/>
        <v>0</v>
      </c>
      <c r="AQ2212" s="90">
        <f t="shared" si="276"/>
        <v>0</v>
      </c>
      <c r="AR2212" s="90" t="e">
        <f>VLOOKUP(C2212&amp;E2212&amp;G2212&amp;I2212&amp;J2212,'Código Licitaciones'!$I$8:$I$4158,1,0)</f>
        <v>#N/A</v>
      </c>
    </row>
    <row r="2213" spans="24:44" ht="18.75" x14ac:dyDescent="0.3">
      <c r="X2213" s="83">
        <f t="shared" si="271"/>
        <v>9</v>
      </c>
      <c r="Z2213" s="90" t="e">
        <f t="shared" si="272"/>
        <v>#DIV/0!</v>
      </c>
      <c r="AA2213" s="94" t="e">
        <f>+VLOOKUP(C2213,'Código Licitaciones'!$J$7:$J$31,1,0)</f>
        <v>#N/A</v>
      </c>
      <c r="AB2213" s="94">
        <f t="shared" si="273"/>
        <v>0</v>
      </c>
      <c r="AC2213" s="94" t="e">
        <f>+VLOOKUP(E2213,'Código Licitaciones'!$K$7:$K$50,1,0)</f>
        <v>#N/A</v>
      </c>
      <c r="AD2213" s="94">
        <f t="shared" si="274"/>
        <v>0</v>
      </c>
      <c r="AE2213" s="94" t="e">
        <f>+VLOOKUP(G2213,'Código Licitaciones'!$L$7:$L$50,1,0)</f>
        <v>#N/A</v>
      </c>
      <c r="AF2213" s="90" t="e">
        <f t="shared" si="275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70"/>
        <v>0</v>
      </c>
      <c r="AJ2213" s="94">
        <f t="shared" si="270"/>
        <v>0</v>
      </c>
      <c r="AK2213" s="95" t="e">
        <f>+VLOOKUP(M2213,'Código Barras'!$C$3:$C$1694,1,0)</f>
        <v>#N/A</v>
      </c>
      <c r="AL2213" s="90">
        <f t="shared" si="277"/>
        <v>0</v>
      </c>
      <c r="AM2213" s="90">
        <f t="shared" si="277"/>
        <v>0</v>
      </c>
      <c r="AN2213" s="90">
        <f t="shared" si="277"/>
        <v>0</v>
      </c>
      <c r="AO2213" s="90">
        <f t="shared" si="276"/>
        <v>0</v>
      </c>
      <c r="AP2213" s="90">
        <f t="shared" si="276"/>
        <v>0</v>
      </c>
      <c r="AQ2213" s="90">
        <f t="shared" si="276"/>
        <v>0</v>
      </c>
      <c r="AR2213" s="90" t="e">
        <f>VLOOKUP(C2213&amp;E2213&amp;G2213&amp;I2213&amp;J2213,'Código Licitaciones'!$I$8:$I$4158,1,0)</f>
        <v>#N/A</v>
      </c>
    </row>
    <row r="2214" spans="24:44" ht="18.75" x14ac:dyDescent="0.3">
      <c r="X2214" s="83">
        <f t="shared" si="271"/>
        <v>9</v>
      </c>
      <c r="Z2214" s="90" t="e">
        <f t="shared" si="272"/>
        <v>#DIV/0!</v>
      </c>
      <c r="AA2214" s="94" t="e">
        <f>+VLOOKUP(C2214,'Código Licitaciones'!$J$7:$J$31,1,0)</f>
        <v>#N/A</v>
      </c>
      <c r="AB2214" s="94">
        <f t="shared" si="273"/>
        <v>0</v>
      </c>
      <c r="AC2214" s="94" t="e">
        <f>+VLOOKUP(E2214,'Código Licitaciones'!$K$7:$K$50,1,0)</f>
        <v>#N/A</v>
      </c>
      <c r="AD2214" s="94">
        <f t="shared" si="274"/>
        <v>0</v>
      </c>
      <c r="AE2214" s="94" t="e">
        <f>+VLOOKUP(G2214,'Código Licitaciones'!$L$7:$L$50,1,0)</f>
        <v>#N/A</v>
      </c>
      <c r="AF2214" s="90" t="e">
        <f t="shared" si="275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70"/>
        <v>0</v>
      </c>
      <c r="AJ2214" s="94">
        <f t="shared" si="270"/>
        <v>0</v>
      </c>
      <c r="AK2214" s="95" t="e">
        <f>+VLOOKUP(M2214,'Código Barras'!$C$3:$C$1694,1,0)</f>
        <v>#N/A</v>
      </c>
      <c r="AL2214" s="90">
        <f t="shared" si="277"/>
        <v>0</v>
      </c>
      <c r="AM2214" s="90">
        <f t="shared" si="277"/>
        <v>0</v>
      </c>
      <c r="AN2214" s="90">
        <f t="shared" si="277"/>
        <v>0</v>
      </c>
      <c r="AO2214" s="90">
        <f t="shared" si="276"/>
        <v>0</v>
      </c>
      <c r="AP2214" s="90">
        <f t="shared" si="276"/>
        <v>0</v>
      </c>
      <c r="AQ2214" s="90">
        <f t="shared" si="276"/>
        <v>0</v>
      </c>
      <c r="AR2214" s="90" t="e">
        <f>VLOOKUP(C2214&amp;E2214&amp;G2214&amp;I2214&amp;J2214,'Código Licitaciones'!$I$8:$I$4158,1,0)</f>
        <v>#N/A</v>
      </c>
    </row>
    <row r="2215" spans="24:44" ht="18.75" x14ac:dyDescent="0.3">
      <c r="X2215" s="83">
        <f t="shared" si="271"/>
        <v>9</v>
      </c>
      <c r="Z2215" s="90" t="e">
        <f t="shared" si="272"/>
        <v>#DIV/0!</v>
      </c>
      <c r="AA2215" s="94" t="e">
        <f>+VLOOKUP(C2215,'Código Licitaciones'!$J$7:$J$31,1,0)</f>
        <v>#N/A</v>
      </c>
      <c r="AB2215" s="94">
        <f t="shared" si="273"/>
        <v>0</v>
      </c>
      <c r="AC2215" s="94" t="e">
        <f>+VLOOKUP(E2215,'Código Licitaciones'!$K$7:$K$50,1,0)</f>
        <v>#N/A</v>
      </c>
      <c r="AD2215" s="94">
        <f t="shared" si="274"/>
        <v>0</v>
      </c>
      <c r="AE2215" s="94" t="e">
        <f>+VLOOKUP(G2215,'Código Licitaciones'!$L$7:$L$50,1,0)</f>
        <v>#N/A</v>
      </c>
      <c r="AF2215" s="90" t="e">
        <f t="shared" si="275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70"/>
        <v>0</v>
      </c>
      <c r="AJ2215" s="94">
        <f t="shared" si="270"/>
        <v>0</v>
      </c>
      <c r="AK2215" s="95" t="e">
        <f>+VLOOKUP(M2215,'Código Barras'!$C$3:$C$1694,1,0)</f>
        <v>#N/A</v>
      </c>
      <c r="AL2215" s="90">
        <f t="shared" si="277"/>
        <v>0</v>
      </c>
      <c r="AM2215" s="90">
        <f t="shared" si="277"/>
        <v>0</v>
      </c>
      <c r="AN2215" s="90">
        <f t="shared" si="277"/>
        <v>0</v>
      </c>
      <c r="AO2215" s="90">
        <f t="shared" si="276"/>
        <v>0</v>
      </c>
      <c r="AP2215" s="90">
        <f t="shared" si="276"/>
        <v>0</v>
      </c>
      <c r="AQ2215" s="90">
        <f t="shared" si="276"/>
        <v>0</v>
      </c>
      <c r="AR2215" s="90" t="e">
        <f>VLOOKUP(C2215&amp;E2215&amp;G2215&amp;I2215&amp;J2215,'Código Licitaciones'!$I$8:$I$4158,1,0)</f>
        <v>#N/A</v>
      </c>
    </row>
    <row r="2216" spans="24:44" ht="18.75" x14ac:dyDescent="0.3">
      <c r="X2216" s="83">
        <f t="shared" si="271"/>
        <v>9</v>
      </c>
      <c r="Z2216" s="90" t="e">
        <f t="shared" si="272"/>
        <v>#DIV/0!</v>
      </c>
      <c r="AA2216" s="94" t="e">
        <f>+VLOOKUP(C2216,'Código Licitaciones'!$J$7:$J$31,1,0)</f>
        <v>#N/A</v>
      </c>
      <c r="AB2216" s="94">
        <f t="shared" si="273"/>
        <v>0</v>
      </c>
      <c r="AC2216" s="94" t="e">
        <f>+VLOOKUP(E2216,'Código Licitaciones'!$K$7:$K$50,1,0)</f>
        <v>#N/A</v>
      </c>
      <c r="AD2216" s="94">
        <f t="shared" si="274"/>
        <v>0</v>
      </c>
      <c r="AE2216" s="94" t="e">
        <f>+VLOOKUP(G2216,'Código Licitaciones'!$L$7:$L$50,1,0)</f>
        <v>#N/A</v>
      </c>
      <c r="AF2216" s="90" t="e">
        <f t="shared" si="275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70"/>
        <v>0</v>
      </c>
      <c r="AJ2216" s="94">
        <f t="shared" si="270"/>
        <v>0</v>
      </c>
      <c r="AK2216" s="95" t="e">
        <f>+VLOOKUP(M2216,'Código Barras'!$C$3:$C$1694,1,0)</f>
        <v>#N/A</v>
      </c>
      <c r="AL2216" s="90">
        <f t="shared" si="277"/>
        <v>0</v>
      </c>
      <c r="AM2216" s="90">
        <f t="shared" si="277"/>
        <v>0</v>
      </c>
      <c r="AN2216" s="90">
        <f t="shared" si="277"/>
        <v>0</v>
      </c>
      <c r="AO2216" s="90">
        <f t="shared" si="276"/>
        <v>0</v>
      </c>
      <c r="AP2216" s="90">
        <f t="shared" si="276"/>
        <v>0</v>
      </c>
      <c r="AQ2216" s="90">
        <f t="shared" si="276"/>
        <v>0</v>
      </c>
      <c r="AR2216" s="90" t="e">
        <f>VLOOKUP(C2216&amp;E2216&amp;G2216&amp;I2216&amp;J2216,'Código Licitaciones'!$I$8:$I$4158,1,0)</f>
        <v>#N/A</v>
      </c>
    </row>
    <row r="2217" spans="24:44" ht="18.75" x14ac:dyDescent="0.3">
      <c r="X2217" s="83">
        <f t="shared" si="271"/>
        <v>9</v>
      </c>
      <c r="Z2217" s="90" t="e">
        <f t="shared" si="272"/>
        <v>#DIV/0!</v>
      </c>
      <c r="AA2217" s="94" t="e">
        <f>+VLOOKUP(C2217,'Código Licitaciones'!$J$7:$J$31,1,0)</f>
        <v>#N/A</v>
      </c>
      <c r="AB2217" s="94">
        <f t="shared" si="273"/>
        <v>0</v>
      </c>
      <c r="AC2217" s="94" t="e">
        <f>+VLOOKUP(E2217,'Código Licitaciones'!$K$7:$K$50,1,0)</f>
        <v>#N/A</v>
      </c>
      <c r="AD2217" s="94">
        <f t="shared" si="274"/>
        <v>0</v>
      </c>
      <c r="AE2217" s="94" t="e">
        <f>+VLOOKUP(G2217,'Código Licitaciones'!$L$7:$L$50,1,0)</f>
        <v>#N/A</v>
      </c>
      <c r="AF2217" s="90" t="e">
        <f t="shared" si="275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70"/>
        <v>0</v>
      </c>
      <c r="AJ2217" s="94">
        <f t="shared" si="270"/>
        <v>0</v>
      </c>
      <c r="AK2217" s="95" t="e">
        <f>+VLOOKUP(M2217,'Código Barras'!$C$3:$C$1694,1,0)</f>
        <v>#N/A</v>
      </c>
      <c r="AL2217" s="90">
        <f t="shared" si="277"/>
        <v>0</v>
      </c>
      <c r="AM2217" s="90">
        <f t="shared" si="277"/>
        <v>0</v>
      </c>
      <c r="AN2217" s="90">
        <f t="shared" si="277"/>
        <v>0</v>
      </c>
      <c r="AO2217" s="90">
        <f t="shared" si="276"/>
        <v>0</v>
      </c>
      <c r="AP2217" s="90">
        <f t="shared" si="276"/>
        <v>0</v>
      </c>
      <c r="AQ2217" s="90">
        <f t="shared" si="276"/>
        <v>0</v>
      </c>
      <c r="AR2217" s="90" t="e">
        <f>VLOOKUP(C2217&amp;E2217&amp;G2217&amp;I2217&amp;J2217,'Código Licitaciones'!$I$8:$I$4158,1,0)</f>
        <v>#N/A</v>
      </c>
    </row>
    <row r="2218" spans="24:44" ht="18.75" x14ac:dyDescent="0.3">
      <c r="X2218" s="83">
        <f t="shared" si="271"/>
        <v>9</v>
      </c>
      <c r="Z2218" s="90" t="e">
        <f t="shared" si="272"/>
        <v>#DIV/0!</v>
      </c>
      <c r="AA2218" s="94" t="e">
        <f>+VLOOKUP(C2218,'Código Licitaciones'!$J$7:$J$31,1,0)</f>
        <v>#N/A</v>
      </c>
      <c r="AB2218" s="94">
        <f t="shared" si="273"/>
        <v>0</v>
      </c>
      <c r="AC2218" s="94" t="e">
        <f>+VLOOKUP(E2218,'Código Licitaciones'!$K$7:$K$50,1,0)</f>
        <v>#N/A</v>
      </c>
      <c r="AD2218" s="94">
        <f t="shared" si="274"/>
        <v>0</v>
      </c>
      <c r="AE2218" s="94" t="e">
        <f>+VLOOKUP(G2218,'Código Licitaciones'!$L$7:$L$50,1,0)</f>
        <v>#N/A</v>
      </c>
      <c r="AF2218" s="90" t="e">
        <f t="shared" si="275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70"/>
        <v>0</v>
      </c>
      <c r="AJ2218" s="94">
        <f t="shared" si="270"/>
        <v>0</v>
      </c>
      <c r="AK2218" s="95" t="e">
        <f>+VLOOKUP(M2218,'Código Barras'!$C$3:$C$1694,1,0)</f>
        <v>#N/A</v>
      </c>
      <c r="AL2218" s="90">
        <f t="shared" si="277"/>
        <v>0</v>
      </c>
      <c r="AM2218" s="90">
        <f t="shared" si="277"/>
        <v>0</v>
      </c>
      <c r="AN2218" s="90">
        <f t="shared" si="277"/>
        <v>0</v>
      </c>
      <c r="AO2218" s="90">
        <f t="shared" si="276"/>
        <v>0</v>
      </c>
      <c r="AP2218" s="90">
        <f t="shared" si="276"/>
        <v>0</v>
      </c>
      <c r="AQ2218" s="90">
        <f t="shared" si="276"/>
        <v>0</v>
      </c>
      <c r="AR2218" s="90" t="e">
        <f>VLOOKUP(C2218&amp;E2218&amp;G2218&amp;I2218&amp;J2218,'Código Licitaciones'!$I$8:$I$4158,1,0)</f>
        <v>#N/A</v>
      </c>
    </row>
    <row r="2219" spans="24:44" ht="18.75" x14ac:dyDescent="0.3">
      <c r="X2219" s="83">
        <f t="shared" si="271"/>
        <v>9</v>
      </c>
      <c r="Z2219" s="90" t="e">
        <f t="shared" si="272"/>
        <v>#DIV/0!</v>
      </c>
      <c r="AA2219" s="94" t="e">
        <f>+VLOOKUP(C2219,'Código Licitaciones'!$J$7:$J$31,1,0)</f>
        <v>#N/A</v>
      </c>
      <c r="AB2219" s="94">
        <f t="shared" si="273"/>
        <v>0</v>
      </c>
      <c r="AC2219" s="94" t="e">
        <f>+VLOOKUP(E2219,'Código Licitaciones'!$K$7:$K$50,1,0)</f>
        <v>#N/A</v>
      </c>
      <c r="AD2219" s="94">
        <f t="shared" si="274"/>
        <v>0</v>
      </c>
      <c r="AE2219" s="94" t="e">
        <f>+VLOOKUP(G2219,'Código Licitaciones'!$L$7:$L$50,1,0)</f>
        <v>#N/A</v>
      </c>
      <c r="AF2219" s="90" t="e">
        <f t="shared" si="275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70"/>
        <v>0</v>
      </c>
      <c r="AJ2219" s="94">
        <f t="shared" si="270"/>
        <v>0</v>
      </c>
      <c r="AK2219" s="95" t="e">
        <f>+VLOOKUP(M2219,'Código Barras'!$C$3:$C$1694,1,0)</f>
        <v>#N/A</v>
      </c>
      <c r="AL2219" s="90">
        <f t="shared" si="277"/>
        <v>0</v>
      </c>
      <c r="AM2219" s="90">
        <f t="shared" si="277"/>
        <v>0</v>
      </c>
      <c r="AN2219" s="90">
        <f t="shared" si="277"/>
        <v>0</v>
      </c>
      <c r="AO2219" s="90">
        <f t="shared" si="276"/>
        <v>0</v>
      </c>
      <c r="AP2219" s="90">
        <f t="shared" si="276"/>
        <v>0</v>
      </c>
      <c r="AQ2219" s="90">
        <f t="shared" si="276"/>
        <v>0</v>
      </c>
      <c r="AR2219" s="90" t="e">
        <f>VLOOKUP(C2219&amp;E2219&amp;G2219&amp;I2219&amp;J2219,'Código Licitaciones'!$I$8:$I$4158,1,0)</f>
        <v>#N/A</v>
      </c>
    </row>
    <row r="2220" spans="24:44" ht="18.75" x14ac:dyDescent="0.3">
      <c r="X2220" s="83">
        <f t="shared" si="271"/>
        <v>9</v>
      </c>
      <c r="Z2220" s="90" t="e">
        <f t="shared" si="272"/>
        <v>#DIV/0!</v>
      </c>
      <c r="AA2220" s="94" t="e">
        <f>+VLOOKUP(C2220,'Código Licitaciones'!$J$7:$J$31,1,0)</f>
        <v>#N/A</v>
      </c>
      <c r="AB2220" s="94">
        <f t="shared" si="273"/>
        <v>0</v>
      </c>
      <c r="AC2220" s="94" t="e">
        <f>+VLOOKUP(E2220,'Código Licitaciones'!$K$7:$K$50,1,0)</f>
        <v>#N/A</v>
      </c>
      <c r="AD2220" s="94">
        <f t="shared" si="274"/>
        <v>0</v>
      </c>
      <c r="AE2220" s="94" t="e">
        <f>+VLOOKUP(G2220,'Código Licitaciones'!$L$7:$L$50,1,0)</f>
        <v>#N/A</v>
      </c>
      <c r="AF2220" s="90" t="e">
        <f t="shared" si="275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70"/>
        <v>0</v>
      </c>
      <c r="AJ2220" s="94">
        <f t="shared" si="270"/>
        <v>0</v>
      </c>
      <c r="AK2220" s="95" t="e">
        <f>+VLOOKUP(M2220,'Código Barras'!$C$3:$C$1694,1,0)</f>
        <v>#N/A</v>
      </c>
      <c r="AL2220" s="90">
        <f t="shared" si="277"/>
        <v>0</v>
      </c>
      <c r="AM2220" s="90">
        <f t="shared" si="277"/>
        <v>0</v>
      </c>
      <c r="AN2220" s="90">
        <f t="shared" si="277"/>
        <v>0</v>
      </c>
      <c r="AO2220" s="90">
        <f t="shared" si="276"/>
        <v>0</v>
      </c>
      <c r="AP2220" s="90">
        <f t="shared" si="276"/>
        <v>0</v>
      </c>
      <c r="AQ2220" s="90">
        <f t="shared" si="276"/>
        <v>0</v>
      </c>
      <c r="AR2220" s="90" t="e">
        <f>VLOOKUP(C2220&amp;E2220&amp;G2220&amp;I2220&amp;J2220,'Código Licitaciones'!$I$8:$I$4158,1,0)</f>
        <v>#N/A</v>
      </c>
    </row>
    <row r="2221" spans="24:44" ht="18.75" x14ac:dyDescent="0.3">
      <c r="X2221" s="83">
        <f t="shared" si="271"/>
        <v>9</v>
      </c>
      <c r="Z2221" s="90" t="e">
        <f t="shared" si="272"/>
        <v>#DIV/0!</v>
      </c>
      <c r="AA2221" s="94" t="e">
        <f>+VLOOKUP(C2221,'Código Licitaciones'!$J$7:$J$31,1,0)</f>
        <v>#N/A</v>
      </c>
      <c r="AB2221" s="94">
        <f t="shared" si="273"/>
        <v>0</v>
      </c>
      <c r="AC2221" s="94" t="e">
        <f>+VLOOKUP(E2221,'Código Licitaciones'!$K$7:$K$50,1,0)</f>
        <v>#N/A</v>
      </c>
      <c r="AD2221" s="94">
        <f t="shared" si="274"/>
        <v>0</v>
      </c>
      <c r="AE2221" s="94" t="e">
        <f>+VLOOKUP(G2221,'Código Licitaciones'!$L$7:$L$50,1,0)</f>
        <v>#N/A</v>
      </c>
      <c r="AF2221" s="90" t="e">
        <f t="shared" si="275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70"/>
        <v>0</v>
      </c>
      <c r="AJ2221" s="94">
        <f t="shared" si="270"/>
        <v>0</v>
      </c>
      <c r="AK2221" s="95" t="e">
        <f>+VLOOKUP(M2221,'Código Barras'!$C$3:$C$1694,1,0)</f>
        <v>#N/A</v>
      </c>
      <c r="AL2221" s="90">
        <f t="shared" si="277"/>
        <v>0</v>
      </c>
      <c r="AM2221" s="90">
        <f t="shared" si="277"/>
        <v>0</v>
      </c>
      <c r="AN2221" s="90">
        <f t="shared" si="277"/>
        <v>0</v>
      </c>
      <c r="AO2221" s="90">
        <f t="shared" si="276"/>
        <v>0</v>
      </c>
      <c r="AP2221" s="90">
        <f t="shared" si="276"/>
        <v>0</v>
      </c>
      <c r="AQ2221" s="90">
        <f t="shared" si="276"/>
        <v>0</v>
      </c>
      <c r="AR2221" s="90" t="e">
        <f>VLOOKUP(C2221&amp;E2221&amp;G2221&amp;I2221&amp;J2221,'Código Licitaciones'!$I$8:$I$4158,1,0)</f>
        <v>#N/A</v>
      </c>
    </row>
    <row r="2222" spans="24:44" ht="18.75" x14ac:dyDescent="0.3">
      <c r="X2222" s="83">
        <f t="shared" si="271"/>
        <v>9</v>
      </c>
      <c r="Z2222" s="90" t="e">
        <f t="shared" si="272"/>
        <v>#DIV/0!</v>
      </c>
      <c r="AA2222" s="94" t="e">
        <f>+VLOOKUP(C2222,'Código Licitaciones'!$J$7:$J$31,1,0)</f>
        <v>#N/A</v>
      </c>
      <c r="AB2222" s="94">
        <f t="shared" si="273"/>
        <v>0</v>
      </c>
      <c r="AC2222" s="94" t="e">
        <f>+VLOOKUP(E2222,'Código Licitaciones'!$K$7:$K$50,1,0)</f>
        <v>#N/A</v>
      </c>
      <c r="AD2222" s="94">
        <f t="shared" si="274"/>
        <v>0</v>
      </c>
      <c r="AE2222" s="94" t="e">
        <f>+VLOOKUP(G2222,'Código Licitaciones'!$L$7:$L$50,1,0)</f>
        <v>#N/A</v>
      </c>
      <c r="AF2222" s="90" t="e">
        <f t="shared" si="275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70"/>
        <v>0</v>
      </c>
      <c r="AJ2222" s="94">
        <f t="shared" si="270"/>
        <v>0</v>
      </c>
      <c r="AK2222" s="95" t="e">
        <f>+VLOOKUP(M2222,'Código Barras'!$C$3:$C$1694,1,0)</f>
        <v>#N/A</v>
      </c>
      <c r="AL2222" s="90">
        <f t="shared" si="277"/>
        <v>0</v>
      </c>
      <c r="AM2222" s="90">
        <f t="shared" si="277"/>
        <v>0</v>
      </c>
      <c r="AN2222" s="90">
        <f t="shared" si="277"/>
        <v>0</v>
      </c>
      <c r="AO2222" s="90">
        <f t="shared" si="276"/>
        <v>0</v>
      </c>
      <c r="AP2222" s="90">
        <f t="shared" si="276"/>
        <v>0</v>
      </c>
      <c r="AQ2222" s="90">
        <f t="shared" si="276"/>
        <v>0</v>
      </c>
      <c r="AR2222" s="90" t="e">
        <f>VLOOKUP(C2222&amp;E2222&amp;G2222&amp;I2222&amp;J2222,'Código Licitaciones'!$I$8:$I$4158,1,0)</f>
        <v>#N/A</v>
      </c>
    </row>
    <row r="2223" spans="24:44" ht="18.75" x14ac:dyDescent="0.3">
      <c r="X2223" s="83">
        <f t="shared" si="271"/>
        <v>9</v>
      </c>
      <c r="Z2223" s="90" t="e">
        <f t="shared" si="272"/>
        <v>#DIV/0!</v>
      </c>
      <c r="AA2223" s="94" t="e">
        <f>+VLOOKUP(C2223,'Código Licitaciones'!$J$7:$J$31,1,0)</f>
        <v>#N/A</v>
      </c>
      <c r="AB2223" s="94">
        <f t="shared" si="273"/>
        <v>0</v>
      </c>
      <c r="AC2223" s="94" t="e">
        <f>+VLOOKUP(E2223,'Código Licitaciones'!$K$7:$K$50,1,0)</f>
        <v>#N/A</v>
      </c>
      <c r="AD2223" s="94">
        <f t="shared" si="274"/>
        <v>0</v>
      </c>
      <c r="AE2223" s="94" t="e">
        <f>+VLOOKUP(G2223,'Código Licitaciones'!$L$7:$L$50,1,0)</f>
        <v>#N/A</v>
      </c>
      <c r="AF2223" s="90" t="e">
        <f t="shared" si="275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70"/>
        <v>0</v>
      </c>
      <c r="AJ2223" s="94">
        <f t="shared" si="270"/>
        <v>0</v>
      </c>
      <c r="AK2223" s="95" t="e">
        <f>+VLOOKUP(M2223,'Código Barras'!$C$3:$C$1694,1,0)</f>
        <v>#N/A</v>
      </c>
      <c r="AL2223" s="90">
        <f t="shared" si="277"/>
        <v>0</v>
      </c>
      <c r="AM2223" s="90">
        <f t="shared" si="277"/>
        <v>0</v>
      </c>
      <c r="AN2223" s="90">
        <f t="shared" si="277"/>
        <v>0</v>
      </c>
      <c r="AO2223" s="90">
        <f t="shared" si="276"/>
        <v>0</v>
      </c>
      <c r="AP2223" s="90">
        <f t="shared" si="276"/>
        <v>0</v>
      </c>
      <c r="AQ2223" s="90">
        <f t="shared" si="276"/>
        <v>0</v>
      </c>
      <c r="AR2223" s="90" t="e">
        <f>VLOOKUP(C2223&amp;E2223&amp;G2223&amp;I2223&amp;J2223,'Código Licitaciones'!$I$8:$I$4158,1,0)</f>
        <v>#N/A</v>
      </c>
    </row>
    <row r="2224" spans="24:44" ht="18.75" x14ac:dyDescent="0.3">
      <c r="X2224" s="83">
        <f t="shared" si="271"/>
        <v>9</v>
      </c>
      <c r="Z2224" s="90" t="e">
        <f t="shared" si="272"/>
        <v>#DIV/0!</v>
      </c>
      <c r="AA2224" s="94" t="e">
        <f>+VLOOKUP(C2224,'Código Licitaciones'!$J$7:$J$31,1,0)</f>
        <v>#N/A</v>
      </c>
      <c r="AB2224" s="94">
        <f t="shared" si="273"/>
        <v>0</v>
      </c>
      <c r="AC2224" s="94" t="e">
        <f>+VLOOKUP(E2224,'Código Licitaciones'!$K$7:$K$50,1,0)</f>
        <v>#N/A</v>
      </c>
      <c r="AD2224" s="94">
        <f t="shared" si="274"/>
        <v>0</v>
      </c>
      <c r="AE2224" s="94" t="e">
        <f>+VLOOKUP(G2224,'Código Licitaciones'!$L$7:$L$50,1,0)</f>
        <v>#N/A</v>
      </c>
      <c r="AF2224" s="90" t="e">
        <f t="shared" si="275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70"/>
        <v>0</v>
      </c>
      <c r="AJ2224" s="94">
        <f t="shared" si="270"/>
        <v>0</v>
      </c>
      <c r="AK2224" s="95" t="e">
        <f>+VLOOKUP(M2224,'Código Barras'!$C$3:$C$1694,1,0)</f>
        <v>#N/A</v>
      </c>
      <c r="AL2224" s="90">
        <f t="shared" si="277"/>
        <v>0</v>
      </c>
      <c r="AM2224" s="90">
        <f t="shared" si="277"/>
        <v>0</v>
      </c>
      <c r="AN2224" s="90">
        <f t="shared" si="277"/>
        <v>0</v>
      </c>
      <c r="AO2224" s="90">
        <f t="shared" si="276"/>
        <v>0</v>
      </c>
      <c r="AP2224" s="90">
        <f t="shared" si="276"/>
        <v>0</v>
      </c>
      <c r="AQ2224" s="90">
        <f t="shared" si="276"/>
        <v>0</v>
      </c>
      <c r="AR2224" s="90" t="e">
        <f>VLOOKUP(C2224&amp;E2224&amp;G2224&amp;I2224&amp;J2224,'Código Licitaciones'!$I$8:$I$4158,1,0)</f>
        <v>#N/A</v>
      </c>
    </row>
    <row r="2225" spans="24:44" ht="18.75" x14ac:dyDescent="0.3">
      <c r="X2225" s="83">
        <f t="shared" si="271"/>
        <v>9</v>
      </c>
      <c r="Z2225" s="90" t="e">
        <f t="shared" si="272"/>
        <v>#DIV/0!</v>
      </c>
      <c r="AA2225" s="94" t="e">
        <f>+VLOOKUP(C2225,'Código Licitaciones'!$J$7:$J$31,1,0)</f>
        <v>#N/A</v>
      </c>
      <c r="AB2225" s="94">
        <f t="shared" si="273"/>
        <v>0</v>
      </c>
      <c r="AC2225" s="94" t="e">
        <f>+VLOOKUP(E2225,'Código Licitaciones'!$K$7:$K$50,1,0)</f>
        <v>#N/A</v>
      </c>
      <c r="AD2225" s="94">
        <f t="shared" si="274"/>
        <v>0</v>
      </c>
      <c r="AE2225" s="94" t="e">
        <f>+VLOOKUP(G2225,'Código Licitaciones'!$L$7:$L$50,1,0)</f>
        <v>#N/A</v>
      </c>
      <c r="AF2225" s="90" t="e">
        <f t="shared" si="275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70"/>
        <v>0</v>
      </c>
      <c r="AJ2225" s="94">
        <f t="shared" si="270"/>
        <v>0</v>
      </c>
      <c r="AK2225" s="95" t="e">
        <f>+VLOOKUP(M2225,'Código Barras'!$C$3:$C$1694,1,0)</f>
        <v>#N/A</v>
      </c>
      <c r="AL2225" s="90">
        <f t="shared" si="277"/>
        <v>0</v>
      </c>
      <c r="AM2225" s="90">
        <f t="shared" si="277"/>
        <v>0</v>
      </c>
      <c r="AN2225" s="90">
        <f t="shared" si="277"/>
        <v>0</v>
      </c>
      <c r="AO2225" s="90">
        <f t="shared" si="276"/>
        <v>0</v>
      </c>
      <c r="AP2225" s="90">
        <f t="shared" si="276"/>
        <v>0</v>
      </c>
      <c r="AQ2225" s="90">
        <f t="shared" si="276"/>
        <v>0</v>
      </c>
      <c r="AR2225" s="90" t="e">
        <f>VLOOKUP(C2225&amp;E2225&amp;G2225&amp;I2225&amp;J2225,'Código Licitaciones'!$I$8:$I$4158,1,0)</f>
        <v>#N/A</v>
      </c>
    </row>
    <row r="2226" spans="24:44" ht="18.75" x14ac:dyDescent="0.3">
      <c r="X2226" s="83">
        <f t="shared" si="271"/>
        <v>9</v>
      </c>
      <c r="Z2226" s="90" t="e">
        <f t="shared" si="272"/>
        <v>#DIV/0!</v>
      </c>
      <c r="AA2226" s="94" t="e">
        <f>+VLOOKUP(C2226,'Código Licitaciones'!$J$7:$J$31,1,0)</f>
        <v>#N/A</v>
      </c>
      <c r="AB2226" s="94">
        <f t="shared" si="273"/>
        <v>0</v>
      </c>
      <c r="AC2226" s="94" t="e">
        <f>+VLOOKUP(E2226,'Código Licitaciones'!$K$7:$K$50,1,0)</f>
        <v>#N/A</v>
      </c>
      <c r="AD2226" s="94">
        <f t="shared" si="274"/>
        <v>0</v>
      </c>
      <c r="AE2226" s="94" t="e">
        <f>+VLOOKUP(G2226,'Código Licitaciones'!$L$7:$L$50,1,0)</f>
        <v>#N/A</v>
      </c>
      <c r="AF2226" s="90" t="e">
        <f t="shared" si="275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70"/>
        <v>0</v>
      </c>
      <c r="AJ2226" s="94">
        <f t="shared" si="270"/>
        <v>0</v>
      </c>
      <c r="AK2226" s="95" t="e">
        <f>+VLOOKUP(M2226,'Código Barras'!$C$3:$C$1694,1,0)</f>
        <v>#N/A</v>
      </c>
      <c r="AL2226" s="90">
        <f t="shared" si="277"/>
        <v>0</v>
      </c>
      <c r="AM2226" s="90">
        <f t="shared" si="277"/>
        <v>0</v>
      </c>
      <c r="AN2226" s="90">
        <f t="shared" si="277"/>
        <v>0</v>
      </c>
      <c r="AO2226" s="90">
        <f t="shared" si="276"/>
        <v>0</v>
      </c>
      <c r="AP2226" s="90">
        <f t="shared" si="276"/>
        <v>0</v>
      </c>
      <c r="AQ2226" s="90">
        <f t="shared" si="276"/>
        <v>0</v>
      </c>
      <c r="AR2226" s="90" t="e">
        <f>VLOOKUP(C2226&amp;E2226&amp;G2226&amp;I2226&amp;J2226,'Código Licitaciones'!$I$8:$I$4158,1,0)</f>
        <v>#N/A</v>
      </c>
    </row>
    <row r="2227" spans="24:44" ht="18.75" x14ac:dyDescent="0.3">
      <c r="X2227" s="83">
        <f t="shared" si="271"/>
        <v>9</v>
      </c>
      <c r="Z2227" s="90" t="e">
        <f t="shared" si="272"/>
        <v>#DIV/0!</v>
      </c>
      <c r="AA2227" s="94" t="e">
        <f>+VLOOKUP(C2227,'Código Licitaciones'!$J$7:$J$31,1,0)</f>
        <v>#N/A</v>
      </c>
      <c r="AB2227" s="94">
        <f t="shared" si="273"/>
        <v>0</v>
      </c>
      <c r="AC2227" s="94" t="e">
        <f>+VLOOKUP(E2227,'Código Licitaciones'!$K$7:$K$50,1,0)</f>
        <v>#N/A</v>
      </c>
      <c r="AD2227" s="94">
        <f t="shared" si="274"/>
        <v>0</v>
      </c>
      <c r="AE2227" s="94" t="e">
        <f>+VLOOKUP(G2227,'Código Licitaciones'!$L$7:$L$50,1,0)</f>
        <v>#N/A</v>
      </c>
      <c r="AF2227" s="90" t="e">
        <f t="shared" si="275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8">+K2227</f>
        <v>0</v>
      </c>
      <c r="AJ2227" s="94">
        <f t="shared" si="278"/>
        <v>0</v>
      </c>
      <c r="AK2227" s="95" t="e">
        <f>+VLOOKUP(M2227,'Código Barras'!$C$3:$C$1694,1,0)</f>
        <v>#N/A</v>
      </c>
      <c r="AL2227" s="90">
        <f t="shared" si="277"/>
        <v>0</v>
      </c>
      <c r="AM2227" s="90">
        <f t="shared" si="277"/>
        <v>0</v>
      </c>
      <c r="AN2227" s="90">
        <f t="shared" si="277"/>
        <v>0</v>
      </c>
      <c r="AO2227" s="90">
        <f t="shared" si="276"/>
        <v>0</v>
      </c>
      <c r="AP2227" s="90">
        <f t="shared" si="276"/>
        <v>0</v>
      </c>
      <c r="AQ2227" s="90">
        <f t="shared" si="276"/>
        <v>0</v>
      </c>
      <c r="AR2227" s="90" t="e">
        <f>VLOOKUP(C2227&amp;E2227&amp;G2227&amp;I2227&amp;J2227,'Código Licitaciones'!$I$8:$I$4158,1,0)</f>
        <v>#N/A</v>
      </c>
    </row>
    <row r="2228" spans="24:44" ht="18.75" x14ac:dyDescent="0.3">
      <c r="X2228" s="83">
        <f t="shared" si="271"/>
        <v>9</v>
      </c>
      <c r="Z2228" s="90" t="e">
        <f t="shared" si="272"/>
        <v>#DIV/0!</v>
      </c>
      <c r="AA2228" s="94" t="e">
        <f>+VLOOKUP(C2228,'Código Licitaciones'!$J$7:$J$31,1,0)</f>
        <v>#N/A</v>
      </c>
      <c r="AB2228" s="94">
        <f t="shared" si="273"/>
        <v>0</v>
      </c>
      <c r="AC2228" s="94" t="e">
        <f>+VLOOKUP(E2228,'Código Licitaciones'!$K$7:$K$50,1,0)</f>
        <v>#N/A</v>
      </c>
      <c r="AD2228" s="94">
        <f t="shared" si="274"/>
        <v>0</v>
      </c>
      <c r="AE2228" s="94" t="e">
        <f>+VLOOKUP(G2228,'Código Licitaciones'!$L$7:$L$50,1,0)</f>
        <v>#N/A</v>
      </c>
      <c r="AF2228" s="90" t="e">
        <f t="shared" si="275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8"/>
        <v>0</v>
      </c>
      <c r="AJ2228" s="94">
        <f t="shared" si="278"/>
        <v>0</v>
      </c>
      <c r="AK2228" s="95" t="e">
        <f>+VLOOKUP(M2228,'Código Barras'!$C$3:$C$1694,1,0)</f>
        <v>#N/A</v>
      </c>
      <c r="AL2228" s="90">
        <f t="shared" si="277"/>
        <v>0</v>
      </c>
      <c r="AM2228" s="90">
        <f t="shared" si="277"/>
        <v>0</v>
      </c>
      <c r="AN2228" s="90">
        <f t="shared" si="277"/>
        <v>0</v>
      </c>
      <c r="AO2228" s="90">
        <f t="shared" si="276"/>
        <v>0</v>
      </c>
      <c r="AP2228" s="90">
        <f t="shared" si="276"/>
        <v>0</v>
      </c>
      <c r="AQ2228" s="90">
        <f t="shared" si="276"/>
        <v>0</v>
      </c>
      <c r="AR2228" s="90" t="e">
        <f>VLOOKUP(C2228&amp;E2228&amp;G2228&amp;I2228&amp;J2228,'Código Licitaciones'!$I$8:$I$4158,1,0)</f>
        <v>#N/A</v>
      </c>
    </row>
    <row r="2229" spans="24:44" ht="18.75" x14ac:dyDescent="0.3">
      <c r="X2229" s="83">
        <f t="shared" si="271"/>
        <v>9</v>
      </c>
      <c r="Z2229" s="90" t="e">
        <f t="shared" si="272"/>
        <v>#DIV/0!</v>
      </c>
      <c r="AA2229" s="94" t="e">
        <f>+VLOOKUP(C2229,'Código Licitaciones'!$J$7:$J$31,1,0)</f>
        <v>#N/A</v>
      </c>
      <c r="AB2229" s="94">
        <f t="shared" si="273"/>
        <v>0</v>
      </c>
      <c r="AC2229" s="94" t="e">
        <f>+VLOOKUP(E2229,'Código Licitaciones'!$K$7:$K$50,1,0)</f>
        <v>#N/A</v>
      </c>
      <c r="AD2229" s="94">
        <f t="shared" si="274"/>
        <v>0</v>
      </c>
      <c r="AE2229" s="94" t="e">
        <f>+VLOOKUP(G2229,'Código Licitaciones'!$L$7:$L$50,1,0)</f>
        <v>#N/A</v>
      </c>
      <c r="AF2229" s="90" t="e">
        <f t="shared" si="275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8"/>
        <v>0</v>
      </c>
      <c r="AJ2229" s="94">
        <f t="shared" si="278"/>
        <v>0</v>
      </c>
      <c r="AK2229" s="95" t="e">
        <f>+VLOOKUP(M2229,'Código Barras'!$C$3:$C$1694,1,0)</f>
        <v>#N/A</v>
      </c>
      <c r="AL2229" s="90">
        <f t="shared" si="277"/>
        <v>0</v>
      </c>
      <c r="AM2229" s="90">
        <f t="shared" si="277"/>
        <v>0</v>
      </c>
      <c r="AN2229" s="90">
        <f t="shared" si="277"/>
        <v>0</v>
      </c>
      <c r="AO2229" s="90">
        <f t="shared" si="276"/>
        <v>0</v>
      </c>
      <c r="AP2229" s="90">
        <f t="shared" si="276"/>
        <v>0</v>
      </c>
      <c r="AQ2229" s="90">
        <f t="shared" si="276"/>
        <v>0</v>
      </c>
      <c r="AR2229" s="90" t="e">
        <f>VLOOKUP(C2229&amp;E2229&amp;G2229&amp;I2229&amp;J2229,'Código Licitaciones'!$I$8:$I$4158,1,0)</f>
        <v>#N/A</v>
      </c>
    </row>
    <row r="2230" spans="24:44" ht="18.75" x14ac:dyDescent="0.3">
      <c r="X2230" s="83">
        <f t="shared" si="271"/>
        <v>9</v>
      </c>
      <c r="Z2230" s="90" t="e">
        <f t="shared" si="272"/>
        <v>#DIV/0!</v>
      </c>
      <c r="AA2230" s="94" t="e">
        <f>+VLOOKUP(C2230,'Código Licitaciones'!$J$7:$J$31,1,0)</f>
        <v>#N/A</v>
      </c>
      <c r="AB2230" s="94">
        <f t="shared" si="273"/>
        <v>0</v>
      </c>
      <c r="AC2230" s="94" t="e">
        <f>+VLOOKUP(E2230,'Código Licitaciones'!$K$7:$K$50,1,0)</f>
        <v>#N/A</v>
      </c>
      <c r="AD2230" s="94">
        <f t="shared" si="274"/>
        <v>0</v>
      </c>
      <c r="AE2230" s="94" t="e">
        <f>+VLOOKUP(G2230,'Código Licitaciones'!$L$7:$L$50,1,0)</f>
        <v>#N/A</v>
      </c>
      <c r="AF2230" s="90" t="e">
        <f t="shared" si="275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8"/>
        <v>0</v>
      </c>
      <c r="AJ2230" s="94">
        <f t="shared" si="278"/>
        <v>0</v>
      </c>
      <c r="AK2230" s="95" t="e">
        <f>+VLOOKUP(M2230,'Código Barras'!$C$3:$C$1694,1,0)</f>
        <v>#N/A</v>
      </c>
      <c r="AL2230" s="90">
        <f t="shared" si="277"/>
        <v>0</v>
      </c>
      <c r="AM2230" s="90">
        <f t="shared" si="277"/>
        <v>0</v>
      </c>
      <c r="AN2230" s="90">
        <f t="shared" si="277"/>
        <v>0</v>
      </c>
      <c r="AO2230" s="90">
        <f t="shared" si="276"/>
        <v>0</v>
      </c>
      <c r="AP2230" s="90">
        <f t="shared" si="276"/>
        <v>0</v>
      </c>
      <c r="AQ2230" s="90">
        <f t="shared" si="276"/>
        <v>0</v>
      </c>
      <c r="AR2230" s="90" t="e">
        <f>VLOOKUP(C2230&amp;E2230&amp;G2230&amp;I2230&amp;J2230,'Código Licitaciones'!$I$8:$I$4158,1,0)</f>
        <v>#N/A</v>
      </c>
    </row>
    <row r="2231" spans="24:44" ht="18.75" x14ac:dyDescent="0.3">
      <c r="X2231" s="83">
        <f t="shared" si="271"/>
        <v>9</v>
      </c>
      <c r="Z2231" s="90" t="e">
        <f t="shared" si="272"/>
        <v>#DIV/0!</v>
      </c>
      <c r="AA2231" s="94" t="e">
        <f>+VLOOKUP(C2231,'Código Licitaciones'!$J$7:$J$31,1,0)</f>
        <v>#N/A</v>
      </c>
      <c r="AB2231" s="94">
        <f t="shared" si="273"/>
        <v>0</v>
      </c>
      <c r="AC2231" s="94" t="e">
        <f>+VLOOKUP(E2231,'Código Licitaciones'!$K$7:$K$50,1,0)</f>
        <v>#N/A</v>
      </c>
      <c r="AD2231" s="94">
        <f t="shared" si="274"/>
        <v>0</v>
      </c>
      <c r="AE2231" s="94" t="e">
        <f>+VLOOKUP(G2231,'Código Licitaciones'!$L$7:$L$50,1,0)</f>
        <v>#N/A</v>
      </c>
      <c r="AF2231" s="90" t="e">
        <f t="shared" si="275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8"/>
        <v>0</v>
      </c>
      <c r="AJ2231" s="94">
        <f t="shared" si="278"/>
        <v>0</v>
      </c>
      <c r="AK2231" s="95" t="e">
        <f>+VLOOKUP(M2231,'Código Barras'!$C$3:$C$1694,1,0)</f>
        <v>#N/A</v>
      </c>
      <c r="AL2231" s="90">
        <f t="shared" si="277"/>
        <v>0</v>
      </c>
      <c r="AM2231" s="90">
        <f t="shared" si="277"/>
        <v>0</v>
      </c>
      <c r="AN2231" s="90">
        <f t="shared" si="277"/>
        <v>0</v>
      </c>
      <c r="AO2231" s="90">
        <f t="shared" si="276"/>
        <v>0</v>
      </c>
      <c r="AP2231" s="90">
        <f t="shared" si="276"/>
        <v>0</v>
      </c>
      <c r="AQ2231" s="90">
        <f t="shared" si="276"/>
        <v>0</v>
      </c>
      <c r="AR2231" s="90" t="e">
        <f>VLOOKUP(C2231&amp;E2231&amp;G2231&amp;I2231&amp;J2231,'Código Licitaciones'!$I$8:$I$4158,1,0)</f>
        <v>#N/A</v>
      </c>
    </row>
    <row r="2232" spans="24:44" ht="18.75" x14ac:dyDescent="0.3">
      <c r="X2232" s="83">
        <f t="shared" si="271"/>
        <v>9</v>
      </c>
      <c r="Z2232" s="90" t="e">
        <f t="shared" si="272"/>
        <v>#DIV/0!</v>
      </c>
      <c r="AA2232" s="94" t="e">
        <f>+VLOOKUP(C2232,'Código Licitaciones'!$J$7:$J$31,1,0)</f>
        <v>#N/A</v>
      </c>
      <c r="AB2232" s="94">
        <f t="shared" si="273"/>
        <v>0</v>
      </c>
      <c r="AC2232" s="94" t="e">
        <f>+VLOOKUP(E2232,'Código Licitaciones'!$K$7:$K$50,1,0)</f>
        <v>#N/A</v>
      </c>
      <c r="AD2232" s="94">
        <f t="shared" si="274"/>
        <v>0</v>
      </c>
      <c r="AE2232" s="94" t="e">
        <f>+VLOOKUP(G2232,'Código Licitaciones'!$L$7:$L$50,1,0)</f>
        <v>#N/A</v>
      </c>
      <c r="AF2232" s="90" t="e">
        <f t="shared" si="275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8"/>
        <v>0</v>
      </c>
      <c r="AJ2232" s="94">
        <f t="shared" si="278"/>
        <v>0</v>
      </c>
      <c r="AK2232" s="95" t="e">
        <f>+VLOOKUP(M2232,'Código Barras'!$C$3:$C$1694,1,0)</f>
        <v>#N/A</v>
      </c>
      <c r="AL2232" s="90">
        <f t="shared" si="277"/>
        <v>0</v>
      </c>
      <c r="AM2232" s="90">
        <f t="shared" si="277"/>
        <v>0</v>
      </c>
      <c r="AN2232" s="90">
        <f t="shared" si="277"/>
        <v>0</v>
      </c>
      <c r="AO2232" s="90">
        <f t="shared" si="276"/>
        <v>0</v>
      </c>
      <c r="AP2232" s="90">
        <f t="shared" si="276"/>
        <v>0</v>
      </c>
      <c r="AQ2232" s="90">
        <f t="shared" si="276"/>
        <v>0</v>
      </c>
      <c r="AR2232" s="90" t="e">
        <f>VLOOKUP(C2232&amp;E2232&amp;G2232&amp;I2232&amp;J2232,'Código Licitaciones'!$I$8:$I$4158,1,0)</f>
        <v>#N/A</v>
      </c>
    </row>
    <row r="2233" spans="24:44" ht="18.75" x14ac:dyDescent="0.3">
      <c r="X2233" s="83">
        <f t="shared" si="271"/>
        <v>9</v>
      </c>
      <c r="Z2233" s="90" t="e">
        <f t="shared" si="272"/>
        <v>#DIV/0!</v>
      </c>
      <c r="AA2233" s="94" t="e">
        <f>+VLOOKUP(C2233,'Código Licitaciones'!$J$7:$J$31,1,0)</f>
        <v>#N/A</v>
      </c>
      <c r="AB2233" s="94">
        <f t="shared" si="273"/>
        <v>0</v>
      </c>
      <c r="AC2233" s="94" t="e">
        <f>+VLOOKUP(E2233,'Código Licitaciones'!$K$7:$K$50,1,0)</f>
        <v>#N/A</v>
      </c>
      <c r="AD2233" s="94">
        <f t="shared" si="274"/>
        <v>0</v>
      </c>
      <c r="AE2233" s="94" t="e">
        <f>+VLOOKUP(G2233,'Código Licitaciones'!$L$7:$L$50,1,0)</f>
        <v>#N/A</v>
      </c>
      <c r="AF2233" s="90" t="e">
        <f t="shared" si="275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8"/>
        <v>0</v>
      </c>
      <c r="AJ2233" s="94">
        <f t="shared" si="278"/>
        <v>0</v>
      </c>
      <c r="AK2233" s="95" t="e">
        <f>+VLOOKUP(M2233,'Código Barras'!$C$3:$C$1694,1,0)</f>
        <v>#N/A</v>
      </c>
      <c r="AL2233" s="90">
        <f t="shared" si="277"/>
        <v>0</v>
      </c>
      <c r="AM2233" s="90">
        <f t="shared" si="277"/>
        <v>0</v>
      </c>
      <c r="AN2233" s="90">
        <f t="shared" si="277"/>
        <v>0</v>
      </c>
      <c r="AO2233" s="90">
        <f t="shared" si="276"/>
        <v>0</v>
      </c>
      <c r="AP2233" s="90">
        <f t="shared" si="276"/>
        <v>0</v>
      </c>
      <c r="AQ2233" s="90">
        <f t="shared" si="276"/>
        <v>0</v>
      </c>
      <c r="AR2233" s="90" t="e">
        <f>VLOOKUP(C2233&amp;E2233&amp;G2233&amp;I2233&amp;J2233,'Código Licitaciones'!$I$8:$I$4158,1,0)</f>
        <v>#N/A</v>
      </c>
    </row>
    <row r="2234" spans="24:44" ht="18.75" x14ac:dyDescent="0.3">
      <c r="X2234" s="83">
        <f t="shared" si="271"/>
        <v>9</v>
      </c>
      <c r="Z2234" s="90" t="e">
        <f t="shared" si="272"/>
        <v>#DIV/0!</v>
      </c>
      <c r="AA2234" s="94" t="e">
        <f>+VLOOKUP(C2234,'Código Licitaciones'!$J$7:$J$31,1,0)</f>
        <v>#N/A</v>
      </c>
      <c r="AB2234" s="94">
        <f t="shared" si="273"/>
        <v>0</v>
      </c>
      <c r="AC2234" s="94" t="e">
        <f>+VLOOKUP(E2234,'Código Licitaciones'!$K$7:$K$50,1,0)</f>
        <v>#N/A</v>
      </c>
      <c r="AD2234" s="94">
        <f t="shared" si="274"/>
        <v>0</v>
      </c>
      <c r="AE2234" s="94" t="e">
        <f>+VLOOKUP(G2234,'Código Licitaciones'!$L$7:$L$50,1,0)</f>
        <v>#N/A</v>
      </c>
      <c r="AF2234" s="90" t="e">
        <f t="shared" si="275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8"/>
        <v>0</v>
      </c>
      <c r="AJ2234" s="94">
        <f t="shared" si="278"/>
        <v>0</v>
      </c>
      <c r="AK2234" s="95" t="e">
        <f>+VLOOKUP(M2234,'Código Barras'!$C$3:$C$1694,1,0)</f>
        <v>#N/A</v>
      </c>
      <c r="AL2234" s="90">
        <f t="shared" si="277"/>
        <v>0</v>
      </c>
      <c r="AM2234" s="90">
        <f t="shared" si="277"/>
        <v>0</v>
      </c>
      <c r="AN2234" s="90">
        <f t="shared" si="277"/>
        <v>0</v>
      </c>
      <c r="AO2234" s="90">
        <f t="shared" si="276"/>
        <v>0</v>
      </c>
      <c r="AP2234" s="90">
        <f t="shared" si="276"/>
        <v>0</v>
      </c>
      <c r="AQ2234" s="90">
        <f t="shared" si="276"/>
        <v>0</v>
      </c>
      <c r="AR2234" s="90" t="e">
        <f>VLOOKUP(C2234&amp;E2234&amp;G2234&amp;I2234&amp;J2234,'Código Licitaciones'!$I$8:$I$4158,1,0)</f>
        <v>#N/A</v>
      </c>
    </row>
    <row r="2235" spans="24:44" ht="18.75" x14ac:dyDescent="0.3">
      <c r="X2235" s="83">
        <f t="shared" si="271"/>
        <v>9</v>
      </c>
      <c r="Z2235" s="90" t="e">
        <f t="shared" si="272"/>
        <v>#DIV/0!</v>
      </c>
      <c r="AA2235" s="94" t="e">
        <f>+VLOOKUP(C2235,'Código Licitaciones'!$J$7:$J$31,1,0)</f>
        <v>#N/A</v>
      </c>
      <c r="AB2235" s="94">
        <f t="shared" si="273"/>
        <v>0</v>
      </c>
      <c r="AC2235" s="94" t="e">
        <f>+VLOOKUP(E2235,'Código Licitaciones'!$K$7:$K$50,1,0)</f>
        <v>#N/A</v>
      </c>
      <c r="AD2235" s="94">
        <f t="shared" si="274"/>
        <v>0</v>
      </c>
      <c r="AE2235" s="94" t="e">
        <f>+VLOOKUP(G2235,'Código Licitaciones'!$L$7:$L$50,1,0)</f>
        <v>#N/A</v>
      </c>
      <c r="AF2235" s="90" t="e">
        <f t="shared" si="275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8"/>
        <v>0</v>
      </c>
      <c r="AJ2235" s="94">
        <f t="shared" si="278"/>
        <v>0</v>
      </c>
      <c r="AK2235" s="95" t="e">
        <f>+VLOOKUP(M2235,'Código Barras'!$C$3:$C$1694,1,0)</f>
        <v>#N/A</v>
      </c>
      <c r="AL2235" s="90">
        <f t="shared" si="277"/>
        <v>0</v>
      </c>
      <c r="AM2235" s="90">
        <f t="shared" si="277"/>
        <v>0</v>
      </c>
      <c r="AN2235" s="90">
        <f t="shared" si="277"/>
        <v>0</v>
      </c>
      <c r="AO2235" s="90">
        <f t="shared" si="276"/>
        <v>0</v>
      </c>
      <c r="AP2235" s="90">
        <f t="shared" si="276"/>
        <v>0</v>
      </c>
      <c r="AQ2235" s="90">
        <f t="shared" si="276"/>
        <v>0</v>
      </c>
      <c r="AR2235" s="90" t="e">
        <f>VLOOKUP(C2235&amp;E2235&amp;G2235&amp;I2235&amp;J2235,'Código Licitaciones'!$I$8:$I$4158,1,0)</f>
        <v>#N/A</v>
      </c>
    </row>
    <row r="2236" spans="24:44" ht="18.75" x14ac:dyDescent="0.3">
      <c r="X2236" s="83">
        <f t="shared" si="271"/>
        <v>9</v>
      </c>
      <c r="Z2236" s="90" t="e">
        <f t="shared" si="272"/>
        <v>#DIV/0!</v>
      </c>
      <c r="AA2236" s="94" t="e">
        <f>+VLOOKUP(C2236,'Código Licitaciones'!$J$7:$J$31,1,0)</f>
        <v>#N/A</v>
      </c>
      <c r="AB2236" s="94">
        <f t="shared" si="273"/>
        <v>0</v>
      </c>
      <c r="AC2236" s="94" t="e">
        <f>+VLOOKUP(E2236,'Código Licitaciones'!$K$7:$K$50,1,0)</f>
        <v>#N/A</v>
      </c>
      <c r="AD2236" s="94">
        <f t="shared" si="274"/>
        <v>0</v>
      </c>
      <c r="AE2236" s="94" t="e">
        <f>+VLOOKUP(G2236,'Código Licitaciones'!$L$7:$L$50,1,0)</f>
        <v>#N/A</v>
      </c>
      <c r="AF2236" s="90" t="e">
        <f t="shared" si="275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8"/>
        <v>0</v>
      </c>
      <c r="AJ2236" s="94">
        <f t="shared" si="278"/>
        <v>0</v>
      </c>
      <c r="AK2236" s="95" t="e">
        <f>+VLOOKUP(M2236,'Código Barras'!$C$3:$C$1694,1,0)</f>
        <v>#N/A</v>
      </c>
      <c r="AL2236" s="90">
        <f t="shared" si="277"/>
        <v>0</v>
      </c>
      <c r="AM2236" s="90">
        <f t="shared" si="277"/>
        <v>0</v>
      </c>
      <c r="AN2236" s="90">
        <f t="shared" si="277"/>
        <v>0</v>
      </c>
      <c r="AO2236" s="90">
        <f t="shared" si="276"/>
        <v>0</v>
      </c>
      <c r="AP2236" s="90">
        <f t="shared" si="276"/>
        <v>0</v>
      </c>
      <c r="AQ2236" s="90">
        <f t="shared" si="276"/>
        <v>0</v>
      </c>
      <c r="AR2236" s="90" t="e">
        <f>VLOOKUP(C2236&amp;E2236&amp;G2236&amp;I2236&amp;J2236,'Código Licitaciones'!$I$8:$I$4158,1,0)</f>
        <v>#N/A</v>
      </c>
    </row>
    <row r="2237" spans="24:44" ht="18.75" x14ac:dyDescent="0.3">
      <c r="X2237" s="83">
        <f t="shared" si="271"/>
        <v>9</v>
      </c>
      <c r="Z2237" s="90" t="e">
        <f t="shared" si="272"/>
        <v>#DIV/0!</v>
      </c>
      <c r="AA2237" s="94" t="e">
        <f>+VLOOKUP(C2237,'Código Licitaciones'!$J$7:$J$31,1,0)</f>
        <v>#N/A</v>
      </c>
      <c r="AB2237" s="94">
        <f t="shared" si="273"/>
        <v>0</v>
      </c>
      <c r="AC2237" s="94" t="e">
        <f>+VLOOKUP(E2237,'Código Licitaciones'!$K$7:$K$50,1,0)</f>
        <v>#N/A</v>
      </c>
      <c r="AD2237" s="94">
        <f t="shared" si="274"/>
        <v>0</v>
      </c>
      <c r="AE2237" s="94" t="e">
        <f>+VLOOKUP(G2237,'Código Licitaciones'!$L$7:$L$50,1,0)</f>
        <v>#N/A</v>
      </c>
      <c r="AF2237" s="90" t="e">
        <f t="shared" si="275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8"/>
        <v>0</v>
      </c>
      <c r="AJ2237" s="94">
        <f t="shared" si="278"/>
        <v>0</v>
      </c>
      <c r="AK2237" s="95" t="e">
        <f>+VLOOKUP(M2237,'Código Barras'!$C$3:$C$1694,1,0)</f>
        <v>#N/A</v>
      </c>
      <c r="AL2237" s="90">
        <f t="shared" si="277"/>
        <v>0</v>
      </c>
      <c r="AM2237" s="90">
        <f t="shared" si="277"/>
        <v>0</v>
      </c>
      <c r="AN2237" s="90">
        <f t="shared" si="277"/>
        <v>0</v>
      </c>
      <c r="AO2237" s="90">
        <f t="shared" si="276"/>
        <v>0</v>
      </c>
      <c r="AP2237" s="90">
        <f t="shared" si="276"/>
        <v>0</v>
      </c>
      <c r="AQ2237" s="90">
        <f t="shared" si="276"/>
        <v>0</v>
      </c>
      <c r="AR2237" s="90" t="e">
        <f>VLOOKUP(C2237&amp;E2237&amp;G2237&amp;I2237&amp;J2237,'Código Licitaciones'!$I$8:$I$4158,1,0)</f>
        <v>#N/A</v>
      </c>
    </row>
    <row r="2238" spans="24:44" ht="18.75" x14ac:dyDescent="0.3">
      <c r="X2238" s="83">
        <f t="shared" si="271"/>
        <v>9</v>
      </c>
      <c r="Z2238" s="90" t="e">
        <f t="shared" si="272"/>
        <v>#DIV/0!</v>
      </c>
      <c r="AA2238" s="94" t="e">
        <f>+VLOOKUP(C2238,'Código Licitaciones'!$J$7:$J$31,1,0)</f>
        <v>#N/A</v>
      </c>
      <c r="AB2238" s="94">
        <f t="shared" si="273"/>
        <v>0</v>
      </c>
      <c r="AC2238" s="94" t="e">
        <f>+VLOOKUP(E2238,'Código Licitaciones'!$K$7:$K$50,1,0)</f>
        <v>#N/A</v>
      </c>
      <c r="AD2238" s="94">
        <f t="shared" si="274"/>
        <v>0</v>
      </c>
      <c r="AE2238" s="94" t="e">
        <f>+VLOOKUP(G2238,'Código Licitaciones'!$L$7:$L$50,1,0)</f>
        <v>#N/A</v>
      </c>
      <c r="AF2238" s="90" t="e">
        <f t="shared" si="275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8"/>
        <v>0</v>
      </c>
      <c r="AJ2238" s="94">
        <f t="shared" si="278"/>
        <v>0</v>
      </c>
      <c r="AK2238" s="95" t="e">
        <f>+VLOOKUP(M2238,'Código Barras'!$C$3:$C$1694,1,0)</f>
        <v>#N/A</v>
      </c>
      <c r="AL2238" s="90">
        <f t="shared" si="277"/>
        <v>0</v>
      </c>
      <c r="AM2238" s="90">
        <f t="shared" si="277"/>
        <v>0</v>
      </c>
      <c r="AN2238" s="90">
        <f t="shared" si="277"/>
        <v>0</v>
      </c>
      <c r="AO2238" s="90">
        <f t="shared" si="276"/>
        <v>0</v>
      </c>
      <c r="AP2238" s="90">
        <f t="shared" si="276"/>
        <v>0</v>
      </c>
      <c r="AQ2238" s="90">
        <f t="shared" si="276"/>
        <v>0</v>
      </c>
      <c r="AR2238" s="90" t="e">
        <f>VLOOKUP(C2238&amp;E2238&amp;G2238&amp;I2238&amp;J2238,'Código Licitaciones'!$I$8:$I$4158,1,0)</f>
        <v>#N/A</v>
      </c>
    </row>
    <row r="2239" spans="24:44" ht="18.75" x14ac:dyDescent="0.3">
      <c r="X2239" s="83">
        <f t="shared" si="271"/>
        <v>9</v>
      </c>
      <c r="Z2239" s="90" t="e">
        <f t="shared" si="272"/>
        <v>#DIV/0!</v>
      </c>
      <c r="AA2239" s="94" t="e">
        <f>+VLOOKUP(C2239,'Código Licitaciones'!$J$7:$J$31,1,0)</f>
        <v>#N/A</v>
      </c>
      <c r="AB2239" s="94">
        <f t="shared" si="273"/>
        <v>0</v>
      </c>
      <c r="AC2239" s="94" t="e">
        <f>+VLOOKUP(E2239,'Código Licitaciones'!$K$7:$K$50,1,0)</f>
        <v>#N/A</v>
      </c>
      <c r="AD2239" s="94">
        <f t="shared" si="274"/>
        <v>0</v>
      </c>
      <c r="AE2239" s="94" t="e">
        <f>+VLOOKUP(G2239,'Código Licitaciones'!$L$7:$L$50,1,0)</f>
        <v>#N/A</v>
      </c>
      <c r="AF2239" s="90" t="e">
        <f t="shared" si="275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8"/>
        <v>0</v>
      </c>
      <c r="AJ2239" s="94">
        <f t="shared" si="278"/>
        <v>0</v>
      </c>
      <c r="AK2239" s="95" t="e">
        <f>+VLOOKUP(M2239,'Código Barras'!$C$3:$C$1694,1,0)</f>
        <v>#N/A</v>
      </c>
      <c r="AL2239" s="90">
        <f t="shared" si="277"/>
        <v>0</v>
      </c>
      <c r="AM2239" s="90">
        <f t="shared" si="277"/>
        <v>0</v>
      </c>
      <c r="AN2239" s="90">
        <f t="shared" si="277"/>
        <v>0</v>
      </c>
      <c r="AO2239" s="90">
        <f t="shared" si="276"/>
        <v>0</v>
      </c>
      <c r="AP2239" s="90">
        <f t="shared" si="276"/>
        <v>0</v>
      </c>
      <c r="AQ2239" s="90">
        <f t="shared" si="276"/>
        <v>0</v>
      </c>
      <c r="AR2239" s="90" t="e">
        <f>VLOOKUP(C2239&amp;E2239&amp;G2239&amp;I2239&amp;J2239,'Código Licitaciones'!$I$8:$I$4158,1,0)</f>
        <v>#N/A</v>
      </c>
    </row>
    <row r="2240" spans="24:44" ht="18.75" x14ac:dyDescent="0.3">
      <c r="X2240" s="83">
        <f t="shared" si="271"/>
        <v>9</v>
      </c>
      <c r="Z2240" s="90" t="e">
        <f t="shared" si="272"/>
        <v>#DIV/0!</v>
      </c>
      <c r="AA2240" s="94" t="e">
        <f>+VLOOKUP(C2240,'Código Licitaciones'!$J$7:$J$31,1,0)</f>
        <v>#N/A</v>
      </c>
      <c r="AB2240" s="94">
        <f t="shared" si="273"/>
        <v>0</v>
      </c>
      <c r="AC2240" s="94" t="e">
        <f>+VLOOKUP(E2240,'Código Licitaciones'!$K$7:$K$50,1,0)</f>
        <v>#N/A</v>
      </c>
      <c r="AD2240" s="94">
        <f t="shared" si="274"/>
        <v>0</v>
      </c>
      <c r="AE2240" s="94" t="e">
        <f>+VLOOKUP(G2240,'Código Licitaciones'!$L$7:$L$50,1,0)</f>
        <v>#N/A</v>
      </c>
      <c r="AF2240" s="90" t="e">
        <f t="shared" si="275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8"/>
        <v>0</v>
      </c>
      <c r="AJ2240" s="94">
        <f t="shared" si="278"/>
        <v>0</v>
      </c>
      <c r="AK2240" s="95" t="e">
        <f>+VLOOKUP(M2240,'Código Barras'!$C$3:$C$1694,1,0)</f>
        <v>#N/A</v>
      </c>
      <c r="AL2240" s="90">
        <f t="shared" si="277"/>
        <v>0</v>
      </c>
      <c r="AM2240" s="90">
        <f t="shared" si="277"/>
        <v>0</v>
      </c>
      <c r="AN2240" s="90">
        <f t="shared" si="277"/>
        <v>0</v>
      </c>
      <c r="AO2240" s="90">
        <f t="shared" si="276"/>
        <v>0</v>
      </c>
      <c r="AP2240" s="90">
        <f t="shared" si="276"/>
        <v>0</v>
      </c>
      <c r="AQ2240" s="90">
        <f t="shared" si="276"/>
        <v>0</v>
      </c>
      <c r="AR2240" s="90" t="e">
        <f>VLOOKUP(C2240&amp;E2240&amp;G2240&amp;I2240&amp;J2240,'Código Licitaciones'!$I$8:$I$4158,1,0)</f>
        <v>#N/A</v>
      </c>
    </row>
    <row r="2241" spans="24:44" ht="18.75" x14ac:dyDescent="0.3">
      <c r="X2241" s="83">
        <f t="shared" si="271"/>
        <v>9</v>
      </c>
      <c r="Z2241" s="90" t="e">
        <f t="shared" si="272"/>
        <v>#DIV/0!</v>
      </c>
      <c r="AA2241" s="94" t="e">
        <f>+VLOOKUP(C2241,'Código Licitaciones'!$J$7:$J$31,1,0)</f>
        <v>#N/A</v>
      </c>
      <c r="AB2241" s="94">
        <f t="shared" si="273"/>
        <v>0</v>
      </c>
      <c r="AC2241" s="94" t="e">
        <f>+VLOOKUP(E2241,'Código Licitaciones'!$K$7:$K$50,1,0)</f>
        <v>#N/A</v>
      </c>
      <c r="AD2241" s="94">
        <f t="shared" si="274"/>
        <v>0</v>
      </c>
      <c r="AE2241" s="94" t="e">
        <f>+VLOOKUP(G2241,'Código Licitaciones'!$L$7:$L$50,1,0)</f>
        <v>#N/A</v>
      </c>
      <c r="AF2241" s="90" t="e">
        <f t="shared" si="275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8"/>
        <v>0</v>
      </c>
      <c r="AJ2241" s="94">
        <f t="shared" si="278"/>
        <v>0</v>
      </c>
      <c r="AK2241" s="95" t="e">
        <f>+VLOOKUP(M2241,'Código Barras'!$C$3:$C$1694,1,0)</f>
        <v>#N/A</v>
      </c>
      <c r="AL2241" s="90">
        <f t="shared" si="277"/>
        <v>0</v>
      </c>
      <c r="AM2241" s="90">
        <f t="shared" si="277"/>
        <v>0</v>
      </c>
      <c r="AN2241" s="90">
        <f t="shared" si="277"/>
        <v>0</v>
      </c>
      <c r="AO2241" s="90">
        <f t="shared" si="276"/>
        <v>0</v>
      </c>
      <c r="AP2241" s="90">
        <f t="shared" si="276"/>
        <v>0</v>
      </c>
      <c r="AQ2241" s="90">
        <f t="shared" si="276"/>
        <v>0</v>
      </c>
      <c r="AR2241" s="90" t="e">
        <f>VLOOKUP(C2241&amp;E2241&amp;G2241&amp;I2241&amp;J2241,'Código Licitaciones'!$I$8:$I$4158,1,0)</f>
        <v>#N/A</v>
      </c>
    </row>
    <row r="2242" spans="24:44" ht="18.75" x14ac:dyDescent="0.3">
      <c r="X2242" s="83">
        <f t="shared" si="271"/>
        <v>9</v>
      </c>
      <c r="Z2242" s="90" t="e">
        <f t="shared" si="272"/>
        <v>#DIV/0!</v>
      </c>
      <c r="AA2242" s="94" t="e">
        <f>+VLOOKUP(C2242,'Código Licitaciones'!$J$7:$J$31,1,0)</f>
        <v>#N/A</v>
      </c>
      <c r="AB2242" s="94">
        <f t="shared" si="273"/>
        <v>0</v>
      </c>
      <c r="AC2242" s="94" t="e">
        <f>+VLOOKUP(E2242,'Código Licitaciones'!$K$7:$K$50,1,0)</f>
        <v>#N/A</v>
      </c>
      <c r="AD2242" s="94">
        <f t="shared" si="274"/>
        <v>0</v>
      </c>
      <c r="AE2242" s="94" t="e">
        <f>+VLOOKUP(G2242,'Código Licitaciones'!$L$7:$L$50,1,0)</f>
        <v>#N/A</v>
      </c>
      <c r="AF2242" s="90" t="e">
        <f t="shared" si="275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8"/>
        <v>0</v>
      </c>
      <c r="AJ2242" s="94">
        <f t="shared" si="278"/>
        <v>0</v>
      </c>
      <c r="AK2242" s="95" t="e">
        <f>+VLOOKUP(M2242,'Código Barras'!$C$3:$C$1694,1,0)</f>
        <v>#N/A</v>
      </c>
      <c r="AL2242" s="90">
        <f t="shared" si="277"/>
        <v>0</v>
      </c>
      <c r="AM2242" s="90">
        <f t="shared" si="277"/>
        <v>0</v>
      </c>
      <c r="AN2242" s="90">
        <f t="shared" si="277"/>
        <v>0</v>
      </c>
      <c r="AO2242" s="90">
        <f t="shared" si="276"/>
        <v>0</v>
      </c>
      <c r="AP2242" s="90">
        <f t="shared" si="276"/>
        <v>0</v>
      </c>
      <c r="AQ2242" s="90">
        <f t="shared" si="276"/>
        <v>0</v>
      </c>
      <c r="AR2242" s="90" t="e">
        <f>VLOOKUP(C2242&amp;E2242&amp;G2242&amp;I2242&amp;J2242,'Código Licitaciones'!$I$8:$I$4158,1,0)</f>
        <v>#N/A</v>
      </c>
    </row>
    <row r="2243" spans="24:44" ht="18.75" x14ac:dyDescent="0.3">
      <c r="X2243" s="83">
        <f t="shared" si="271"/>
        <v>9</v>
      </c>
      <c r="Z2243" s="90" t="e">
        <f t="shared" si="272"/>
        <v>#DIV/0!</v>
      </c>
      <c r="AA2243" s="94" t="e">
        <f>+VLOOKUP(C2243,'Código Licitaciones'!$J$7:$J$31,1,0)</f>
        <v>#N/A</v>
      </c>
      <c r="AB2243" s="94">
        <f t="shared" si="273"/>
        <v>0</v>
      </c>
      <c r="AC2243" s="94" t="e">
        <f>+VLOOKUP(E2243,'Código Licitaciones'!$K$7:$K$50,1,0)</f>
        <v>#N/A</v>
      </c>
      <c r="AD2243" s="94">
        <f t="shared" si="274"/>
        <v>0</v>
      </c>
      <c r="AE2243" s="94" t="e">
        <f>+VLOOKUP(G2243,'Código Licitaciones'!$L$7:$L$50,1,0)</f>
        <v>#N/A</v>
      </c>
      <c r="AF2243" s="90" t="e">
        <f t="shared" si="275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8"/>
        <v>0</v>
      </c>
      <c r="AJ2243" s="94">
        <f t="shared" si="278"/>
        <v>0</v>
      </c>
      <c r="AK2243" s="95" t="e">
        <f>+VLOOKUP(M2243,'Código Barras'!$C$3:$C$1694,1,0)</f>
        <v>#N/A</v>
      </c>
      <c r="AL2243" s="90">
        <f t="shared" si="277"/>
        <v>0</v>
      </c>
      <c r="AM2243" s="90">
        <f t="shared" si="277"/>
        <v>0</v>
      </c>
      <c r="AN2243" s="90">
        <f t="shared" si="277"/>
        <v>0</v>
      </c>
      <c r="AO2243" s="90">
        <f t="shared" si="276"/>
        <v>0</v>
      </c>
      <c r="AP2243" s="90">
        <f t="shared" si="276"/>
        <v>0</v>
      </c>
      <c r="AQ2243" s="90">
        <f t="shared" si="276"/>
        <v>0</v>
      </c>
      <c r="AR2243" s="90" t="e">
        <f>VLOOKUP(C2243&amp;E2243&amp;G2243&amp;I2243&amp;J2243,'Código Licitaciones'!$I$8:$I$4158,1,0)</f>
        <v>#N/A</v>
      </c>
    </row>
    <row r="2244" spans="24:44" ht="18.75" x14ac:dyDescent="0.3">
      <c r="X2244" s="83">
        <f t="shared" si="271"/>
        <v>9</v>
      </c>
      <c r="Z2244" s="90" t="e">
        <f t="shared" si="272"/>
        <v>#DIV/0!</v>
      </c>
      <c r="AA2244" s="94" t="e">
        <f>+VLOOKUP(C2244,'Código Licitaciones'!$J$7:$J$31,1,0)</f>
        <v>#N/A</v>
      </c>
      <c r="AB2244" s="94">
        <f t="shared" si="273"/>
        <v>0</v>
      </c>
      <c r="AC2244" s="94" t="e">
        <f>+VLOOKUP(E2244,'Código Licitaciones'!$K$7:$K$50,1,0)</f>
        <v>#N/A</v>
      </c>
      <c r="AD2244" s="94">
        <f t="shared" si="274"/>
        <v>0</v>
      </c>
      <c r="AE2244" s="94" t="e">
        <f>+VLOOKUP(G2244,'Código Licitaciones'!$L$7:$L$50,1,0)</f>
        <v>#N/A</v>
      </c>
      <c r="AF2244" s="90" t="e">
        <f t="shared" si="275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8"/>
        <v>0</v>
      </c>
      <c r="AJ2244" s="94">
        <f t="shared" si="278"/>
        <v>0</v>
      </c>
      <c r="AK2244" s="95" t="e">
        <f>+VLOOKUP(M2244,'Código Barras'!$C$3:$C$1694,1,0)</f>
        <v>#N/A</v>
      </c>
      <c r="AL2244" s="90">
        <f t="shared" si="277"/>
        <v>0</v>
      </c>
      <c r="AM2244" s="90">
        <f t="shared" si="277"/>
        <v>0</v>
      </c>
      <c r="AN2244" s="90">
        <f t="shared" si="277"/>
        <v>0</v>
      </c>
      <c r="AO2244" s="90">
        <f t="shared" si="276"/>
        <v>0</v>
      </c>
      <c r="AP2244" s="90">
        <f t="shared" si="276"/>
        <v>0</v>
      </c>
      <c r="AQ2244" s="90">
        <f t="shared" si="276"/>
        <v>0</v>
      </c>
      <c r="AR2244" s="90" t="e">
        <f>VLOOKUP(C2244&amp;E2244&amp;G2244&amp;I2244&amp;J2244,'Código Licitaciones'!$I$8:$I$4158,1,0)</f>
        <v>#N/A</v>
      </c>
    </row>
    <row r="2245" spans="24:44" ht="18.75" x14ac:dyDescent="0.3">
      <c r="X2245" s="83">
        <f t="shared" si="271"/>
        <v>9</v>
      </c>
      <c r="Z2245" s="90" t="e">
        <f t="shared" si="272"/>
        <v>#DIV/0!</v>
      </c>
      <c r="AA2245" s="94" t="e">
        <f>+VLOOKUP(C2245,'Código Licitaciones'!$J$7:$J$31,1,0)</f>
        <v>#N/A</v>
      </c>
      <c r="AB2245" s="94">
        <f t="shared" si="273"/>
        <v>0</v>
      </c>
      <c r="AC2245" s="94" t="e">
        <f>+VLOOKUP(E2245,'Código Licitaciones'!$K$7:$K$50,1,0)</f>
        <v>#N/A</v>
      </c>
      <c r="AD2245" s="94">
        <f t="shared" si="274"/>
        <v>0</v>
      </c>
      <c r="AE2245" s="94" t="e">
        <f>+VLOOKUP(G2245,'Código Licitaciones'!$L$7:$L$50,1,0)</f>
        <v>#N/A</v>
      </c>
      <c r="AF2245" s="90" t="e">
        <f t="shared" si="275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8"/>
        <v>0</v>
      </c>
      <c r="AJ2245" s="94">
        <f t="shared" si="278"/>
        <v>0</v>
      </c>
      <c r="AK2245" s="95" t="e">
        <f>+VLOOKUP(M2245,'Código Barras'!$C$3:$C$1694,1,0)</f>
        <v>#N/A</v>
      </c>
      <c r="AL2245" s="90">
        <f t="shared" si="277"/>
        <v>0</v>
      </c>
      <c r="AM2245" s="90">
        <f t="shared" si="277"/>
        <v>0</v>
      </c>
      <c r="AN2245" s="90">
        <f t="shared" si="277"/>
        <v>0</v>
      </c>
      <c r="AO2245" s="90">
        <f t="shared" si="276"/>
        <v>0</v>
      </c>
      <c r="AP2245" s="90">
        <f t="shared" si="276"/>
        <v>0</v>
      </c>
      <c r="AQ2245" s="90">
        <f t="shared" si="276"/>
        <v>0</v>
      </c>
      <c r="AR2245" s="90" t="e">
        <f>VLOOKUP(C2245&amp;E2245&amp;G2245&amp;I2245&amp;J2245,'Código Licitaciones'!$I$8:$I$4158,1,0)</f>
        <v>#N/A</v>
      </c>
    </row>
    <row r="2246" spans="24:44" ht="18.75" x14ac:dyDescent="0.3">
      <c r="X2246" s="83">
        <f t="shared" si="271"/>
        <v>9</v>
      </c>
      <c r="Z2246" s="90" t="e">
        <f t="shared" si="272"/>
        <v>#DIV/0!</v>
      </c>
      <c r="AA2246" s="94" t="e">
        <f>+VLOOKUP(C2246,'Código Licitaciones'!$J$7:$J$31,1,0)</f>
        <v>#N/A</v>
      </c>
      <c r="AB2246" s="94">
        <f t="shared" si="273"/>
        <v>0</v>
      </c>
      <c r="AC2246" s="94" t="e">
        <f>+VLOOKUP(E2246,'Código Licitaciones'!$K$7:$K$50,1,0)</f>
        <v>#N/A</v>
      </c>
      <c r="AD2246" s="94">
        <f t="shared" si="274"/>
        <v>0</v>
      </c>
      <c r="AE2246" s="94" t="e">
        <f>+VLOOKUP(G2246,'Código Licitaciones'!$L$7:$L$50,1,0)</f>
        <v>#N/A</v>
      </c>
      <c r="AF2246" s="90" t="e">
        <f t="shared" si="275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8"/>
        <v>0</v>
      </c>
      <c r="AJ2246" s="94">
        <f t="shared" si="278"/>
        <v>0</v>
      </c>
      <c r="AK2246" s="95" t="e">
        <f>+VLOOKUP(M2246,'Código Barras'!$C$3:$C$1694,1,0)</f>
        <v>#N/A</v>
      </c>
      <c r="AL2246" s="90">
        <f t="shared" si="277"/>
        <v>0</v>
      </c>
      <c r="AM2246" s="90">
        <f t="shared" si="277"/>
        <v>0</v>
      </c>
      <c r="AN2246" s="90">
        <f t="shared" si="277"/>
        <v>0</v>
      </c>
      <c r="AO2246" s="90">
        <f t="shared" si="276"/>
        <v>0</v>
      </c>
      <c r="AP2246" s="90">
        <f t="shared" si="276"/>
        <v>0</v>
      </c>
      <c r="AQ2246" s="90">
        <f t="shared" si="276"/>
        <v>0</v>
      </c>
      <c r="AR2246" s="90" t="e">
        <f>VLOOKUP(C2246&amp;E2246&amp;G2246&amp;I2246&amp;J2246,'Código Licitaciones'!$I$8:$I$4158,1,0)</f>
        <v>#N/A</v>
      </c>
    </row>
    <row r="2247" spans="24:44" ht="18.75" x14ac:dyDescent="0.3">
      <c r="X2247" s="83">
        <f t="shared" si="271"/>
        <v>9</v>
      </c>
      <c r="Z2247" s="90" t="e">
        <f t="shared" si="272"/>
        <v>#DIV/0!</v>
      </c>
      <c r="AA2247" s="94" t="e">
        <f>+VLOOKUP(C2247,'Código Licitaciones'!$J$7:$J$31,1,0)</f>
        <v>#N/A</v>
      </c>
      <c r="AB2247" s="94">
        <f t="shared" si="273"/>
        <v>0</v>
      </c>
      <c r="AC2247" s="94" t="e">
        <f>+VLOOKUP(E2247,'Código Licitaciones'!$K$7:$K$50,1,0)</f>
        <v>#N/A</v>
      </c>
      <c r="AD2247" s="94">
        <f t="shared" si="274"/>
        <v>0</v>
      </c>
      <c r="AE2247" s="94" t="e">
        <f>+VLOOKUP(G2247,'Código Licitaciones'!$L$7:$L$50,1,0)</f>
        <v>#N/A</v>
      </c>
      <c r="AF2247" s="90" t="e">
        <f t="shared" si="275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8"/>
        <v>0</v>
      </c>
      <c r="AJ2247" s="94">
        <f t="shared" si="278"/>
        <v>0</v>
      </c>
      <c r="AK2247" s="95" t="e">
        <f>+VLOOKUP(M2247,'Código Barras'!$C$3:$C$1694,1,0)</f>
        <v>#N/A</v>
      </c>
      <c r="AL2247" s="90">
        <f t="shared" si="277"/>
        <v>0</v>
      </c>
      <c r="AM2247" s="90">
        <f t="shared" si="277"/>
        <v>0</v>
      </c>
      <c r="AN2247" s="90">
        <f t="shared" si="277"/>
        <v>0</v>
      </c>
      <c r="AO2247" s="90">
        <f t="shared" si="276"/>
        <v>0</v>
      </c>
      <c r="AP2247" s="90">
        <f t="shared" si="276"/>
        <v>0</v>
      </c>
      <c r="AQ2247" s="90">
        <f t="shared" si="276"/>
        <v>0</v>
      </c>
      <c r="AR2247" s="90" t="e">
        <f>VLOOKUP(C2247&amp;E2247&amp;G2247&amp;I2247&amp;J2247,'Código Licitaciones'!$I$8:$I$4158,1,0)</f>
        <v>#N/A</v>
      </c>
    </row>
    <row r="2248" spans="24:44" ht="18.75" x14ac:dyDescent="0.3">
      <c r="X2248" s="83">
        <f t="shared" si="271"/>
        <v>9</v>
      </c>
      <c r="Z2248" s="90" t="e">
        <f t="shared" si="272"/>
        <v>#DIV/0!</v>
      </c>
      <c r="AA2248" s="94" t="e">
        <f>+VLOOKUP(C2248,'Código Licitaciones'!$J$7:$J$31,1,0)</f>
        <v>#N/A</v>
      </c>
      <c r="AB2248" s="94">
        <f t="shared" si="273"/>
        <v>0</v>
      </c>
      <c r="AC2248" s="94" t="e">
        <f>+VLOOKUP(E2248,'Código Licitaciones'!$K$7:$K$50,1,0)</f>
        <v>#N/A</v>
      </c>
      <c r="AD2248" s="94">
        <f t="shared" si="274"/>
        <v>0</v>
      </c>
      <c r="AE2248" s="94" t="e">
        <f>+VLOOKUP(G2248,'Código Licitaciones'!$L$7:$L$50,1,0)</f>
        <v>#N/A</v>
      </c>
      <c r="AF2248" s="90" t="e">
        <f t="shared" si="275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8"/>
        <v>0</v>
      </c>
      <c r="AJ2248" s="94">
        <f t="shared" si="278"/>
        <v>0</v>
      </c>
      <c r="AK2248" s="95" t="e">
        <f>+VLOOKUP(M2248,'Código Barras'!$C$3:$C$1694,1,0)</f>
        <v>#N/A</v>
      </c>
      <c r="AL2248" s="90">
        <f t="shared" si="277"/>
        <v>0</v>
      </c>
      <c r="AM2248" s="90">
        <f t="shared" si="277"/>
        <v>0</v>
      </c>
      <c r="AN2248" s="90">
        <f t="shared" si="277"/>
        <v>0</v>
      </c>
      <c r="AO2248" s="90">
        <f t="shared" si="276"/>
        <v>0</v>
      </c>
      <c r="AP2248" s="90">
        <f t="shared" si="276"/>
        <v>0</v>
      </c>
      <c r="AQ2248" s="90">
        <f t="shared" si="276"/>
        <v>0</v>
      </c>
      <c r="AR2248" s="90" t="e">
        <f>VLOOKUP(C2248&amp;E2248&amp;G2248&amp;I2248&amp;J2248,'Código Licitaciones'!$I$8:$I$4158,1,0)</f>
        <v>#N/A</v>
      </c>
    </row>
    <row r="2249" spans="24:44" ht="18.75" x14ac:dyDescent="0.3">
      <c r="X2249" s="83">
        <f t="shared" si="271"/>
        <v>9</v>
      </c>
      <c r="Z2249" s="90" t="e">
        <f t="shared" si="272"/>
        <v>#DIV/0!</v>
      </c>
      <c r="AA2249" s="94" t="e">
        <f>+VLOOKUP(C2249,'Código Licitaciones'!$J$7:$J$31,1,0)</f>
        <v>#N/A</v>
      </c>
      <c r="AB2249" s="94">
        <f t="shared" si="273"/>
        <v>0</v>
      </c>
      <c r="AC2249" s="94" t="e">
        <f>+VLOOKUP(E2249,'Código Licitaciones'!$K$7:$K$50,1,0)</f>
        <v>#N/A</v>
      </c>
      <c r="AD2249" s="94">
        <f t="shared" si="274"/>
        <v>0</v>
      </c>
      <c r="AE2249" s="94" t="e">
        <f>+VLOOKUP(G2249,'Código Licitaciones'!$L$7:$L$50,1,0)</f>
        <v>#N/A</v>
      </c>
      <c r="AF2249" s="90" t="e">
        <f t="shared" si="275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8"/>
        <v>0</v>
      </c>
      <c r="AJ2249" s="94">
        <f t="shared" si="278"/>
        <v>0</v>
      </c>
      <c r="AK2249" s="95" t="e">
        <f>+VLOOKUP(M2249,'Código Barras'!$C$3:$C$1694,1,0)</f>
        <v>#N/A</v>
      </c>
      <c r="AL2249" s="90">
        <f t="shared" si="277"/>
        <v>0</v>
      </c>
      <c r="AM2249" s="90">
        <f t="shared" si="277"/>
        <v>0</v>
      </c>
      <c r="AN2249" s="90">
        <f t="shared" si="277"/>
        <v>0</v>
      </c>
      <c r="AO2249" s="90">
        <f t="shared" si="276"/>
        <v>0</v>
      </c>
      <c r="AP2249" s="90">
        <f t="shared" si="276"/>
        <v>0</v>
      </c>
      <c r="AQ2249" s="90">
        <f t="shared" si="276"/>
        <v>0</v>
      </c>
      <c r="AR2249" s="90" t="e">
        <f>VLOOKUP(C2249&amp;E2249&amp;G2249&amp;I2249&amp;J2249,'Código Licitaciones'!$I$8:$I$4158,1,0)</f>
        <v>#N/A</v>
      </c>
    </row>
    <row r="2250" spans="24:44" ht="18.75" x14ac:dyDescent="0.3">
      <c r="X2250" s="83">
        <f t="shared" ref="X2250:X2313" si="279">SUMPRODUCT(--(ISERROR(Z2250:BN2250)))</f>
        <v>9</v>
      </c>
      <c r="Z2250" s="90" t="e">
        <f t="shared" ref="Z2250:Z2313" si="280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1">+D2250</f>
        <v>0</v>
      </c>
      <c r="AC2250" s="94" t="e">
        <f>+VLOOKUP(E2250,'Código Licitaciones'!$K$7:$K$50,1,0)</f>
        <v>#N/A</v>
      </c>
      <c r="AD2250" s="94">
        <f t="shared" ref="AD2250:AD2313" si="282">+F2250</f>
        <v>0</v>
      </c>
      <c r="AE2250" s="94" t="e">
        <f>+VLOOKUP(G2250,'Código Licitaciones'!$L$7:$L$50,1,0)</f>
        <v>#N/A</v>
      </c>
      <c r="AF2250" s="90" t="e">
        <f t="shared" ref="AF2250:AF2313" si="283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8"/>
        <v>0</v>
      </c>
      <c r="AJ2250" s="94">
        <f t="shared" si="278"/>
        <v>0</v>
      </c>
      <c r="AK2250" s="95" t="e">
        <f>+VLOOKUP(M2250,'Código Barras'!$C$3:$C$1694,1,0)</f>
        <v>#N/A</v>
      </c>
      <c r="AL2250" s="90">
        <f t="shared" si="277"/>
        <v>0</v>
      </c>
      <c r="AM2250" s="90">
        <f t="shared" si="277"/>
        <v>0</v>
      </c>
      <c r="AN2250" s="90">
        <f t="shared" si="277"/>
        <v>0</v>
      </c>
      <c r="AO2250" s="90">
        <f t="shared" si="276"/>
        <v>0</v>
      </c>
      <c r="AP2250" s="90">
        <f t="shared" si="276"/>
        <v>0</v>
      </c>
      <c r="AQ2250" s="90">
        <f t="shared" si="276"/>
        <v>0</v>
      </c>
      <c r="AR2250" s="90" t="e">
        <f>VLOOKUP(C2250&amp;E2250&amp;G2250&amp;I2250&amp;J2250,'Código Licitaciones'!$I$8:$I$4158,1,0)</f>
        <v>#N/A</v>
      </c>
    </row>
    <row r="2251" spans="24:44" ht="18.75" x14ac:dyDescent="0.3">
      <c r="X2251" s="83">
        <f t="shared" si="279"/>
        <v>9</v>
      </c>
      <c r="Z2251" s="90" t="e">
        <f t="shared" si="280"/>
        <v>#DIV/0!</v>
      </c>
      <c r="AA2251" s="94" t="e">
        <f>+VLOOKUP(C2251,'Código Licitaciones'!$J$7:$J$31,1,0)</f>
        <v>#N/A</v>
      </c>
      <c r="AB2251" s="94">
        <f t="shared" si="281"/>
        <v>0</v>
      </c>
      <c r="AC2251" s="94" t="e">
        <f>+VLOOKUP(E2251,'Código Licitaciones'!$K$7:$K$50,1,0)</f>
        <v>#N/A</v>
      </c>
      <c r="AD2251" s="94">
        <f t="shared" si="282"/>
        <v>0</v>
      </c>
      <c r="AE2251" s="94" t="e">
        <f>+VLOOKUP(G2251,'Código Licitaciones'!$L$7:$L$50,1,0)</f>
        <v>#N/A</v>
      </c>
      <c r="AF2251" s="90" t="e">
        <f t="shared" si="283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8"/>
        <v>0</v>
      </c>
      <c r="AJ2251" s="94">
        <f t="shared" si="278"/>
        <v>0</v>
      </c>
      <c r="AK2251" s="95" t="e">
        <f>+VLOOKUP(M2251,'Código Barras'!$C$3:$C$1694,1,0)</f>
        <v>#N/A</v>
      </c>
      <c r="AL2251" s="90">
        <f t="shared" si="277"/>
        <v>0</v>
      </c>
      <c r="AM2251" s="90">
        <f t="shared" si="277"/>
        <v>0</v>
      </c>
      <c r="AN2251" s="90">
        <f t="shared" si="277"/>
        <v>0</v>
      </c>
      <c r="AO2251" s="90">
        <f t="shared" si="276"/>
        <v>0</v>
      </c>
      <c r="AP2251" s="90">
        <f t="shared" si="276"/>
        <v>0</v>
      </c>
      <c r="AQ2251" s="90">
        <f t="shared" si="276"/>
        <v>0</v>
      </c>
      <c r="AR2251" s="90" t="e">
        <f>VLOOKUP(C2251&amp;E2251&amp;G2251&amp;I2251&amp;J2251,'Código Licitaciones'!$I$8:$I$4158,1,0)</f>
        <v>#N/A</v>
      </c>
    </row>
    <row r="2252" spans="24:44" ht="18.75" x14ac:dyDescent="0.3">
      <c r="X2252" s="83">
        <f t="shared" si="279"/>
        <v>9</v>
      </c>
      <c r="Z2252" s="90" t="e">
        <f t="shared" si="280"/>
        <v>#DIV/0!</v>
      </c>
      <c r="AA2252" s="94" t="e">
        <f>+VLOOKUP(C2252,'Código Licitaciones'!$J$7:$J$31,1,0)</f>
        <v>#N/A</v>
      </c>
      <c r="AB2252" s="94">
        <f t="shared" si="281"/>
        <v>0</v>
      </c>
      <c r="AC2252" s="94" t="e">
        <f>+VLOOKUP(E2252,'Código Licitaciones'!$K$7:$K$50,1,0)</f>
        <v>#N/A</v>
      </c>
      <c r="AD2252" s="94">
        <f t="shared" si="282"/>
        <v>0</v>
      </c>
      <c r="AE2252" s="94" t="e">
        <f>+VLOOKUP(G2252,'Código Licitaciones'!$L$7:$L$50,1,0)</f>
        <v>#N/A</v>
      </c>
      <c r="AF2252" s="90" t="e">
        <f t="shared" si="283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8"/>
        <v>0</v>
      </c>
      <c r="AJ2252" s="94">
        <f t="shared" si="278"/>
        <v>0</v>
      </c>
      <c r="AK2252" s="95" t="e">
        <f>+VLOOKUP(M2252,'Código Barras'!$C$3:$C$1694,1,0)</f>
        <v>#N/A</v>
      </c>
      <c r="AL2252" s="90">
        <f t="shared" si="277"/>
        <v>0</v>
      </c>
      <c r="AM2252" s="90">
        <f t="shared" si="277"/>
        <v>0</v>
      </c>
      <c r="AN2252" s="90">
        <f t="shared" si="277"/>
        <v>0</v>
      </c>
      <c r="AO2252" s="90">
        <f t="shared" si="276"/>
        <v>0</v>
      </c>
      <c r="AP2252" s="90">
        <f t="shared" si="276"/>
        <v>0</v>
      </c>
      <c r="AQ2252" s="90">
        <f t="shared" si="276"/>
        <v>0</v>
      </c>
      <c r="AR2252" s="90" t="e">
        <f>VLOOKUP(C2252&amp;E2252&amp;G2252&amp;I2252&amp;J2252,'Código Licitaciones'!$I$8:$I$4158,1,0)</f>
        <v>#N/A</v>
      </c>
    </row>
    <row r="2253" spans="24:44" ht="18.75" x14ac:dyDescent="0.3">
      <c r="X2253" s="83">
        <f t="shared" si="279"/>
        <v>9</v>
      </c>
      <c r="Z2253" s="90" t="e">
        <f t="shared" si="280"/>
        <v>#DIV/0!</v>
      </c>
      <c r="AA2253" s="94" t="e">
        <f>+VLOOKUP(C2253,'Código Licitaciones'!$J$7:$J$31,1,0)</f>
        <v>#N/A</v>
      </c>
      <c r="AB2253" s="94">
        <f t="shared" si="281"/>
        <v>0</v>
      </c>
      <c r="AC2253" s="94" t="e">
        <f>+VLOOKUP(E2253,'Código Licitaciones'!$K$7:$K$50,1,0)</f>
        <v>#N/A</v>
      </c>
      <c r="AD2253" s="94">
        <f t="shared" si="282"/>
        <v>0</v>
      </c>
      <c r="AE2253" s="94" t="e">
        <f>+VLOOKUP(G2253,'Código Licitaciones'!$L$7:$L$50,1,0)</f>
        <v>#N/A</v>
      </c>
      <c r="AF2253" s="90" t="e">
        <f t="shared" si="283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8"/>
        <v>0</v>
      </c>
      <c r="AJ2253" s="94">
        <f t="shared" si="278"/>
        <v>0</v>
      </c>
      <c r="AK2253" s="95" t="e">
        <f>+VLOOKUP(M2253,'Código Barras'!$C$3:$C$1694,1,0)</f>
        <v>#N/A</v>
      </c>
      <c r="AL2253" s="90">
        <f t="shared" si="277"/>
        <v>0</v>
      </c>
      <c r="AM2253" s="90">
        <f t="shared" si="277"/>
        <v>0</v>
      </c>
      <c r="AN2253" s="90">
        <f t="shared" si="277"/>
        <v>0</v>
      </c>
      <c r="AO2253" s="90">
        <f t="shared" si="276"/>
        <v>0</v>
      </c>
      <c r="AP2253" s="90">
        <f t="shared" si="276"/>
        <v>0</v>
      </c>
      <c r="AQ2253" s="90">
        <f t="shared" si="276"/>
        <v>0</v>
      </c>
      <c r="AR2253" s="90" t="e">
        <f>VLOOKUP(C2253&amp;E2253&amp;G2253&amp;I2253&amp;J2253,'Código Licitaciones'!$I$8:$I$4158,1,0)</f>
        <v>#N/A</v>
      </c>
    </row>
    <row r="2254" spans="24:44" ht="18.75" x14ac:dyDescent="0.3">
      <c r="X2254" s="83">
        <f t="shared" si="279"/>
        <v>9</v>
      </c>
      <c r="Z2254" s="90" t="e">
        <f t="shared" si="280"/>
        <v>#DIV/0!</v>
      </c>
      <c r="AA2254" s="94" t="e">
        <f>+VLOOKUP(C2254,'Código Licitaciones'!$J$7:$J$31,1,0)</f>
        <v>#N/A</v>
      </c>
      <c r="AB2254" s="94">
        <f t="shared" si="281"/>
        <v>0</v>
      </c>
      <c r="AC2254" s="94" t="e">
        <f>+VLOOKUP(E2254,'Código Licitaciones'!$K$7:$K$50,1,0)</f>
        <v>#N/A</v>
      </c>
      <c r="AD2254" s="94">
        <f t="shared" si="282"/>
        <v>0</v>
      </c>
      <c r="AE2254" s="94" t="e">
        <f>+VLOOKUP(G2254,'Código Licitaciones'!$L$7:$L$50,1,0)</f>
        <v>#N/A</v>
      </c>
      <c r="AF2254" s="90" t="e">
        <f t="shared" si="283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8"/>
        <v>0</v>
      </c>
      <c r="AJ2254" s="94">
        <f t="shared" si="278"/>
        <v>0</v>
      </c>
      <c r="AK2254" s="95" t="e">
        <f>+VLOOKUP(M2254,'Código Barras'!$C$3:$C$1694,1,0)</f>
        <v>#N/A</v>
      </c>
      <c r="AL2254" s="90">
        <f t="shared" si="277"/>
        <v>0</v>
      </c>
      <c r="AM2254" s="90">
        <f t="shared" si="277"/>
        <v>0</v>
      </c>
      <c r="AN2254" s="90">
        <f t="shared" si="277"/>
        <v>0</v>
      </c>
      <c r="AO2254" s="90">
        <f t="shared" si="276"/>
        <v>0</v>
      </c>
      <c r="AP2254" s="90">
        <f t="shared" si="276"/>
        <v>0</v>
      </c>
      <c r="AQ2254" s="90">
        <f t="shared" si="276"/>
        <v>0</v>
      </c>
      <c r="AR2254" s="90" t="e">
        <f>VLOOKUP(C2254&amp;E2254&amp;G2254&amp;I2254&amp;J2254,'Código Licitaciones'!$I$8:$I$4158,1,0)</f>
        <v>#N/A</v>
      </c>
    </row>
    <row r="2255" spans="24:44" ht="18.75" x14ac:dyDescent="0.3">
      <c r="X2255" s="83">
        <f t="shared" si="279"/>
        <v>9</v>
      </c>
      <c r="Z2255" s="90" t="e">
        <f t="shared" si="280"/>
        <v>#DIV/0!</v>
      </c>
      <c r="AA2255" s="94" t="e">
        <f>+VLOOKUP(C2255,'Código Licitaciones'!$J$7:$J$31,1,0)</f>
        <v>#N/A</v>
      </c>
      <c r="AB2255" s="94">
        <f t="shared" si="281"/>
        <v>0</v>
      </c>
      <c r="AC2255" s="94" t="e">
        <f>+VLOOKUP(E2255,'Código Licitaciones'!$K$7:$K$50,1,0)</f>
        <v>#N/A</v>
      </c>
      <c r="AD2255" s="94">
        <f t="shared" si="282"/>
        <v>0</v>
      </c>
      <c r="AE2255" s="94" t="e">
        <f>+VLOOKUP(G2255,'Código Licitaciones'!$L$7:$L$50,1,0)</f>
        <v>#N/A</v>
      </c>
      <c r="AF2255" s="90" t="e">
        <f t="shared" si="283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8"/>
        <v>0</v>
      </c>
      <c r="AJ2255" s="94">
        <f t="shared" si="278"/>
        <v>0</v>
      </c>
      <c r="AK2255" s="95" t="e">
        <f>+VLOOKUP(M2255,'Código Barras'!$C$3:$C$1694,1,0)</f>
        <v>#N/A</v>
      </c>
      <c r="AL2255" s="90">
        <f t="shared" si="277"/>
        <v>0</v>
      </c>
      <c r="AM2255" s="90">
        <f t="shared" si="277"/>
        <v>0</v>
      </c>
      <c r="AN2255" s="90">
        <f t="shared" si="277"/>
        <v>0</v>
      </c>
      <c r="AO2255" s="90">
        <f t="shared" si="276"/>
        <v>0</v>
      </c>
      <c r="AP2255" s="90">
        <f t="shared" si="276"/>
        <v>0</v>
      </c>
      <c r="AQ2255" s="90">
        <f t="shared" si="276"/>
        <v>0</v>
      </c>
      <c r="AR2255" s="90" t="e">
        <f>VLOOKUP(C2255&amp;E2255&amp;G2255&amp;I2255&amp;J2255,'Código Licitaciones'!$I$8:$I$4158,1,0)</f>
        <v>#N/A</v>
      </c>
    </row>
    <row r="2256" spans="24:44" ht="18.75" x14ac:dyDescent="0.3">
      <c r="X2256" s="83">
        <f t="shared" si="279"/>
        <v>9</v>
      </c>
      <c r="Z2256" s="90" t="e">
        <f t="shared" si="280"/>
        <v>#DIV/0!</v>
      </c>
      <c r="AA2256" s="94" t="e">
        <f>+VLOOKUP(C2256,'Código Licitaciones'!$J$7:$J$31,1,0)</f>
        <v>#N/A</v>
      </c>
      <c r="AB2256" s="94">
        <f t="shared" si="281"/>
        <v>0</v>
      </c>
      <c r="AC2256" s="94" t="e">
        <f>+VLOOKUP(E2256,'Código Licitaciones'!$K$7:$K$50,1,0)</f>
        <v>#N/A</v>
      </c>
      <c r="AD2256" s="94">
        <f t="shared" si="282"/>
        <v>0</v>
      </c>
      <c r="AE2256" s="94" t="e">
        <f>+VLOOKUP(G2256,'Código Licitaciones'!$L$7:$L$50,1,0)</f>
        <v>#N/A</v>
      </c>
      <c r="AF2256" s="90" t="e">
        <f t="shared" si="283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8"/>
        <v>0</v>
      </c>
      <c r="AJ2256" s="94">
        <f t="shared" si="278"/>
        <v>0</v>
      </c>
      <c r="AK2256" s="95" t="e">
        <f>+VLOOKUP(M2256,'Código Barras'!$C$3:$C$1694,1,0)</f>
        <v>#N/A</v>
      </c>
      <c r="AL2256" s="90">
        <f t="shared" si="277"/>
        <v>0</v>
      </c>
      <c r="AM2256" s="90">
        <f t="shared" si="277"/>
        <v>0</v>
      </c>
      <c r="AN2256" s="90">
        <f t="shared" si="277"/>
        <v>0</v>
      </c>
      <c r="AO2256" s="90">
        <f t="shared" si="276"/>
        <v>0</v>
      </c>
      <c r="AP2256" s="90">
        <f t="shared" si="276"/>
        <v>0</v>
      </c>
      <c r="AQ2256" s="90">
        <f t="shared" si="276"/>
        <v>0</v>
      </c>
      <c r="AR2256" s="90" t="e">
        <f>VLOOKUP(C2256&amp;E2256&amp;G2256&amp;I2256&amp;J2256,'Código Licitaciones'!$I$8:$I$4158,1,0)</f>
        <v>#N/A</v>
      </c>
    </row>
    <row r="2257" spans="24:44" ht="18.75" x14ac:dyDescent="0.3">
      <c r="X2257" s="83">
        <f t="shared" si="279"/>
        <v>9</v>
      </c>
      <c r="Z2257" s="90" t="e">
        <f t="shared" si="280"/>
        <v>#DIV/0!</v>
      </c>
      <c r="AA2257" s="94" t="e">
        <f>+VLOOKUP(C2257,'Código Licitaciones'!$J$7:$J$31,1,0)</f>
        <v>#N/A</v>
      </c>
      <c r="AB2257" s="94">
        <f t="shared" si="281"/>
        <v>0</v>
      </c>
      <c r="AC2257" s="94" t="e">
        <f>+VLOOKUP(E2257,'Código Licitaciones'!$K$7:$K$50,1,0)</f>
        <v>#N/A</v>
      </c>
      <c r="AD2257" s="94">
        <f t="shared" si="282"/>
        <v>0</v>
      </c>
      <c r="AE2257" s="94" t="e">
        <f>+VLOOKUP(G2257,'Código Licitaciones'!$L$7:$L$50,1,0)</f>
        <v>#N/A</v>
      </c>
      <c r="AF2257" s="90" t="e">
        <f t="shared" si="283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8"/>
        <v>0</v>
      </c>
      <c r="AJ2257" s="94">
        <f t="shared" si="278"/>
        <v>0</v>
      </c>
      <c r="AK2257" s="95" t="e">
        <f>+VLOOKUP(M2257,'Código Barras'!$C$3:$C$1694,1,0)</f>
        <v>#N/A</v>
      </c>
      <c r="AL2257" s="90">
        <f t="shared" si="277"/>
        <v>0</v>
      </c>
      <c r="AM2257" s="90">
        <f t="shared" si="277"/>
        <v>0</v>
      </c>
      <c r="AN2257" s="90">
        <f t="shared" si="277"/>
        <v>0</v>
      </c>
      <c r="AO2257" s="90">
        <f t="shared" si="276"/>
        <v>0</v>
      </c>
      <c r="AP2257" s="90">
        <f t="shared" si="276"/>
        <v>0</v>
      </c>
      <c r="AQ2257" s="90">
        <f t="shared" si="276"/>
        <v>0</v>
      </c>
      <c r="AR2257" s="90" t="e">
        <f>VLOOKUP(C2257&amp;E2257&amp;G2257&amp;I2257&amp;J2257,'Código Licitaciones'!$I$8:$I$4158,1,0)</f>
        <v>#N/A</v>
      </c>
    </row>
    <row r="2258" spans="24:44" ht="18.75" x14ac:dyDescent="0.3">
      <c r="X2258" s="83">
        <f t="shared" si="279"/>
        <v>9</v>
      </c>
      <c r="Z2258" s="90" t="e">
        <f t="shared" si="280"/>
        <v>#DIV/0!</v>
      </c>
      <c r="AA2258" s="94" t="e">
        <f>+VLOOKUP(C2258,'Código Licitaciones'!$J$7:$J$31,1,0)</f>
        <v>#N/A</v>
      </c>
      <c r="AB2258" s="94">
        <f t="shared" si="281"/>
        <v>0</v>
      </c>
      <c r="AC2258" s="94" t="e">
        <f>+VLOOKUP(E2258,'Código Licitaciones'!$K$7:$K$50,1,0)</f>
        <v>#N/A</v>
      </c>
      <c r="AD2258" s="94">
        <f t="shared" si="282"/>
        <v>0</v>
      </c>
      <c r="AE2258" s="94" t="e">
        <f>+VLOOKUP(G2258,'Código Licitaciones'!$L$7:$L$50,1,0)</f>
        <v>#N/A</v>
      </c>
      <c r="AF2258" s="90" t="e">
        <f t="shared" si="283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8"/>
        <v>0</v>
      </c>
      <c r="AJ2258" s="94">
        <f t="shared" si="278"/>
        <v>0</v>
      </c>
      <c r="AK2258" s="95" t="e">
        <f>+VLOOKUP(M2258,'Código Barras'!$C$3:$C$1694,1,0)</f>
        <v>#N/A</v>
      </c>
      <c r="AL2258" s="90">
        <f t="shared" si="277"/>
        <v>0</v>
      </c>
      <c r="AM2258" s="90">
        <f t="shared" si="277"/>
        <v>0</v>
      </c>
      <c r="AN2258" s="90">
        <f t="shared" si="277"/>
        <v>0</v>
      </c>
      <c r="AO2258" s="90">
        <f t="shared" si="276"/>
        <v>0</v>
      </c>
      <c r="AP2258" s="90">
        <f t="shared" si="276"/>
        <v>0</v>
      </c>
      <c r="AQ2258" s="90">
        <f t="shared" si="276"/>
        <v>0</v>
      </c>
      <c r="AR2258" s="90" t="e">
        <f>VLOOKUP(C2258&amp;E2258&amp;G2258&amp;I2258&amp;J2258,'Código Licitaciones'!$I$8:$I$4158,1,0)</f>
        <v>#N/A</v>
      </c>
    </row>
    <row r="2259" spans="24:44" ht="18.75" x14ac:dyDescent="0.3">
      <c r="X2259" s="83">
        <f t="shared" si="279"/>
        <v>9</v>
      </c>
      <c r="Z2259" s="90" t="e">
        <f t="shared" si="280"/>
        <v>#DIV/0!</v>
      </c>
      <c r="AA2259" s="94" t="e">
        <f>+VLOOKUP(C2259,'Código Licitaciones'!$J$7:$J$31,1,0)</f>
        <v>#N/A</v>
      </c>
      <c r="AB2259" s="94">
        <f t="shared" si="281"/>
        <v>0</v>
      </c>
      <c r="AC2259" s="94" t="e">
        <f>+VLOOKUP(E2259,'Código Licitaciones'!$K$7:$K$50,1,0)</f>
        <v>#N/A</v>
      </c>
      <c r="AD2259" s="94">
        <f t="shared" si="282"/>
        <v>0</v>
      </c>
      <c r="AE2259" s="94" t="e">
        <f>+VLOOKUP(G2259,'Código Licitaciones'!$L$7:$L$50,1,0)</f>
        <v>#N/A</v>
      </c>
      <c r="AF2259" s="90" t="e">
        <f t="shared" si="283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8"/>
        <v>0</v>
      </c>
      <c r="AJ2259" s="94">
        <f t="shared" si="278"/>
        <v>0</v>
      </c>
      <c r="AK2259" s="95" t="e">
        <f>+VLOOKUP(M2259,'Código Barras'!$C$3:$C$1694,1,0)</f>
        <v>#N/A</v>
      </c>
      <c r="AL2259" s="90">
        <f t="shared" si="277"/>
        <v>0</v>
      </c>
      <c r="AM2259" s="90">
        <f t="shared" si="277"/>
        <v>0</v>
      </c>
      <c r="AN2259" s="90">
        <f t="shared" si="277"/>
        <v>0</v>
      </c>
      <c r="AO2259" s="90">
        <f t="shared" si="276"/>
        <v>0</v>
      </c>
      <c r="AP2259" s="90">
        <f t="shared" si="276"/>
        <v>0</v>
      </c>
      <c r="AQ2259" s="90">
        <f t="shared" si="276"/>
        <v>0</v>
      </c>
      <c r="AR2259" s="90" t="e">
        <f>VLOOKUP(C2259&amp;E2259&amp;G2259&amp;I2259&amp;J2259,'Código Licitaciones'!$I$8:$I$4158,1,0)</f>
        <v>#N/A</v>
      </c>
    </row>
    <row r="2260" spans="24:44" ht="18.75" x14ac:dyDescent="0.3">
      <c r="X2260" s="83">
        <f t="shared" si="279"/>
        <v>9</v>
      </c>
      <c r="Z2260" s="90" t="e">
        <f t="shared" si="280"/>
        <v>#DIV/0!</v>
      </c>
      <c r="AA2260" s="94" t="e">
        <f>+VLOOKUP(C2260,'Código Licitaciones'!$J$7:$J$31,1,0)</f>
        <v>#N/A</v>
      </c>
      <c r="AB2260" s="94">
        <f t="shared" si="281"/>
        <v>0</v>
      </c>
      <c r="AC2260" s="94" t="e">
        <f>+VLOOKUP(E2260,'Código Licitaciones'!$K$7:$K$50,1,0)</f>
        <v>#N/A</v>
      </c>
      <c r="AD2260" s="94">
        <f t="shared" si="282"/>
        <v>0</v>
      </c>
      <c r="AE2260" s="94" t="e">
        <f>+VLOOKUP(G2260,'Código Licitaciones'!$L$7:$L$50,1,0)</f>
        <v>#N/A</v>
      </c>
      <c r="AF2260" s="90" t="e">
        <f t="shared" si="283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8"/>
        <v>0</v>
      </c>
      <c r="AJ2260" s="94">
        <f t="shared" si="278"/>
        <v>0</v>
      </c>
      <c r="AK2260" s="95" t="e">
        <f>+VLOOKUP(M2260,'Código Barras'!$C$3:$C$1694,1,0)</f>
        <v>#N/A</v>
      </c>
      <c r="AL2260" s="90">
        <f t="shared" si="277"/>
        <v>0</v>
      </c>
      <c r="AM2260" s="90">
        <f t="shared" si="277"/>
        <v>0</v>
      </c>
      <c r="AN2260" s="90">
        <f t="shared" si="277"/>
        <v>0</v>
      </c>
      <c r="AO2260" s="90">
        <f t="shared" si="276"/>
        <v>0</v>
      </c>
      <c r="AP2260" s="90">
        <f t="shared" si="276"/>
        <v>0</v>
      </c>
      <c r="AQ2260" s="90">
        <f t="shared" si="276"/>
        <v>0</v>
      </c>
      <c r="AR2260" s="90" t="e">
        <f>VLOOKUP(C2260&amp;E2260&amp;G2260&amp;I2260&amp;J2260,'Código Licitaciones'!$I$8:$I$4158,1,0)</f>
        <v>#N/A</v>
      </c>
    </row>
    <row r="2261" spans="24:44" ht="18.75" x14ac:dyDescent="0.3">
      <c r="X2261" s="83">
        <f t="shared" si="279"/>
        <v>9</v>
      </c>
      <c r="Z2261" s="90" t="e">
        <f t="shared" si="280"/>
        <v>#DIV/0!</v>
      </c>
      <c r="AA2261" s="94" t="e">
        <f>+VLOOKUP(C2261,'Código Licitaciones'!$J$7:$J$31,1,0)</f>
        <v>#N/A</v>
      </c>
      <c r="AB2261" s="94">
        <f t="shared" si="281"/>
        <v>0</v>
      </c>
      <c r="AC2261" s="94" t="e">
        <f>+VLOOKUP(E2261,'Código Licitaciones'!$K$7:$K$50,1,0)</f>
        <v>#N/A</v>
      </c>
      <c r="AD2261" s="94">
        <f t="shared" si="282"/>
        <v>0</v>
      </c>
      <c r="AE2261" s="94" t="e">
        <f>+VLOOKUP(G2261,'Código Licitaciones'!$L$7:$L$50,1,0)</f>
        <v>#N/A</v>
      </c>
      <c r="AF2261" s="90" t="e">
        <f t="shared" si="283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8"/>
        <v>0</v>
      </c>
      <c r="AJ2261" s="94">
        <f t="shared" si="278"/>
        <v>0</v>
      </c>
      <c r="AK2261" s="95" t="e">
        <f>+VLOOKUP(M2261,'Código Barras'!$C$3:$C$1694,1,0)</f>
        <v>#N/A</v>
      </c>
      <c r="AL2261" s="90">
        <f t="shared" si="277"/>
        <v>0</v>
      </c>
      <c r="AM2261" s="90">
        <f t="shared" si="277"/>
        <v>0</v>
      </c>
      <c r="AN2261" s="90">
        <f t="shared" si="277"/>
        <v>0</v>
      </c>
      <c r="AO2261" s="90">
        <f t="shared" si="276"/>
        <v>0</v>
      </c>
      <c r="AP2261" s="90">
        <f t="shared" si="276"/>
        <v>0</v>
      </c>
      <c r="AQ2261" s="90">
        <f t="shared" si="276"/>
        <v>0</v>
      </c>
      <c r="AR2261" s="90" t="e">
        <f>VLOOKUP(C2261&amp;E2261&amp;G2261&amp;I2261&amp;J2261,'Código Licitaciones'!$I$8:$I$4158,1,0)</f>
        <v>#N/A</v>
      </c>
    </row>
    <row r="2262" spans="24:44" ht="18.75" x14ac:dyDescent="0.3">
      <c r="X2262" s="83">
        <f t="shared" si="279"/>
        <v>9</v>
      </c>
      <c r="Z2262" s="90" t="e">
        <f t="shared" si="280"/>
        <v>#DIV/0!</v>
      </c>
      <c r="AA2262" s="94" t="e">
        <f>+VLOOKUP(C2262,'Código Licitaciones'!$J$7:$J$31,1,0)</f>
        <v>#N/A</v>
      </c>
      <c r="AB2262" s="94">
        <f t="shared" si="281"/>
        <v>0</v>
      </c>
      <c r="AC2262" s="94" t="e">
        <f>+VLOOKUP(E2262,'Código Licitaciones'!$K$7:$K$50,1,0)</f>
        <v>#N/A</v>
      </c>
      <c r="AD2262" s="94">
        <f t="shared" si="282"/>
        <v>0</v>
      </c>
      <c r="AE2262" s="94" t="e">
        <f>+VLOOKUP(G2262,'Código Licitaciones'!$L$7:$L$50,1,0)</f>
        <v>#N/A</v>
      </c>
      <c r="AF2262" s="90" t="e">
        <f t="shared" si="283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8"/>
        <v>0</v>
      </c>
      <c r="AJ2262" s="94">
        <f t="shared" si="278"/>
        <v>0</v>
      </c>
      <c r="AK2262" s="95" t="e">
        <f>+VLOOKUP(M2262,'Código Barras'!$C$3:$C$1694,1,0)</f>
        <v>#N/A</v>
      </c>
      <c r="AL2262" s="90">
        <f t="shared" si="277"/>
        <v>0</v>
      </c>
      <c r="AM2262" s="90">
        <f t="shared" si="277"/>
        <v>0</v>
      </c>
      <c r="AN2262" s="90">
        <f t="shared" si="277"/>
        <v>0</v>
      </c>
      <c r="AO2262" s="90">
        <f t="shared" si="276"/>
        <v>0</v>
      </c>
      <c r="AP2262" s="90">
        <f t="shared" si="276"/>
        <v>0</v>
      </c>
      <c r="AQ2262" s="90">
        <f t="shared" si="276"/>
        <v>0</v>
      </c>
      <c r="AR2262" s="90" t="e">
        <f>VLOOKUP(C2262&amp;E2262&amp;G2262&amp;I2262&amp;J2262,'Código Licitaciones'!$I$8:$I$4158,1,0)</f>
        <v>#N/A</v>
      </c>
    </row>
    <row r="2263" spans="24:44" ht="18.75" x14ac:dyDescent="0.3">
      <c r="X2263" s="83">
        <f t="shared" si="279"/>
        <v>9</v>
      </c>
      <c r="Z2263" s="90" t="e">
        <f t="shared" si="280"/>
        <v>#DIV/0!</v>
      </c>
      <c r="AA2263" s="94" t="e">
        <f>+VLOOKUP(C2263,'Código Licitaciones'!$J$7:$J$31,1,0)</f>
        <v>#N/A</v>
      </c>
      <c r="AB2263" s="94">
        <f t="shared" si="281"/>
        <v>0</v>
      </c>
      <c r="AC2263" s="94" t="e">
        <f>+VLOOKUP(E2263,'Código Licitaciones'!$K$7:$K$50,1,0)</f>
        <v>#N/A</v>
      </c>
      <c r="AD2263" s="94">
        <f t="shared" si="282"/>
        <v>0</v>
      </c>
      <c r="AE2263" s="94" t="e">
        <f>+VLOOKUP(G2263,'Código Licitaciones'!$L$7:$L$50,1,0)</f>
        <v>#N/A</v>
      </c>
      <c r="AF2263" s="90" t="e">
        <f t="shared" si="283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8"/>
        <v>0</v>
      </c>
      <c r="AJ2263" s="94">
        <f t="shared" si="278"/>
        <v>0</v>
      </c>
      <c r="AK2263" s="95" t="e">
        <f>+VLOOKUP(M2263,'Código Barras'!$C$3:$C$1694,1,0)</f>
        <v>#N/A</v>
      </c>
      <c r="AL2263" s="90">
        <f t="shared" si="277"/>
        <v>0</v>
      </c>
      <c r="AM2263" s="90">
        <f t="shared" si="277"/>
        <v>0</v>
      </c>
      <c r="AN2263" s="90">
        <f t="shared" si="277"/>
        <v>0</v>
      </c>
      <c r="AO2263" s="90">
        <f t="shared" si="277"/>
        <v>0</v>
      </c>
      <c r="AP2263" s="90">
        <f t="shared" si="277"/>
        <v>0</v>
      </c>
      <c r="AQ2263" s="90">
        <f t="shared" si="277"/>
        <v>0</v>
      </c>
      <c r="AR2263" s="90" t="e">
        <f>VLOOKUP(C2263&amp;E2263&amp;G2263&amp;I2263&amp;J2263,'Código Licitaciones'!$I$8:$I$4158,1,0)</f>
        <v>#N/A</v>
      </c>
    </row>
    <row r="2264" spans="24:44" ht="18.75" x14ac:dyDescent="0.3">
      <c r="X2264" s="83">
        <f t="shared" si="279"/>
        <v>9</v>
      </c>
      <c r="Z2264" s="90" t="e">
        <f t="shared" si="280"/>
        <v>#DIV/0!</v>
      </c>
      <c r="AA2264" s="94" t="e">
        <f>+VLOOKUP(C2264,'Código Licitaciones'!$J$7:$J$31,1,0)</f>
        <v>#N/A</v>
      </c>
      <c r="AB2264" s="94">
        <f t="shared" si="281"/>
        <v>0</v>
      </c>
      <c r="AC2264" s="94" t="e">
        <f>+VLOOKUP(E2264,'Código Licitaciones'!$K$7:$K$50,1,0)</f>
        <v>#N/A</v>
      </c>
      <c r="AD2264" s="94">
        <f t="shared" si="282"/>
        <v>0</v>
      </c>
      <c r="AE2264" s="94" t="e">
        <f>+VLOOKUP(G2264,'Código Licitaciones'!$L$7:$L$50,1,0)</f>
        <v>#N/A</v>
      </c>
      <c r="AF2264" s="90" t="e">
        <f t="shared" si="283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8"/>
        <v>0</v>
      </c>
      <c r="AJ2264" s="94">
        <f t="shared" si="278"/>
        <v>0</v>
      </c>
      <c r="AK2264" s="95" t="e">
        <f>+VLOOKUP(M2264,'Código Barras'!$C$3:$C$1694,1,0)</f>
        <v>#N/A</v>
      </c>
      <c r="AL2264" s="90">
        <f t="shared" ref="AL2264:AQ2306" si="284">IF(OR(ISNUMBER(N2264),N2264=0),N2264,1/0)</f>
        <v>0</v>
      </c>
      <c r="AM2264" s="90">
        <f t="shared" si="284"/>
        <v>0</v>
      </c>
      <c r="AN2264" s="90">
        <f t="shared" si="284"/>
        <v>0</v>
      </c>
      <c r="AO2264" s="90">
        <f t="shared" si="284"/>
        <v>0</v>
      </c>
      <c r="AP2264" s="90">
        <f t="shared" si="284"/>
        <v>0</v>
      </c>
      <c r="AQ2264" s="90">
        <f t="shared" si="284"/>
        <v>0</v>
      </c>
      <c r="AR2264" s="90" t="e">
        <f>VLOOKUP(C2264&amp;E2264&amp;G2264&amp;I2264&amp;J2264,'Código Licitaciones'!$I$8:$I$4158,1,0)</f>
        <v>#N/A</v>
      </c>
    </row>
    <row r="2265" spans="24:44" ht="18.75" x14ac:dyDescent="0.3">
      <c r="X2265" s="83">
        <f t="shared" si="279"/>
        <v>9</v>
      </c>
      <c r="Z2265" s="90" t="e">
        <f t="shared" si="280"/>
        <v>#DIV/0!</v>
      </c>
      <c r="AA2265" s="94" t="e">
        <f>+VLOOKUP(C2265,'Código Licitaciones'!$J$7:$J$31,1,0)</f>
        <v>#N/A</v>
      </c>
      <c r="AB2265" s="94">
        <f t="shared" si="281"/>
        <v>0</v>
      </c>
      <c r="AC2265" s="94" t="e">
        <f>+VLOOKUP(E2265,'Código Licitaciones'!$K$7:$K$50,1,0)</f>
        <v>#N/A</v>
      </c>
      <c r="AD2265" s="94">
        <f t="shared" si="282"/>
        <v>0</v>
      </c>
      <c r="AE2265" s="94" t="e">
        <f>+VLOOKUP(G2265,'Código Licitaciones'!$L$7:$L$50,1,0)</f>
        <v>#N/A</v>
      </c>
      <c r="AF2265" s="90" t="e">
        <f t="shared" si="283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8"/>
        <v>0</v>
      </c>
      <c r="AJ2265" s="94">
        <f t="shared" si="278"/>
        <v>0</v>
      </c>
      <c r="AK2265" s="95" t="e">
        <f>+VLOOKUP(M2265,'Código Barras'!$C$3:$C$1694,1,0)</f>
        <v>#N/A</v>
      </c>
      <c r="AL2265" s="90">
        <f t="shared" si="284"/>
        <v>0</v>
      </c>
      <c r="AM2265" s="90">
        <f t="shared" si="284"/>
        <v>0</v>
      </c>
      <c r="AN2265" s="90">
        <f t="shared" si="284"/>
        <v>0</v>
      </c>
      <c r="AO2265" s="90">
        <f t="shared" si="284"/>
        <v>0</v>
      </c>
      <c r="AP2265" s="90">
        <f t="shared" si="284"/>
        <v>0</v>
      </c>
      <c r="AQ2265" s="90">
        <f t="shared" si="284"/>
        <v>0</v>
      </c>
      <c r="AR2265" s="90" t="e">
        <f>VLOOKUP(C2265&amp;E2265&amp;G2265&amp;I2265&amp;J2265,'Código Licitaciones'!$I$8:$I$4158,1,0)</f>
        <v>#N/A</v>
      </c>
    </row>
    <row r="2266" spans="24:44" ht="18.75" x14ac:dyDescent="0.3">
      <c r="X2266" s="83">
        <f t="shared" si="279"/>
        <v>9</v>
      </c>
      <c r="Z2266" s="90" t="e">
        <f t="shared" si="280"/>
        <v>#DIV/0!</v>
      </c>
      <c r="AA2266" s="94" t="e">
        <f>+VLOOKUP(C2266,'Código Licitaciones'!$J$7:$J$31,1,0)</f>
        <v>#N/A</v>
      </c>
      <c r="AB2266" s="94">
        <f t="shared" si="281"/>
        <v>0</v>
      </c>
      <c r="AC2266" s="94" t="e">
        <f>+VLOOKUP(E2266,'Código Licitaciones'!$K$7:$K$50,1,0)</f>
        <v>#N/A</v>
      </c>
      <c r="AD2266" s="94">
        <f t="shared" si="282"/>
        <v>0</v>
      </c>
      <c r="AE2266" s="94" t="e">
        <f>+VLOOKUP(G2266,'Código Licitaciones'!$L$7:$L$50,1,0)</f>
        <v>#N/A</v>
      </c>
      <c r="AF2266" s="90" t="e">
        <f t="shared" si="283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8"/>
        <v>0</v>
      </c>
      <c r="AJ2266" s="94">
        <f t="shared" si="278"/>
        <v>0</v>
      </c>
      <c r="AK2266" s="95" t="e">
        <f>+VLOOKUP(M2266,'Código Barras'!$C$3:$C$1694,1,0)</f>
        <v>#N/A</v>
      </c>
      <c r="AL2266" s="90">
        <f t="shared" si="284"/>
        <v>0</v>
      </c>
      <c r="AM2266" s="90">
        <f t="shared" si="284"/>
        <v>0</v>
      </c>
      <c r="AN2266" s="90">
        <f t="shared" si="284"/>
        <v>0</v>
      </c>
      <c r="AO2266" s="90">
        <f t="shared" si="284"/>
        <v>0</v>
      </c>
      <c r="AP2266" s="90">
        <f t="shared" si="284"/>
        <v>0</v>
      </c>
      <c r="AQ2266" s="90">
        <f t="shared" si="284"/>
        <v>0</v>
      </c>
      <c r="AR2266" s="90" t="e">
        <f>VLOOKUP(C2266&amp;E2266&amp;G2266&amp;I2266&amp;J2266,'Código Licitaciones'!$I$8:$I$4158,1,0)</f>
        <v>#N/A</v>
      </c>
    </row>
    <row r="2267" spans="24:44" ht="18.75" x14ac:dyDescent="0.3">
      <c r="X2267" s="83">
        <f t="shared" si="279"/>
        <v>9</v>
      </c>
      <c r="Z2267" s="90" t="e">
        <f t="shared" si="280"/>
        <v>#DIV/0!</v>
      </c>
      <c r="AA2267" s="94" t="e">
        <f>+VLOOKUP(C2267,'Código Licitaciones'!$J$7:$J$31,1,0)</f>
        <v>#N/A</v>
      </c>
      <c r="AB2267" s="94">
        <f t="shared" si="281"/>
        <v>0</v>
      </c>
      <c r="AC2267" s="94" t="e">
        <f>+VLOOKUP(E2267,'Código Licitaciones'!$K$7:$K$50,1,0)</f>
        <v>#N/A</v>
      </c>
      <c r="AD2267" s="94">
        <f t="shared" si="282"/>
        <v>0</v>
      </c>
      <c r="AE2267" s="94" t="e">
        <f>+VLOOKUP(G2267,'Código Licitaciones'!$L$7:$L$50,1,0)</f>
        <v>#N/A</v>
      </c>
      <c r="AF2267" s="90" t="e">
        <f t="shared" si="283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8"/>
        <v>0</v>
      </c>
      <c r="AJ2267" s="94">
        <f t="shared" si="278"/>
        <v>0</v>
      </c>
      <c r="AK2267" s="95" t="e">
        <f>+VLOOKUP(M2267,'Código Barras'!$C$3:$C$1694,1,0)</f>
        <v>#N/A</v>
      </c>
      <c r="AL2267" s="90">
        <f t="shared" si="284"/>
        <v>0</v>
      </c>
      <c r="AM2267" s="90">
        <f t="shared" si="284"/>
        <v>0</v>
      </c>
      <c r="AN2267" s="90">
        <f t="shared" si="284"/>
        <v>0</v>
      </c>
      <c r="AO2267" s="90">
        <f t="shared" si="284"/>
        <v>0</v>
      </c>
      <c r="AP2267" s="90">
        <f t="shared" si="284"/>
        <v>0</v>
      </c>
      <c r="AQ2267" s="90">
        <f t="shared" si="284"/>
        <v>0</v>
      </c>
      <c r="AR2267" s="90" t="e">
        <f>VLOOKUP(C2267&amp;E2267&amp;G2267&amp;I2267&amp;J2267,'Código Licitaciones'!$I$8:$I$4158,1,0)</f>
        <v>#N/A</v>
      </c>
    </row>
    <row r="2268" spans="24:44" ht="18.75" x14ac:dyDescent="0.3">
      <c r="X2268" s="83">
        <f t="shared" si="279"/>
        <v>9</v>
      </c>
      <c r="Z2268" s="90" t="e">
        <f t="shared" si="280"/>
        <v>#DIV/0!</v>
      </c>
      <c r="AA2268" s="94" t="e">
        <f>+VLOOKUP(C2268,'Código Licitaciones'!$J$7:$J$31,1,0)</f>
        <v>#N/A</v>
      </c>
      <c r="AB2268" s="94">
        <f t="shared" si="281"/>
        <v>0</v>
      </c>
      <c r="AC2268" s="94" t="e">
        <f>+VLOOKUP(E2268,'Código Licitaciones'!$K$7:$K$50,1,0)</f>
        <v>#N/A</v>
      </c>
      <c r="AD2268" s="94">
        <f t="shared" si="282"/>
        <v>0</v>
      </c>
      <c r="AE2268" s="94" t="e">
        <f>+VLOOKUP(G2268,'Código Licitaciones'!$L$7:$L$50,1,0)</f>
        <v>#N/A</v>
      </c>
      <c r="AF2268" s="90" t="e">
        <f t="shared" si="283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8"/>
        <v>0</v>
      </c>
      <c r="AJ2268" s="94">
        <f t="shared" si="278"/>
        <v>0</v>
      </c>
      <c r="AK2268" s="95" t="e">
        <f>+VLOOKUP(M2268,'Código Barras'!$C$3:$C$1694,1,0)</f>
        <v>#N/A</v>
      </c>
      <c r="AL2268" s="90">
        <f t="shared" si="284"/>
        <v>0</v>
      </c>
      <c r="AM2268" s="90">
        <f t="shared" si="284"/>
        <v>0</v>
      </c>
      <c r="AN2268" s="90">
        <f t="shared" si="284"/>
        <v>0</v>
      </c>
      <c r="AO2268" s="90">
        <f t="shared" si="284"/>
        <v>0</v>
      </c>
      <c r="AP2268" s="90">
        <f t="shared" si="284"/>
        <v>0</v>
      </c>
      <c r="AQ2268" s="90">
        <f t="shared" si="284"/>
        <v>0</v>
      </c>
      <c r="AR2268" s="90" t="e">
        <f>VLOOKUP(C2268&amp;E2268&amp;G2268&amp;I2268&amp;J2268,'Código Licitaciones'!$I$8:$I$4158,1,0)</f>
        <v>#N/A</v>
      </c>
    </row>
    <row r="2269" spans="24:44" ht="18.75" x14ac:dyDescent="0.3">
      <c r="X2269" s="83">
        <f t="shared" si="279"/>
        <v>9</v>
      </c>
      <c r="Z2269" s="90" t="e">
        <f t="shared" si="280"/>
        <v>#DIV/0!</v>
      </c>
      <c r="AA2269" s="94" t="e">
        <f>+VLOOKUP(C2269,'Código Licitaciones'!$J$7:$J$31,1,0)</f>
        <v>#N/A</v>
      </c>
      <c r="AB2269" s="94">
        <f t="shared" si="281"/>
        <v>0</v>
      </c>
      <c r="AC2269" s="94" t="e">
        <f>+VLOOKUP(E2269,'Código Licitaciones'!$K$7:$K$50,1,0)</f>
        <v>#N/A</v>
      </c>
      <c r="AD2269" s="94">
        <f t="shared" si="282"/>
        <v>0</v>
      </c>
      <c r="AE2269" s="94" t="e">
        <f>+VLOOKUP(G2269,'Código Licitaciones'!$L$7:$L$50,1,0)</f>
        <v>#N/A</v>
      </c>
      <c r="AF2269" s="90" t="e">
        <f t="shared" si="283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8"/>
        <v>0</v>
      </c>
      <c r="AJ2269" s="94">
        <f t="shared" si="278"/>
        <v>0</v>
      </c>
      <c r="AK2269" s="95" t="e">
        <f>+VLOOKUP(M2269,'Código Barras'!$C$3:$C$1694,1,0)</f>
        <v>#N/A</v>
      </c>
      <c r="AL2269" s="90">
        <f t="shared" si="284"/>
        <v>0</v>
      </c>
      <c r="AM2269" s="90">
        <f t="shared" si="284"/>
        <v>0</v>
      </c>
      <c r="AN2269" s="90">
        <f t="shared" si="284"/>
        <v>0</v>
      </c>
      <c r="AO2269" s="90">
        <f t="shared" si="284"/>
        <v>0</v>
      </c>
      <c r="AP2269" s="90">
        <f t="shared" si="284"/>
        <v>0</v>
      </c>
      <c r="AQ2269" s="90">
        <f t="shared" si="284"/>
        <v>0</v>
      </c>
      <c r="AR2269" s="90" t="e">
        <f>VLOOKUP(C2269&amp;E2269&amp;G2269&amp;I2269&amp;J2269,'Código Licitaciones'!$I$8:$I$4158,1,0)</f>
        <v>#N/A</v>
      </c>
    </row>
    <row r="2270" spans="24:44" ht="18.75" x14ac:dyDescent="0.3">
      <c r="X2270" s="83">
        <f t="shared" si="279"/>
        <v>9</v>
      </c>
      <c r="Z2270" s="90" t="e">
        <f t="shared" si="280"/>
        <v>#DIV/0!</v>
      </c>
      <c r="AA2270" s="94" t="e">
        <f>+VLOOKUP(C2270,'Código Licitaciones'!$J$7:$J$31,1,0)</f>
        <v>#N/A</v>
      </c>
      <c r="AB2270" s="94">
        <f t="shared" si="281"/>
        <v>0</v>
      </c>
      <c r="AC2270" s="94" t="e">
        <f>+VLOOKUP(E2270,'Código Licitaciones'!$K$7:$K$50,1,0)</f>
        <v>#N/A</v>
      </c>
      <c r="AD2270" s="94">
        <f t="shared" si="282"/>
        <v>0</v>
      </c>
      <c r="AE2270" s="94" t="e">
        <f>+VLOOKUP(G2270,'Código Licitaciones'!$L$7:$L$50,1,0)</f>
        <v>#N/A</v>
      </c>
      <c r="AF2270" s="90" t="e">
        <f t="shared" si="283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8"/>
        <v>0</v>
      </c>
      <c r="AJ2270" s="94">
        <f t="shared" si="278"/>
        <v>0</v>
      </c>
      <c r="AK2270" s="95" t="e">
        <f>+VLOOKUP(M2270,'Código Barras'!$C$3:$C$1694,1,0)</f>
        <v>#N/A</v>
      </c>
      <c r="AL2270" s="90">
        <f t="shared" si="284"/>
        <v>0</v>
      </c>
      <c r="AM2270" s="90">
        <f t="shared" si="284"/>
        <v>0</v>
      </c>
      <c r="AN2270" s="90">
        <f t="shared" si="284"/>
        <v>0</v>
      </c>
      <c r="AO2270" s="90">
        <f t="shared" si="284"/>
        <v>0</v>
      </c>
      <c r="AP2270" s="90">
        <f t="shared" si="284"/>
        <v>0</v>
      </c>
      <c r="AQ2270" s="90">
        <f t="shared" si="284"/>
        <v>0</v>
      </c>
      <c r="AR2270" s="90" t="e">
        <f>VLOOKUP(C2270&amp;E2270&amp;G2270&amp;I2270&amp;J2270,'Código Licitaciones'!$I$8:$I$4158,1,0)</f>
        <v>#N/A</v>
      </c>
    </row>
    <row r="2271" spans="24:44" ht="18.75" x14ac:dyDescent="0.3">
      <c r="X2271" s="83">
        <f t="shared" si="279"/>
        <v>9</v>
      </c>
      <c r="Z2271" s="90" t="e">
        <f t="shared" si="280"/>
        <v>#DIV/0!</v>
      </c>
      <c r="AA2271" s="94" t="e">
        <f>+VLOOKUP(C2271,'Código Licitaciones'!$J$7:$J$31,1,0)</f>
        <v>#N/A</v>
      </c>
      <c r="AB2271" s="94">
        <f t="shared" si="281"/>
        <v>0</v>
      </c>
      <c r="AC2271" s="94" t="e">
        <f>+VLOOKUP(E2271,'Código Licitaciones'!$K$7:$K$50,1,0)</f>
        <v>#N/A</v>
      </c>
      <c r="AD2271" s="94">
        <f t="shared" si="282"/>
        <v>0</v>
      </c>
      <c r="AE2271" s="94" t="e">
        <f>+VLOOKUP(G2271,'Código Licitaciones'!$L$7:$L$50,1,0)</f>
        <v>#N/A</v>
      </c>
      <c r="AF2271" s="90" t="e">
        <f t="shared" si="283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8"/>
        <v>0</v>
      </c>
      <c r="AJ2271" s="94">
        <f t="shared" si="278"/>
        <v>0</v>
      </c>
      <c r="AK2271" s="95" t="e">
        <f>+VLOOKUP(M2271,'Código Barras'!$C$3:$C$1694,1,0)</f>
        <v>#N/A</v>
      </c>
      <c r="AL2271" s="90">
        <f t="shared" si="284"/>
        <v>0</v>
      </c>
      <c r="AM2271" s="90">
        <f t="shared" si="284"/>
        <v>0</v>
      </c>
      <c r="AN2271" s="90">
        <f t="shared" si="284"/>
        <v>0</v>
      </c>
      <c r="AO2271" s="90">
        <f t="shared" si="284"/>
        <v>0</v>
      </c>
      <c r="AP2271" s="90">
        <f t="shared" si="284"/>
        <v>0</v>
      </c>
      <c r="AQ2271" s="90">
        <f t="shared" si="284"/>
        <v>0</v>
      </c>
      <c r="AR2271" s="90" t="e">
        <f>VLOOKUP(C2271&amp;E2271&amp;G2271&amp;I2271&amp;J2271,'Código Licitaciones'!$I$8:$I$4158,1,0)</f>
        <v>#N/A</v>
      </c>
    </row>
    <row r="2272" spans="24:44" ht="18.75" x14ac:dyDescent="0.3">
      <c r="X2272" s="83">
        <f t="shared" si="279"/>
        <v>9</v>
      </c>
      <c r="Z2272" s="90" t="e">
        <f t="shared" si="280"/>
        <v>#DIV/0!</v>
      </c>
      <c r="AA2272" s="94" t="e">
        <f>+VLOOKUP(C2272,'Código Licitaciones'!$J$7:$J$31,1,0)</f>
        <v>#N/A</v>
      </c>
      <c r="AB2272" s="94">
        <f t="shared" si="281"/>
        <v>0</v>
      </c>
      <c r="AC2272" s="94" t="e">
        <f>+VLOOKUP(E2272,'Código Licitaciones'!$K$7:$K$50,1,0)</f>
        <v>#N/A</v>
      </c>
      <c r="AD2272" s="94">
        <f t="shared" si="282"/>
        <v>0</v>
      </c>
      <c r="AE2272" s="94" t="e">
        <f>+VLOOKUP(G2272,'Código Licitaciones'!$L$7:$L$50,1,0)</f>
        <v>#N/A</v>
      </c>
      <c r="AF2272" s="90" t="e">
        <f t="shared" si="283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8"/>
        <v>0</v>
      </c>
      <c r="AJ2272" s="94">
        <f t="shared" si="278"/>
        <v>0</v>
      </c>
      <c r="AK2272" s="95" t="e">
        <f>+VLOOKUP(M2272,'Código Barras'!$C$3:$C$1694,1,0)</f>
        <v>#N/A</v>
      </c>
      <c r="AL2272" s="90">
        <f t="shared" si="284"/>
        <v>0</v>
      </c>
      <c r="AM2272" s="90">
        <f t="shared" si="284"/>
        <v>0</v>
      </c>
      <c r="AN2272" s="90">
        <f t="shared" si="284"/>
        <v>0</v>
      </c>
      <c r="AO2272" s="90">
        <f t="shared" si="284"/>
        <v>0</v>
      </c>
      <c r="AP2272" s="90">
        <f t="shared" si="284"/>
        <v>0</v>
      </c>
      <c r="AQ2272" s="90">
        <f t="shared" si="284"/>
        <v>0</v>
      </c>
      <c r="AR2272" s="90" t="e">
        <f>VLOOKUP(C2272&amp;E2272&amp;G2272&amp;I2272&amp;J2272,'Código Licitaciones'!$I$8:$I$4158,1,0)</f>
        <v>#N/A</v>
      </c>
    </row>
    <row r="2273" spans="24:44" ht="18.75" x14ac:dyDescent="0.3">
      <c r="X2273" s="83">
        <f t="shared" si="279"/>
        <v>9</v>
      </c>
      <c r="Z2273" s="90" t="e">
        <f t="shared" si="280"/>
        <v>#DIV/0!</v>
      </c>
      <c r="AA2273" s="94" t="e">
        <f>+VLOOKUP(C2273,'Código Licitaciones'!$J$7:$J$31,1,0)</f>
        <v>#N/A</v>
      </c>
      <c r="AB2273" s="94">
        <f t="shared" si="281"/>
        <v>0</v>
      </c>
      <c r="AC2273" s="94" t="e">
        <f>+VLOOKUP(E2273,'Código Licitaciones'!$K$7:$K$50,1,0)</f>
        <v>#N/A</v>
      </c>
      <c r="AD2273" s="94">
        <f t="shared" si="282"/>
        <v>0</v>
      </c>
      <c r="AE2273" s="94" t="e">
        <f>+VLOOKUP(G2273,'Código Licitaciones'!$L$7:$L$50,1,0)</f>
        <v>#N/A</v>
      </c>
      <c r="AF2273" s="90" t="e">
        <f t="shared" si="283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8"/>
        <v>0</v>
      </c>
      <c r="AJ2273" s="94">
        <f t="shared" si="278"/>
        <v>0</v>
      </c>
      <c r="AK2273" s="95" t="e">
        <f>+VLOOKUP(M2273,'Código Barras'!$C$3:$C$1694,1,0)</f>
        <v>#N/A</v>
      </c>
      <c r="AL2273" s="90">
        <f t="shared" si="284"/>
        <v>0</v>
      </c>
      <c r="AM2273" s="90">
        <f t="shared" si="284"/>
        <v>0</v>
      </c>
      <c r="AN2273" s="90">
        <f t="shared" si="284"/>
        <v>0</v>
      </c>
      <c r="AO2273" s="90">
        <f t="shared" si="284"/>
        <v>0</v>
      </c>
      <c r="AP2273" s="90">
        <f t="shared" si="284"/>
        <v>0</v>
      </c>
      <c r="AQ2273" s="90">
        <f t="shared" si="284"/>
        <v>0</v>
      </c>
      <c r="AR2273" s="90" t="e">
        <f>VLOOKUP(C2273&amp;E2273&amp;G2273&amp;I2273&amp;J2273,'Código Licitaciones'!$I$8:$I$4158,1,0)</f>
        <v>#N/A</v>
      </c>
    </row>
    <row r="2274" spans="24:44" ht="18.75" x14ac:dyDescent="0.3">
      <c r="X2274" s="83">
        <f t="shared" si="279"/>
        <v>9</v>
      </c>
      <c r="Z2274" s="90" t="e">
        <f t="shared" si="280"/>
        <v>#DIV/0!</v>
      </c>
      <c r="AA2274" s="94" t="e">
        <f>+VLOOKUP(C2274,'Código Licitaciones'!$J$7:$J$31,1,0)</f>
        <v>#N/A</v>
      </c>
      <c r="AB2274" s="94">
        <f t="shared" si="281"/>
        <v>0</v>
      </c>
      <c r="AC2274" s="94" t="e">
        <f>+VLOOKUP(E2274,'Código Licitaciones'!$K$7:$K$50,1,0)</f>
        <v>#N/A</v>
      </c>
      <c r="AD2274" s="94">
        <f t="shared" si="282"/>
        <v>0</v>
      </c>
      <c r="AE2274" s="94" t="e">
        <f>+VLOOKUP(G2274,'Código Licitaciones'!$L$7:$L$50,1,0)</f>
        <v>#N/A</v>
      </c>
      <c r="AF2274" s="90" t="e">
        <f t="shared" si="283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8"/>
        <v>0</v>
      </c>
      <c r="AJ2274" s="94">
        <f t="shared" si="278"/>
        <v>0</v>
      </c>
      <c r="AK2274" s="95" t="e">
        <f>+VLOOKUP(M2274,'Código Barras'!$C$3:$C$1694,1,0)</f>
        <v>#N/A</v>
      </c>
      <c r="AL2274" s="90">
        <f t="shared" si="284"/>
        <v>0</v>
      </c>
      <c r="AM2274" s="90">
        <f t="shared" si="284"/>
        <v>0</v>
      </c>
      <c r="AN2274" s="90">
        <f t="shared" si="284"/>
        <v>0</v>
      </c>
      <c r="AO2274" s="90">
        <f t="shared" si="284"/>
        <v>0</v>
      </c>
      <c r="AP2274" s="90">
        <f t="shared" si="284"/>
        <v>0</v>
      </c>
      <c r="AQ2274" s="90">
        <f t="shared" si="284"/>
        <v>0</v>
      </c>
      <c r="AR2274" s="90" t="e">
        <f>VLOOKUP(C2274&amp;E2274&amp;G2274&amp;I2274&amp;J2274,'Código Licitaciones'!$I$8:$I$4158,1,0)</f>
        <v>#N/A</v>
      </c>
    </row>
    <row r="2275" spans="24:44" ht="18.75" x14ac:dyDescent="0.3">
      <c r="X2275" s="83">
        <f t="shared" si="279"/>
        <v>9</v>
      </c>
      <c r="Z2275" s="90" t="e">
        <f t="shared" si="280"/>
        <v>#DIV/0!</v>
      </c>
      <c r="AA2275" s="94" t="e">
        <f>+VLOOKUP(C2275,'Código Licitaciones'!$J$7:$J$31,1,0)</f>
        <v>#N/A</v>
      </c>
      <c r="AB2275" s="94">
        <f t="shared" si="281"/>
        <v>0</v>
      </c>
      <c r="AC2275" s="94" t="e">
        <f>+VLOOKUP(E2275,'Código Licitaciones'!$K$7:$K$50,1,0)</f>
        <v>#N/A</v>
      </c>
      <c r="AD2275" s="94">
        <f t="shared" si="282"/>
        <v>0</v>
      </c>
      <c r="AE2275" s="94" t="e">
        <f>+VLOOKUP(G2275,'Código Licitaciones'!$L$7:$L$50,1,0)</f>
        <v>#N/A</v>
      </c>
      <c r="AF2275" s="90" t="e">
        <f t="shared" si="283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8"/>
        <v>0</v>
      </c>
      <c r="AJ2275" s="94">
        <f t="shared" si="278"/>
        <v>0</v>
      </c>
      <c r="AK2275" s="95" t="e">
        <f>+VLOOKUP(M2275,'Código Barras'!$C$3:$C$1694,1,0)</f>
        <v>#N/A</v>
      </c>
      <c r="AL2275" s="90">
        <f t="shared" si="284"/>
        <v>0</v>
      </c>
      <c r="AM2275" s="90">
        <f t="shared" si="284"/>
        <v>0</v>
      </c>
      <c r="AN2275" s="90">
        <f t="shared" si="284"/>
        <v>0</v>
      </c>
      <c r="AO2275" s="90">
        <f t="shared" si="284"/>
        <v>0</v>
      </c>
      <c r="AP2275" s="90">
        <f t="shared" si="284"/>
        <v>0</v>
      </c>
      <c r="AQ2275" s="90">
        <f t="shared" si="284"/>
        <v>0</v>
      </c>
      <c r="AR2275" s="90" t="e">
        <f>VLOOKUP(C2275&amp;E2275&amp;G2275&amp;I2275&amp;J2275,'Código Licitaciones'!$I$8:$I$4158,1,0)</f>
        <v>#N/A</v>
      </c>
    </row>
    <row r="2276" spans="24:44" ht="18.75" x14ac:dyDescent="0.3">
      <c r="X2276" s="83">
        <f t="shared" si="279"/>
        <v>9</v>
      </c>
      <c r="Z2276" s="90" t="e">
        <f t="shared" si="280"/>
        <v>#DIV/0!</v>
      </c>
      <c r="AA2276" s="94" t="e">
        <f>+VLOOKUP(C2276,'Código Licitaciones'!$J$7:$J$31,1,0)</f>
        <v>#N/A</v>
      </c>
      <c r="AB2276" s="94">
        <f t="shared" si="281"/>
        <v>0</v>
      </c>
      <c r="AC2276" s="94" t="e">
        <f>+VLOOKUP(E2276,'Código Licitaciones'!$K$7:$K$50,1,0)</f>
        <v>#N/A</v>
      </c>
      <c r="AD2276" s="94">
        <f t="shared" si="282"/>
        <v>0</v>
      </c>
      <c r="AE2276" s="94" t="e">
        <f>+VLOOKUP(G2276,'Código Licitaciones'!$L$7:$L$50,1,0)</f>
        <v>#N/A</v>
      </c>
      <c r="AF2276" s="90" t="e">
        <f t="shared" si="283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8"/>
        <v>0</v>
      </c>
      <c r="AJ2276" s="94">
        <f t="shared" si="278"/>
        <v>0</v>
      </c>
      <c r="AK2276" s="95" t="e">
        <f>+VLOOKUP(M2276,'Código Barras'!$C$3:$C$1694,1,0)</f>
        <v>#N/A</v>
      </c>
      <c r="AL2276" s="90">
        <f t="shared" si="284"/>
        <v>0</v>
      </c>
      <c r="AM2276" s="90">
        <f t="shared" si="284"/>
        <v>0</v>
      </c>
      <c r="AN2276" s="90">
        <f t="shared" si="284"/>
        <v>0</v>
      </c>
      <c r="AO2276" s="90">
        <f t="shared" si="284"/>
        <v>0</v>
      </c>
      <c r="AP2276" s="90">
        <f t="shared" si="284"/>
        <v>0</v>
      </c>
      <c r="AQ2276" s="90">
        <f t="shared" si="284"/>
        <v>0</v>
      </c>
      <c r="AR2276" s="90" t="e">
        <f>VLOOKUP(C2276&amp;E2276&amp;G2276&amp;I2276&amp;J2276,'Código Licitaciones'!$I$8:$I$4158,1,0)</f>
        <v>#N/A</v>
      </c>
    </row>
    <row r="2277" spans="24:44" ht="18.75" x14ac:dyDescent="0.3">
      <c r="X2277" s="83">
        <f t="shared" si="279"/>
        <v>9</v>
      </c>
      <c r="Z2277" s="90" t="e">
        <f t="shared" si="280"/>
        <v>#DIV/0!</v>
      </c>
      <c r="AA2277" s="94" t="e">
        <f>+VLOOKUP(C2277,'Código Licitaciones'!$J$7:$J$31,1,0)</f>
        <v>#N/A</v>
      </c>
      <c r="AB2277" s="94">
        <f t="shared" si="281"/>
        <v>0</v>
      </c>
      <c r="AC2277" s="94" t="e">
        <f>+VLOOKUP(E2277,'Código Licitaciones'!$K$7:$K$50,1,0)</f>
        <v>#N/A</v>
      </c>
      <c r="AD2277" s="94">
        <f t="shared" si="282"/>
        <v>0</v>
      </c>
      <c r="AE2277" s="94" t="e">
        <f>+VLOOKUP(G2277,'Código Licitaciones'!$L$7:$L$50,1,0)</f>
        <v>#N/A</v>
      </c>
      <c r="AF2277" s="90" t="e">
        <f t="shared" si="283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8"/>
        <v>0</v>
      </c>
      <c r="AJ2277" s="94">
        <f t="shared" si="278"/>
        <v>0</v>
      </c>
      <c r="AK2277" s="95" t="e">
        <f>+VLOOKUP(M2277,'Código Barras'!$C$3:$C$1694,1,0)</f>
        <v>#N/A</v>
      </c>
      <c r="AL2277" s="90">
        <f t="shared" si="284"/>
        <v>0</v>
      </c>
      <c r="AM2277" s="90">
        <f t="shared" si="284"/>
        <v>0</v>
      </c>
      <c r="AN2277" s="90">
        <f t="shared" si="284"/>
        <v>0</v>
      </c>
      <c r="AO2277" s="90">
        <f t="shared" si="284"/>
        <v>0</v>
      </c>
      <c r="AP2277" s="90">
        <f t="shared" si="284"/>
        <v>0</v>
      </c>
      <c r="AQ2277" s="90">
        <f t="shared" si="284"/>
        <v>0</v>
      </c>
      <c r="AR2277" s="90" t="e">
        <f>VLOOKUP(C2277&amp;E2277&amp;G2277&amp;I2277&amp;J2277,'Código Licitaciones'!$I$8:$I$4158,1,0)</f>
        <v>#N/A</v>
      </c>
    </row>
    <row r="2278" spans="24:44" ht="18.75" x14ac:dyDescent="0.3">
      <c r="X2278" s="83">
        <f t="shared" si="279"/>
        <v>9</v>
      </c>
      <c r="Z2278" s="90" t="e">
        <f t="shared" si="280"/>
        <v>#DIV/0!</v>
      </c>
      <c r="AA2278" s="94" t="e">
        <f>+VLOOKUP(C2278,'Código Licitaciones'!$J$7:$J$31,1,0)</f>
        <v>#N/A</v>
      </c>
      <c r="AB2278" s="94">
        <f t="shared" si="281"/>
        <v>0</v>
      </c>
      <c r="AC2278" s="94" t="e">
        <f>+VLOOKUP(E2278,'Código Licitaciones'!$K$7:$K$50,1,0)</f>
        <v>#N/A</v>
      </c>
      <c r="AD2278" s="94">
        <f t="shared" si="282"/>
        <v>0</v>
      </c>
      <c r="AE2278" s="94" t="e">
        <f>+VLOOKUP(G2278,'Código Licitaciones'!$L$7:$L$50,1,0)</f>
        <v>#N/A</v>
      </c>
      <c r="AF2278" s="90" t="e">
        <f t="shared" si="283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8"/>
        <v>0</v>
      </c>
      <c r="AJ2278" s="94">
        <f t="shared" si="278"/>
        <v>0</v>
      </c>
      <c r="AK2278" s="95" t="e">
        <f>+VLOOKUP(M2278,'Código Barras'!$C$3:$C$1694,1,0)</f>
        <v>#N/A</v>
      </c>
      <c r="AL2278" s="90">
        <f t="shared" si="284"/>
        <v>0</v>
      </c>
      <c r="AM2278" s="90">
        <f t="shared" si="284"/>
        <v>0</v>
      </c>
      <c r="AN2278" s="90">
        <f t="shared" si="284"/>
        <v>0</v>
      </c>
      <c r="AO2278" s="90">
        <f t="shared" si="284"/>
        <v>0</v>
      </c>
      <c r="AP2278" s="90">
        <f t="shared" si="284"/>
        <v>0</v>
      </c>
      <c r="AQ2278" s="90">
        <f t="shared" si="284"/>
        <v>0</v>
      </c>
      <c r="AR2278" s="90" t="e">
        <f>VLOOKUP(C2278&amp;E2278&amp;G2278&amp;I2278&amp;J2278,'Código Licitaciones'!$I$8:$I$4158,1,0)</f>
        <v>#N/A</v>
      </c>
    </row>
    <row r="2279" spans="24:44" ht="18.75" x14ac:dyDescent="0.3">
      <c r="X2279" s="83">
        <f t="shared" si="279"/>
        <v>9</v>
      </c>
      <c r="Z2279" s="90" t="e">
        <f t="shared" si="280"/>
        <v>#DIV/0!</v>
      </c>
      <c r="AA2279" s="94" t="e">
        <f>+VLOOKUP(C2279,'Código Licitaciones'!$J$7:$J$31,1,0)</f>
        <v>#N/A</v>
      </c>
      <c r="AB2279" s="94">
        <f t="shared" si="281"/>
        <v>0</v>
      </c>
      <c r="AC2279" s="94" t="e">
        <f>+VLOOKUP(E2279,'Código Licitaciones'!$K$7:$K$50,1,0)</f>
        <v>#N/A</v>
      </c>
      <c r="AD2279" s="94">
        <f t="shared" si="282"/>
        <v>0</v>
      </c>
      <c r="AE2279" s="94" t="e">
        <f>+VLOOKUP(G2279,'Código Licitaciones'!$L$7:$L$50,1,0)</f>
        <v>#N/A</v>
      </c>
      <c r="AF2279" s="90" t="e">
        <f t="shared" si="283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8"/>
        <v>0</v>
      </c>
      <c r="AJ2279" s="94">
        <f t="shared" si="278"/>
        <v>0</v>
      </c>
      <c r="AK2279" s="95" t="e">
        <f>+VLOOKUP(M2279,'Código Barras'!$C$3:$C$1694,1,0)</f>
        <v>#N/A</v>
      </c>
      <c r="AL2279" s="90">
        <f t="shared" si="284"/>
        <v>0</v>
      </c>
      <c r="AM2279" s="90">
        <f t="shared" si="284"/>
        <v>0</v>
      </c>
      <c r="AN2279" s="90">
        <f t="shared" si="284"/>
        <v>0</v>
      </c>
      <c r="AO2279" s="90">
        <f t="shared" si="284"/>
        <v>0</v>
      </c>
      <c r="AP2279" s="90">
        <f t="shared" si="284"/>
        <v>0</v>
      </c>
      <c r="AQ2279" s="90">
        <f t="shared" si="284"/>
        <v>0</v>
      </c>
      <c r="AR2279" s="90" t="e">
        <f>VLOOKUP(C2279&amp;E2279&amp;G2279&amp;I2279&amp;J2279,'Código Licitaciones'!$I$8:$I$4158,1,0)</f>
        <v>#N/A</v>
      </c>
    </row>
    <row r="2280" spans="24:44" ht="18.75" x14ac:dyDescent="0.3">
      <c r="X2280" s="83">
        <f t="shared" si="279"/>
        <v>9</v>
      </c>
      <c r="Z2280" s="90" t="e">
        <f t="shared" si="280"/>
        <v>#DIV/0!</v>
      </c>
      <c r="AA2280" s="94" t="e">
        <f>+VLOOKUP(C2280,'Código Licitaciones'!$J$7:$J$31,1,0)</f>
        <v>#N/A</v>
      </c>
      <c r="AB2280" s="94">
        <f t="shared" si="281"/>
        <v>0</v>
      </c>
      <c r="AC2280" s="94" t="e">
        <f>+VLOOKUP(E2280,'Código Licitaciones'!$K$7:$K$50,1,0)</f>
        <v>#N/A</v>
      </c>
      <c r="AD2280" s="94">
        <f t="shared" si="282"/>
        <v>0</v>
      </c>
      <c r="AE2280" s="94" t="e">
        <f>+VLOOKUP(G2280,'Código Licitaciones'!$L$7:$L$50,1,0)</f>
        <v>#N/A</v>
      </c>
      <c r="AF2280" s="90" t="e">
        <f t="shared" si="283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8"/>
        <v>0</v>
      </c>
      <c r="AJ2280" s="94">
        <f t="shared" si="278"/>
        <v>0</v>
      </c>
      <c r="AK2280" s="95" t="e">
        <f>+VLOOKUP(M2280,'Código Barras'!$C$3:$C$1694,1,0)</f>
        <v>#N/A</v>
      </c>
      <c r="AL2280" s="90">
        <f t="shared" si="284"/>
        <v>0</v>
      </c>
      <c r="AM2280" s="90">
        <f t="shared" si="284"/>
        <v>0</v>
      </c>
      <c r="AN2280" s="90">
        <f t="shared" si="284"/>
        <v>0</v>
      </c>
      <c r="AO2280" s="90">
        <f t="shared" si="284"/>
        <v>0</v>
      </c>
      <c r="AP2280" s="90">
        <f t="shared" si="284"/>
        <v>0</v>
      </c>
      <c r="AQ2280" s="90">
        <f t="shared" si="284"/>
        <v>0</v>
      </c>
      <c r="AR2280" s="90" t="e">
        <f>VLOOKUP(C2280&amp;E2280&amp;G2280&amp;I2280&amp;J2280,'Código Licitaciones'!$I$8:$I$4158,1,0)</f>
        <v>#N/A</v>
      </c>
    </row>
    <row r="2281" spans="24:44" ht="18.75" x14ac:dyDescent="0.3">
      <c r="X2281" s="83">
        <f t="shared" si="279"/>
        <v>9</v>
      </c>
      <c r="Z2281" s="90" t="e">
        <f t="shared" si="280"/>
        <v>#DIV/0!</v>
      </c>
      <c r="AA2281" s="94" t="e">
        <f>+VLOOKUP(C2281,'Código Licitaciones'!$J$7:$J$31,1,0)</f>
        <v>#N/A</v>
      </c>
      <c r="AB2281" s="94">
        <f t="shared" si="281"/>
        <v>0</v>
      </c>
      <c r="AC2281" s="94" t="e">
        <f>+VLOOKUP(E2281,'Código Licitaciones'!$K$7:$K$50,1,0)</f>
        <v>#N/A</v>
      </c>
      <c r="AD2281" s="94">
        <f t="shared" si="282"/>
        <v>0</v>
      </c>
      <c r="AE2281" s="94" t="e">
        <f>+VLOOKUP(G2281,'Código Licitaciones'!$L$7:$L$50,1,0)</f>
        <v>#N/A</v>
      </c>
      <c r="AF2281" s="90" t="e">
        <f t="shared" si="283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8"/>
        <v>0</v>
      </c>
      <c r="AJ2281" s="94">
        <f t="shared" si="278"/>
        <v>0</v>
      </c>
      <c r="AK2281" s="95" t="e">
        <f>+VLOOKUP(M2281,'Código Barras'!$C$3:$C$1694,1,0)</f>
        <v>#N/A</v>
      </c>
      <c r="AL2281" s="90">
        <f t="shared" si="284"/>
        <v>0</v>
      </c>
      <c r="AM2281" s="90">
        <f t="shared" si="284"/>
        <v>0</v>
      </c>
      <c r="AN2281" s="90">
        <f t="shared" si="284"/>
        <v>0</v>
      </c>
      <c r="AO2281" s="90">
        <f t="shared" si="284"/>
        <v>0</v>
      </c>
      <c r="AP2281" s="90">
        <f t="shared" si="284"/>
        <v>0</v>
      </c>
      <c r="AQ2281" s="90">
        <f t="shared" si="284"/>
        <v>0</v>
      </c>
      <c r="AR2281" s="90" t="e">
        <f>VLOOKUP(C2281&amp;E2281&amp;G2281&amp;I2281&amp;J2281,'Código Licitaciones'!$I$8:$I$4158,1,0)</f>
        <v>#N/A</v>
      </c>
    </row>
    <row r="2282" spans="24:44" ht="18.75" x14ac:dyDescent="0.3">
      <c r="X2282" s="83">
        <f t="shared" si="279"/>
        <v>9</v>
      </c>
      <c r="Z2282" s="90" t="e">
        <f t="shared" si="280"/>
        <v>#DIV/0!</v>
      </c>
      <c r="AA2282" s="94" t="e">
        <f>+VLOOKUP(C2282,'Código Licitaciones'!$J$7:$J$31,1,0)</f>
        <v>#N/A</v>
      </c>
      <c r="AB2282" s="94">
        <f t="shared" si="281"/>
        <v>0</v>
      </c>
      <c r="AC2282" s="94" t="e">
        <f>+VLOOKUP(E2282,'Código Licitaciones'!$K$7:$K$50,1,0)</f>
        <v>#N/A</v>
      </c>
      <c r="AD2282" s="94">
        <f t="shared" si="282"/>
        <v>0</v>
      </c>
      <c r="AE2282" s="94" t="e">
        <f>+VLOOKUP(G2282,'Código Licitaciones'!$L$7:$L$50,1,0)</f>
        <v>#N/A</v>
      </c>
      <c r="AF2282" s="90" t="e">
        <f t="shared" si="283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8"/>
        <v>0</v>
      </c>
      <c r="AJ2282" s="94">
        <f t="shared" si="278"/>
        <v>0</v>
      </c>
      <c r="AK2282" s="95" t="e">
        <f>+VLOOKUP(M2282,'Código Barras'!$C$3:$C$1694,1,0)</f>
        <v>#N/A</v>
      </c>
      <c r="AL2282" s="90">
        <f t="shared" si="284"/>
        <v>0</v>
      </c>
      <c r="AM2282" s="90">
        <f t="shared" si="284"/>
        <v>0</v>
      </c>
      <c r="AN2282" s="90">
        <f t="shared" si="284"/>
        <v>0</v>
      </c>
      <c r="AO2282" s="90">
        <f t="shared" si="284"/>
        <v>0</v>
      </c>
      <c r="AP2282" s="90">
        <f t="shared" si="284"/>
        <v>0</v>
      </c>
      <c r="AQ2282" s="90">
        <f t="shared" si="284"/>
        <v>0</v>
      </c>
      <c r="AR2282" s="90" t="e">
        <f>VLOOKUP(C2282&amp;E2282&amp;G2282&amp;I2282&amp;J2282,'Código Licitaciones'!$I$8:$I$4158,1,0)</f>
        <v>#N/A</v>
      </c>
    </row>
    <row r="2283" spans="24:44" ht="18.75" x14ac:dyDescent="0.3">
      <c r="X2283" s="83">
        <f t="shared" si="279"/>
        <v>9</v>
      </c>
      <c r="Z2283" s="90" t="e">
        <f t="shared" si="280"/>
        <v>#DIV/0!</v>
      </c>
      <c r="AA2283" s="94" t="e">
        <f>+VLOOKUP(C2283,'Código Licitaciones'!$J$7:$J$31,1,0)</f>
        <v>#N/A</v>
      </c>
      <c r="AB2283" s="94">
        <f t="shared" si="281"/>
        <v>0</v>
      </c>
      <c r="AC2283" s="94" t="e">
        <f>+VLOOKUP(E2283,'Código Licitaciones'!$K$7:$K$50,1,0)</f>
        <v>#N/A</v>
      </c>
      <c r="AD2283" s="94">
        <f t="shared" si="282"/>
        <v>0</v>
      </c>
      <c r="AE2283" s="94" t="e">
        <f>+VLOOKUP(G2283,'Código Licitaciones'!$L$7:$L$50,1,0)</f>
        <v>#N/A</v>
      </c>
      <c r="AF2283" s="90" t="e">
        <f t="shared" si="283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8"/>
        <v>0</v>
      </c>
      <c r="AJ2283" s="94">
        <f t="shared" si="278"/>
        <v>0</v>
      </c>
      <c r="AK2283" s="95" t="e">
        <f>+VLOOKUP(M2283,'Código Barras'!$C$3:$C$1694,1,0)</f>
        <v>#N/A</v>
      </c>
      <c r="AL2283" s="90">
        <f t="shared" si="284"/>
        <v>0</v>
      </c>
      <c r="AM2283" s="90">
        <f t="shared" si="284"/>
        <v>0</v>
      </c>
      <c r="AN2283" s="90">
        <f t="shared" si="284"/>
        <v>0</v>
      </c>
      <c r="AO2283" s="90">
        <f t="shared" si="284"/>
        <v>0</v>
      </c>
      <c r="AP2283" s="90">
        <f t="shared" si="284"/>
        <v>0</v>
      </c>
      <c r="AQ2283" s="90">
        <f t="shared" si="284"/>
        <v>0</v>
      </c>
      <c r="AR2283" s="90" t="e">
        <f>VLOOKUP(C2283&amp;E2283&amp;G2283&amp;I2283&amp;J2283,'Código Licitaciones'!$I$8:$I$4158,1,0)</f>
        <v>#N/A</v>
      </c>
    </row>
    <row r="2284" spans="24:44" ht="18.75" x14ac:dyDescent="0.3">
      <c r="X2284" s="83">
        <f t="shared" si="279"/>
        <v>9</v>
      </c>
      <c r="Z2284" s="90" t="e">
        <f t="shared" si="280"/>
        <v>#DIV/0!</v>
      </c>
      <c r="AA2284" s="94" t="e">
        <f>+VLOOKUP(C2284,'Código Licitaciones'!$J$7:$J$31,1,0)</f>
        <v>#N/A</v>
      </c>
      <c r="AB2284" s="94">
        <f t="shared" si="281"/>
        <v>0</v>
      </c>
      <c r="AC2284" s="94" t="e">
        <f>+VLOOKUP(E2284,'Código Licitaciones'!$K$7:$K$50,1,0)</f>
        <v>#N/A</v>
      </c>
      <c r="AD2284" s="94">
        <f t="shared" si="282"/>
        <v>0</v>
      </c>
      <c r="AE2284" s="94" t="e">
        <f>+VLOOKUP(G2284,'Código Licitaciones'!$L$7:$L$50,1,0)</f>
        <v>#N/A</v>
      </c>
      <c r="AF2284" s="90" t="e">
        <f t="shared" si="283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8"/>
        <v>0</v>
      </c>
      <c r="AJ2284" s="94">
        <f t="shared" si="278"/>
        <v>0</v>
      </c>
      <c r="AK2284" s="95" t="e">
        <f>+VLOOKUP(M2284,'Código Barras'!$C$3:$C$1694,1,0)</f>
        <v>#N/A</v>
      </c>
      <c r="AL2284" s="90">
        <f t="shared" si="284"/>
        <v>0</v>
      </c>
      <c r="AM2284" s="90">
        <f t="shared" si="284"/>
        <v>0</v>
      </c>
      <c r="AN2284" s="90">
        <f t="shared" si="284"/>
        <v>0</v>
      </c>
      <c r="AO2284" s="90">
        <f t="shared" si="284"/>
        <v>0</v>
      </c>
      <c r="AP2284" s="90">
        <f t="shared" si="284"/>
        <v>0</v>
      </c>
      <c r="AQ2284" s="90">
        <f t="shared" si="284"/>
        <v>0</v>
      </c>
      <c r="AR2284" s="90" t="e">
        <f>VLOOKUP(C2284&amp;E2284&amp;G2284&amp;I2284&amp;J2284,'Código Licitaciones'!$I$8:$I$4158,1,0)</f>
        <v>#N/A</v>
      </c>
    </row>
    <row r="2285" spans="24:44" ht="18.75" x14ac:dyDescent="0.3">
      <c r="X2285" s="83">
        <f t="shared" si="279"/>
        <v>9</v>
      </c>
      <c r="Z2285" s="90" t="e">
        <f t="shared" si="280"/>
        <v>#DIV/0!</v>
      </c>
      <c r="AA2285" s="94" t="e">
        <f>+VLOOKUP(C2285,'Código Licitaciones'!$J$7:$J$31,1,0)</f>
        <v>#N/A</v>
      </c>
      <c r="AB2285" s="94">
        <f t="shared" si="281"/>
        <v>0</v>
      </c>
      <c r="AC2285" s="94" t="e">
        <f>+VLOOKUP(E2285,'Código Licitaciones'!$K$7:$K$50,1,0)</f>
        <v>#N/A</v>
      </c>
      <c r="AD2285" s="94">
        <f t="shared" si="282"/>
        <v>0</v>
      </c>
      <c r="AE2285" s="94" t="e">
        <f>+VLOOKUP(G2285,'Código Licitaciones'!$L$7:$L$50,1,0)</f>
        <v>#N/A</v>
      </c>
      <c r="AF2285" s="90" t="e">
        <f t="shared" si="283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8"/>
        <v>0</v>
      </c>
      <c r="AJ2285" s="94">
        <f t="shared" si="278"/>
        <v>0</v>
      </c>
      <c r="AK2285" s="95" t="e">
        <f>+VLOOKUP(M2285,'Código Barras'!$C$3:$C$1694,1,0)</f>
        <v>#N/A</v>
      </c>
      <c r="AL2285" s="90">
        <f t="shared" si="284"/>
        <v>0</v>
      </c>
      <c r="AM2285" s="90">
        <f t="shared" si="284"/>
        <v>0</v>
      </c>
      <c r="AN2285" s="90">
        <f t="shared" si="284"/>
        <v>0</v>
      </c>
      <c r="AO2285" s="90">
        <f t="shared" si="284"/>
        <v>0</v>
      </c>
      <c r="AP2285" s="90">
        <f t="shared" si="284"/>
        <v>0</v>
      </c>
      <c r="AQ2285" s="90">
        <f t="shared" si="284"/>
        <v>0</v>
      </c>
      <c r="AR2285" s="90" t="e">
        <f>VLOOKUP(C2285&amp;E2285&amp;G2285&amp;I2285&amp;J2285,'Código Licitaciones'!$I$8:$I$4158,1,0)</f>
        <v>#N/A</v>
      </c>
    </row>
    <row r="2286" spans="24:44" ht="18.75" x14ac:dyDescent="0.3">
      <c r="X2286" s="83">
        <f t="shared" si="279"/>
        <v>9</v>
      </c>
      <c r="Z2286" s="90" t="e">
        <f t="shared" si="280"/>
        <v>#DIV/0!</v>
      </c>
      <c r="AA2286" s="94" t="e">
        <f>+VLOOKUP(C2286,'Código Licitaciones'!$J$7:$J$31,1,0)</f>
        <v>#N/A</v>
      </c>
      <c r="AB2286" s="94">
        <f t="shared" si="281"/>
        <v>0</v>
      </c>
      <c r="AC2286" s="94" t="e">
        <f>+VLOOKUP(E2286,'Código Licitaciones'!$K$7:$K$50,1,0)</f>
        <v>#N/A</v>
      </c>
      <c r="AD2286" s="94">
        <f t="shared" si="282"/>
        <v>0</v>
      </c>
      <c r="AE2286" s="94" t="e">
        <f>+VLOOKUP(G2286,'Código Licitaciones'!$L$7:$L$50,1,0)</f>
        <v>#N/A</v>
      </c>
      <c r="AF2286" s="90" t="e">
        <f t="shared" si="283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8"/>
        <v>0</v>
      </c>
      <c r="AJ2286" s="94">
        <f t="shared" si="278"/>
        <v>0</v>
      </c>
      <c r="AK2286" s="95" t="e">
        <f>+VLOOKUP(M2286,'Código Barras'!$C$3:$C$1694,1,0)</f>
        <v>#N/A</v>
      </c>
      <c r="AL2286" s="90">
        <f t="shared" si="284"/>
        <v>0</v>
      </c>
      <c r="AM2286" s="90">
        <f t="shared" si="284"/>
        <v>0</v>
      </c>
      <c r="AN2286" s="90">
        <f t="shared" si="284"/>
        <v>0</v>
      </c>
      <c r="AO2286" s="90">
        <f t="shared" si="284"/>
        <v>0</v>
      </c>
      <c r="AP2286" s="90">
        <f t="shared" si="284"/>
        <v>0</v>
      </c>
      <c r="AQ2286" s="90">
        <f t="shared" si="284"/>
        <v>0</v>
      </c>
      <c r="AR2286" s="90" t="e">
        <f>VLOOKUP(C2286&amp;E2286&amp;G2286&amp;I2286&amp;J2286,'Código Licitaciones'!$I$8:$I$4158,1,0)</f>
        <v>#N/A</v>
      </c>
    </row>
    <row r="2287" spans="24:44" ht="18.75" x14ac:dyDescent="0.3">
      <c r="X2287" s="83">
        <f t="shared" si="279"/>
        <v>9</v>
      </c>
      <c r="Z2287" s="90" t="e">
        <f t="shared" si="280"/>
        <v>#DIV/0!</v>
      </c>
      <c r="AA2287" s="94" t="e">
        <f>+VLOOKUP(C2287,'Código Licitaciones'!$J$7:$J$31,1,0)</f>
        <v>#N/A</v>
      </c>
      <c r="AB2287" s="94">
        <f t="shared" si="281"/>
        <v>0</v>
      </c>
      <c r="AC2287" s="94" t="e">
        <f>+VLOOKUP(E2287,'Código Licitaciones'!$K$7:$K$50,1,0)</f>
        <v>#N/A</v>
      </c>
      <c r="AD2287" s="94">
        <f t="shared" si="282"/>
        <v>0</v>
      </c>
      <c r="AE2287" s="94" t="e">
        <f>+VLOOKUP(G2287,'Código Licitaciones'!$L$7:$L$50,1,0)</f>
        <v>#N/A</v>
      </c>
      <c r="AF2287" s="90" t="e">
        <f t="shared" si="283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8"/>
        <v>0</v>
      </c>
      <c r="AJ2287" s="94">
        <f t="shared" si="278"/>
        <v>0</v>
      </c>
      <c r="AK2287" s="95" t="e">
        <f>+VLOOKUP(M2287,'Código Barras'!$C$3:$C$1694,1,0)</f>
        <v>#N/A</v>
      </c>
      <c r="AL2287" s="90">
        <f t="shared" si="284"/>
        <v>0</v>
      </c>
      <c r="AM2287" s="90">
        <f t="shared" si="284"/>
        <v>0</v>
      </c>
      <c r="AN2287" s="90">
        <f t="shared" si="284"/>
        <v>0</v>
      </c>
      <c r="AO2287" s="90">
        <f t="shared" si="284"/>
        <v>0</v>
      </c>
      <c r="AP2287" s="90">
        <f t="shared" si="284"/>
        <v>0</v>
      </c>
      <c r="AQ2287" s="90">
        <f t="shared" si="284"/>
        <v>0</v>
      </c>
      <c r="AR2287" s="90" t="e">
        <f>VLOOKUP(C2287&amp;E2287&amp;G2287&amp;I2287&amp;J2287,'Código Licitaciones'!$I$8:$I$4158,1,0)</f>
        <v>#N/A</v>
      </c>
    </row>
    <row r="2288" spans="24:44" ht="18.75" x14ac:dyDescent="0.3">
      <c r="X2288" s="83">
        <f t="shared" si="279"/>
        <v>9</v>
      </c>
      <c r="Z2288" s="90" t="e">
        <f t="shared" si="280"/>
        <v>#DIV/0!</v>
      </c>
      <c r="AA2288" s="94" t="e">
        <f>+VLOOKUP(C2288,'Código Licitaciones'!$J$7:$J$31,1,0)</f>
        <v>#N/A</v>
      </c>
      <c r="AB2288" s="94">
        <f t="shared" si="281"/>
        <v>0</v>
      </c>
      <c r="AC2288" s="94" t="e">
        <f>+VLOOKUP(E2288,'Código Licitaciones'!$K$7:$K$50,1,0)</f>
        <v>#N/A</v>
      </c>
      <c r="AD2288" s="94">
        <f t="shared" si="282"/>
        <v>0</v>
      </c>
      <c r="AE2288" s="94" t="e">
        <f>+VLOOKUP(G2288,'Código Licitaciones'!$L$7:$L$50,1,0)</f>
        <v>#N/A</v>
      </c>
      <c r="AF2288" s="90" t="e">
        <f t="shared" si="283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8"/>
        <v>0</v>
      </c>
      <c r="AJ2288" s="94">
        <f t="shared" si="278"/>
        <v>0</v>
      </c>
      <c r="AK2288" s="95" t="e">
        <f>+VLOOKUP(M2288,'Código Barras'!$C$3:$C$1694,1,0)</f>
        <v>#N/A</v>
      </c>
      <c r="AL2288" s="90">
        <f t="shared" si="284"/>
        <v>0</v>
      </c>
      <c r="AM2288" s="90">
        <f t="shared" si="284"/>
        <v>0</v>
      </c>
      <c r="AN2288" s="90">
        <f t="shared" si="284"/>
        <v>0</v>
      </c>
      <c r="AO2288" s="90">
        <f t="shared" si="284"/>
        <v>0</v>
      </c>
      <c r="AP2288" s="90">
        <f t="shared" si="284"/>
        <v>0</v>
      </c>
      <c r="AQ2288" s="90">
        <f t="shared" si="284"/>
        <v>0</v>
      </c>
      <c r="AR2288" s="90" t="e">
        <f>VLOOKUP(C2288&amp;E2288&amp;G2288&amp;I2288&amp;J2288,'Código Licitaciones'!$I$8:$I$4158,1,0)</f>
        <v>#N/A</v>
      </c>
    </row>
    <row r="2289" spans="24:44" ht="18.75" x14ac:dyDescent="0.3">
      <c r="X2289" s="83">
        <f t="shared" si="279"/>
        <v>9</v>
      </c>
      <c r="Z2289" s="90" t="e">
        <f t="shared" si="280"/>
        <v>#DIV/0!</v>
      </c>
      <c r="AA2289" s="94" t="e">
        <f>+VLOOKUP(C2289,'Código Licitaciones'!$J$7:$J$31,1,0)</f>
        <v>#N/A</v>
      </c>
      <c r="AB2289" s="94">
        <f t="shared" si="281"/>
        <v>0</v>
      </c>
      <c r="AC2289" s="94" t="e">
        <f>+VLOOKUP(E2289,'Código Licitaciones'!$K$7:$K$50,1,0)</f>
        <v>#N/A</v>
      </c>
      <c r="AD2289" s="94">
        <f t="shared" si="282"/>
        <v>0</v>
      </c>
      <c r="AE2289" s="94" t="e">
        <f>+VLOOKUP(G2289,'Código Licitaciones'!$L$7:$L$50,1,0)</f>
        <v>#N/A</v>
      </c>
      <c r="AF2289" s="90" t="e">
        <f t="shared" si="283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8"/>
        <v>0</v>
      </c>
      <c r="AJ2289" s="94">
        <f t="shared" si="278"/>
        <v>0</v>
      </c>
      <c r="AK2289" s="95" t="e">
        <f>+VLOOKUP(M2289,'Código Barras'!$C$3:$C$1694,1,0)</f>
        <v>#N/A</v>
      </c>
      <c r="AL2289" s="90">
        <f t="shared" si="284"/>
        <v>0</v>
      </c>
      <c r="AM2289" s="90">
        <f t="shared" si="284"/>
        <v>0</v>
      </c>
      <c r="AN2289" s="90">
        <f t="shared" si="284"/>
        <v>0</v>
      </c>
      <c r="AO2289" s="90">
        <f t="shared" si="284"/>
        <v>0</v>
      </c>
      <c r="AP2289" s="90">
        <f t="shared" si="284"/>
        <v>0</v>
      </c>
      <c r="AQ2289" s="90">
        <f t="shared" si="284"/>
        <v>0</v>
      </c>
      <c r="AR2289" s="90" t="e">
        <f>VLOOKUP(C2289&amp;E2289&amp;G2289&amp;I2289&amp;J2289,'Código Licitaciones'!$I$8:$I$4158,1,0)</f>
        <v>#N/A</v>
      </c>
    </row>
    <row r="2290" spans="24:44" ht="18.75" x14ac:dyDescent="0.3">
      <c r="X2290" s="83">
        <f t="shared" si="279"/>
        <v>9</v>
      </c>
      <c r="Z2290" s="90" t="e">
        <f t="shared" si="280"/>
        <v>#DIV/0!</v>
      </c>
      <c r="AA2290" s="94" t="e">
        <f>+VLOOKUP(C2290,'Código Licitaciones'!$J$7:$J$31,1,0)</f>
        <v>#N/A</v>
      </c>
      <c r="AB2290" s="94">
        <f t="shared" si="281"/>
        <v>0</v>
      </c>
      <c r="AC2290" s="94" t="e">
        <f>+VLOOKUP(E2290,'Código Licitaciones'!$K$7:$K$50,1,0)</f>
        <v>#N/A</v>
      </c>
      <c r="AD2290" s="94">
        <f t="shared" si="282"/>
        <v>0</v>
      </c>
      <c r="AE2290" s="94" t="e">
        <f>+VLOOKUP(G2290,'Código Licitaciones'!$L$7:$L$50,1,0)</f>
        <v>#N/A</v>
      </c>
      <c r="AF2290" s="90" t="e">
        <f t="shared" si="283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8"/>
        <v>0</v>
      </c>
      <c r="AJ2290" s="94">
        <f t="shared" si="278"/>
        <v>0</v>
      </c>
      <c r="AK2290" s="95" t="e">
        <f>+VLOOKUP(M2290,'Código Barras'!$C$3:$C$1694,1,0)</f>
        <v>#N/A</v>
      </c>
      <c r="AL2290" s="90">
        <f t="shared" si="284"/>
        <v>0</v>
      </c>
      <c r="AM2290" s="90">
        <f t="shared" si="284"/>
        <v>0</v>
      </c>
      <c r="AN2290" s="90">
        <f t="shared" si="284"/>
        <v>0</v>
      </c>
      <c r="AO2290" s="90">
        <f t="shared" si="284"/>
        <v>0</v>
      </c>
      <c r="AP2290" s="90">
        <f t="shared" si="284"/>
        <v>0</v>
      </c>
      <c r="AQ2290" s="90">
        <f t="shared" si="284"/>
        <v>0</v>
      </c>
      <c r="AR2290" s="90" t="e">
        <f>VLOOKUP(C2290&amp;E2290&amp;G2290&amp;I2290&amp;J2290,'Código Licitaciones'!$I$8:$I$4158,1,0)</f>
        <v>#N/A</v>
      </c>
    </row>
    <row r="2291" spans="24:44" ht="18.75" x14ac:dyDescent="0.3">
      <c r="X2291" s="83">
        <f t="shared" si="279"/>
        <v>9</v>
      </c>
      <c r="Z2291" s="90" t="e">
        <f t="shared" si="280"/>
        <v>#DIV/0!</v>
      </c>
      <c r="AA2291" s="94" t="e">
        <f>+VLOOKUP(C2291,'Código Licitaciones'!$J$7:$J$31,1,0)</f>
        <v>#N/A</v>
      </c>
      <c r="AB2291" s="94">
        <f t="shared" si="281"/>
        <v>0</v>
      </c>
      <c r="AC2291" s="94" t="e">
        <f>+VLOOKUP(E2291,'Código Licitaciones'!$K$7:$K$50,1,0)</f>
        <v>#N/A</v>
      </c>
      <c r="AD2291" s="94">
        <f t="shared" si="282"/>
        <v>0</v>
      </c>
      <c r="AE2291" s="94" t="e">
        <f>+VLOOKUP(G2291,'Código Licitaciones'!$L$7:$L$50,1,0)</f>
        <v>#N/A</v>
      </c>
      <c r="AF2291" s="90" t="e">
        <f t="shared" si="283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5">+K2291</f>
        <v>0</v>
      </c>
      <c r="AJ2291" s="94">
        <f t="shared" si="285"/>
        <v>0</v>
      </c>
      <c r="AK2291" s="95" t="e">
        <f>+VLOOKUP(M2291,'Código Barras'!$C$3:$C$1694,1,0)</f>
        <v>#N/A</v>
      </c>
      <c r="AL2291" s="90">
        <f t="shared" si="284"/>
        <v>0</v>
      </c>
      <c r="AM2291" s="90">
        <f t="shared" si="284"/>
        <v>0</v>
      </c>
      <c r="AN2291" s="90">
        <f t="shared" si="284"/>
        <v>0</v>
      </c>
      <c r="AO2291" s="90">
        <f t="shared" si="284"/>
        <v>0</v>
      </c>
      <c r="AP2291" s="90">
        <f t="shared" si="284"/>
        <v>0</v>
      </c>
      <c r="AQ2291" s="90">
        <f t="shared" si="284"/>
        <v>0</v>
      </c>
      <c r="AR2291" s="90" t="e">
        <f>VLOOKUP(C2291&amp;E2291&amp;G2291&amp;I2291&amp;J2291,'Código Licitaciones'!$I$8:$I$4158,1,0)</f>
        <v>#N/A</v>
      </c>
    </row>
    <row r="2292" spans="24:44" ht="18.75" x14ac:dyDescent="0.3">
      <c r="X2292" s="83">
        <f t="shared" si="279"/>
        <v>9</v>
      </c>
      <c r="Z2292" s="90" t="e">
        <f t="shared" si="280"/>
        <v>#DIV/0!</v>
      </c>
      <c r="AA2292" s="94" t="e">
        <f>+VLOOKUP(C2292,'Código Licitaciones'!$J$7:$J$31,1,0)</f>
        <v>#N/A</v>
      </c>
      <c r="AB2292" s="94">
        <f t="shared" si="281"/>
        <v>0</v>
      </c>
      <c r="AC2292" s="94" t="e">
        <f>+VLOOKUP(E2292,'Código Licitaciones'!$K$7:$K$50,1,0)</f>
        <v>#N/A</v>
      </c>
      <c r="AD2292" s="94">
        <f t="shared" si="282"/>
        <v>0</v>
      </c>
      <c r="AE2292" s="94" t="e">
        <f>+VLOOKUP(G2292,'Código Licitaciones'!$L$7:$L$50,1,0)</f>
        <v>#N/A</v>
      </c>
      <c r="AF2292" s="90" t="e">
        <f t="shared" si="283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5"/>
        <v>0</v>
      </c>
      <c r="AJ2292" s="94">
        <f t="shared" si="285"/>
        <v>0</v>
      </c>
      <c r="AK2292" s="95" t="e">
        <f>+VLOOKUP(M2292,'Código Barras'!$C$3:$C$1694,1,0)</f>
        <v>#N/A</v>
      </c>
      <c r="AL2292" s="90">
        <f t="shared" si="284"/>
        <v>0</v>
      </c>
      <c r="AM2292" s="90">
        <f t="shared" si="284"/>
        <v>0</v>
      </c>
      <c r="AN2292" s="90">
        <f t="shared" si="284"/>
        <v>0</v>
      </c>
      <c r="AO2292" s="90">
        <f t="shared" si="284"/>
        <v>0</v>
      </c>
      <c r="AP2292" s="90">
        <f t="shared" si="284"/>
        <v>0</v>
      </c>
      <c r="AQ2292" s="90">
        <f t="shared" si="284"/>
        <v>0</v>
      </c>
      <c r="AR2292" s="90" t="e">
        <f>VLOOKUP(C2292&amp;E2292&amp;G2292&amp;I2292&amp;J2292,'Código Licitaciones'!$I$8:$I$4158,1,0)</f>
        <v>#N/A</v>
      </c>
    </row>
    <row r="2293" spans="24:44" ht="18.75" x14ac:dyDescent="0.3">
      <c r="X2293" s="83">
        <f t="shared" si="279"/>
        <v>9</v>
      </c>
      <c r="Z2293" s="90" t="e">
        <f t="shared" si="280"/>
        <v>#DIV/0!</v>
      </c>
      <c r="AA2293" s="94" t="e">
        <f>+VLOOKUP(C2293,'Código Licitaciones'!$J$7:$J$31,1,0)</f>
        <v>#N/A</v>
      </c>
      <c r="AB2293" s="94">
        <f t="shared" si="281"/>
        <v>0</v>
      </c>
      <c r="AC2293" s="94" t="e">
        <f>+VLOOKUP(E2293,'Código Licitaciones'!$K$7:$K$50,1,0)</f>
        <v>#N/A</v>
      </c>
      <c r="AD2293" s="94">
        <f t="shared" si="282"/>
        <v>0</v>
      </c>
      <c r="AE2293" s="94" t="e">
        <f>+VLOOKUP(G2293,'Código Licitaciones'!$L$7:$L$50,1,0)</f>
        <v>#N/A</v>
      </c>
      <c r="AF2293" s="90" t="e">
        <f t="shared" si="283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5"/>
        <v>0</v>
      </c>
      <c r="AJ2293" s="94">
        <f t="shared" si="285"/>
        <v>0</v>
      </c>
      <c r="AK2293" s="95" t="e">
        <f>+VLOOKUP(M2293,'Código Barras'!$C$3:$C$1694,1,0)</f>
        <v>#N/A</v>
      </c>
      <c r="AL2293" s="90">
        <f t="shared" si="284"/>
        <v>0</v>
      </c>
      <c r="AM2293" s="90">
        <f t="shared" si="284"/>
        <v>0</v>
      </c>
      <c r="AN2293" s="90">
        <f t="shared" si="284"/>
        <v>0</v>
      </c>
      <c r="AO2293" s="90">
        <f t="shared" si="284"/>
        <v>0</v>
      </c>
      <c r="AP2293" s="90">
        <f t="shared" si="284"/>
        <v>0</v>
      </c>
      <c r="AQ2293" s="90">
        <f t="shared" si="284"/>
        <v>0</v>
      </c>
      <c r="AR2293" s="90" t="e">
        <f>VLOOKUP(C2293&amp;E2293&amp;G2293&amp;I2293&amp;J2293,'Código Licitaciones'!$I$8:$I$4158,1,0)</f>
        <v>#N/A</v>
      </c>
    </row>
    <row r="2294" spans="24:44" ht="18.75" x14ac:dyDescent="0.3">
      <c r="X2294" s="83">
        <f t="shared" si="279"/>
        <v>9</v>
      </c>
      <c r="Z2294" s="90" t="e">
        <f t="shared" si="280"/>
        <v>#DIV/0!</v>
      </c>
      <c r="AA2294" s="94" t="e">
        <f>+VLOOKUP(C2294,'Código Licitaciones'!$J$7:$J$31,1,0)</f>
        <v>#N/A</v>
      </c>
      <c r="AB2294" s="94">
        <f t="shared" si="281"/>
        <v>0</v>
      </c>
      <c r="AC2294" s="94" t="e">
        <f>+VLOOKUP(E2294,'Código Licitaciones'!$K$7:$K$50,1,0)</f>
        <v>#N/A</v>
      </c>
      <c r="AD2294" s="94">
        <f t="shared" si="282"/>
        <v>0</v>
      </c>
      <c r="AE2294" s="94" t="e">
        <f>+VLOOKUP(G2294,'Código Licitaciones'!$L$7:$L$50,1,0)</f>
        <v>#N/A</v>
      </c>
      <c r="AF2294" s="90" t="e">
        <f t="shared" si="283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5"/>
        <v>0</v>
      </c>
      <c r="AJ2294" s="94">
        <f t="shared" si="285"/>
        <v>0</v>
      </c>
      <c r="AK2294" s="95" t="e">
        <f>+VLOOKUP(M2294,'Código Barras'!$C$3:$C$1694,1,0)</f>
        <v>#N/A</v>
      </c>
      <c r="AL2294" s="90">
        <f t="shared" si="284"/>
        <v>0</v>
      </c>
      <c r="AM2294" s="90">
        <f t="shared" si="284"/>
        <v>0</v>
      </c>
      <c r="AN2294" s="90">
        <f t="shared" si="284"/>
        <v>0</v>
      </c>
      <c r="AO2294" s="90">
        <f t="shared" si="284"/>
        <v>0</v>
      </c>
      <c r="AP2294" s="90">
        <f t="shared" si="284"/>
        <v>0</v>
      </c>
      <c r="AQ2294" s="90">
        <f t="shared" si="284"/>
        <v>0</v>
      </c>
      <c r="AR2294" s="90" t="e">
        <f>VLOOKUP(C2294&amp;E2294&amp;G2294&amp;I2294&amp;J2294,'Código Licitaciones'!$I$8:$I$4158,1,0)</f>
        <v>#N/A</v>
      </c>
    </row>
    <row r="2295" spans="24:44" ht="18.75" x14ac:dyDescent="0.3">
      <c r="X2295" s="83">
        <f t="shared" si="279"/>
        <v>9</v>
      </c>
      <c r="Z2295" s="90" t="e">
        <f t="shared" si="280"/>
        <v>#DIV/0!</v>
      </c>
      <c r="AA2295" s="94" t="e">
        <f>+VLOOKUP(C2295,'Código Licitaciones'!$J$7:$J$31,1,0)</f>
        <v>#N/A</v>
      </c>
      <c r="AB2295" s="94">
        <f t="shared" si="281"/>
        <v>0</v>
      </c>
      <c r="AC2295" s="94" t="e">
        <f>+VLOOKUP(E2295,'Código Licitaciones'!$K$7:$K$50,1,0)</f>
        <v>#N/A</v>
      </c>
      <c r="AD2295" s="94">
        <f t="shared" si="282"/>
        <v>0</v>
      </c>
      <c r="AE2295" s="94" t="e">
        <f>+VLOOKUP(G2295,'Código Licitaciones'!$L$7:$L$50,1,0)</f>
        <v>#N/A</v>
      </c>
      <c r="AF2295" s="90" t="e">
        <f t="shared" si="283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5"/>
        <v>0</v>
      </c>
      <c r="AJ2295" s="94">
        <f t="shared" si="285"/>
        <v>0</v>
      </c>
      <c r="AK2295" s="95" t="e">
        <f>+VLOOKUP(M2295,'Código Barras'!$C$3:$C$1694,1,0)</f>
        <v>#N/A</v>
      </c>
      <c r="AL2295" s="90">
        <f t="shared" si="284"/>
        <v>0</v>
      </c>
      <c r="AM2295" s="90">
        <f t="shared" si="284"/>
        <v>0</v>
      </c>
      <c r="AN2295" s="90">
        <f t="shared" si="284"/>
        <v>0</v>
      </c>
      <c r="AO2295" s="90">
        <f t="shared" si="284"/>
        <v>0</v>
      </c>
      <c r="AP2295" s="90">
        <f t="shared" si="284"/>
        <v>0</v>
      </c>
      <c r="AQ2295" s="90">
        <f t="shared" si="284"/>
        <v>0</v>
      </c>
      <c r="AR2295" s="90" t="e">
        <f>VLOOKUP(C2295&amp;E2295&amp;G2295&amp;I2295&amp;J2295,'Código Licitaciones'!$I$8:$I$4158,1,0)</f>
        <v>#N/A</v>
      </c>
    </row>
    <row r="2296" spans="24:44" ht="18.75" x14ac:dyDescent="0.3">
      <c r="X2296" s="83">
        <f t="shared" si="279"/>
        <v>9</v>
      </c>
      <c r="Z2296" s="90" t="e">
        <f t="shared" si="280"/>
        <v>#DIV/0!</v>
      </c>
      <c r="AA2296" s="94" t="e">
        <f>+VLOOKUP(C2296,'Código Licitaciones'!$J$7:$J$31,1,0)</f>
        <v>#N/A</v>
      </c>
      <c r="AB2296" s="94">
        <f t="shared" si="281"/>
        <v>0</v>
      </c>
      <c r="AC2296" s="94" t="e">
        <f>+VLOOKUP(E2296,'Código Licitaciones'!$K$7:$K$50,1,0)</f>
        <v>#N/A</v>
      </c>
      <c r="AD2296" s="94">
        <f t="shared" si="282"/>
        <v>0</v>
      </c>
      <c r="AE2296" s="94" t="e">
        <f>+VLOOKUP(G2296,'Código Licitaciones'!$L$7:$L$50,1,0)</f>
        <v>#N/A</v>
      </c>
      <c r="AF2296" s="90" t="e">
        <f t="shared" si="283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5"/>
        <v>0</v>
      </c>
      <c r="AJ2296" s="94">
        <f t="shared" si="285"/>
        <v>0</v>
      </c>
      <c r="AK2296" s="95" t="e">
        <f>+VLOOKUP(M2296,'Código Barras'!$C$3:$C$1694,1,0)</f>
        <v>#N/A</v>
      </c>
      <c r="AL2296" s="90">
        <f t="shared" si="284"/>
        <v>0</v>
      </c>
      <c r="AM2296" s="90">
        <f t="shared" si="284"/>
        <v>0</v>
      </c>
      <c r="AN2296" s="90">
        <f t="shared" si="284"/>
        <v>0</v>
      </c>
      <c r="AO2296" s="90">
        <f t="shared" si="284"/>
        <v>0</v>
      </c>
      <c r="AP2296" s="90">
        <f t="shared" si="284"/>
        <v>0</v>
      </c>
      <c r="AQ2296" s="90">
        <f t="shared" si="284"/>
        <v>0</v>
      </c>
      <c r="AR2296" s="90" t="e">
        <f>VLOOKUP(C2296&amp;E2296&amp;G2296&amp;I2296&amp;J2296,'Código Licitaciones'!$I$8:$I$4158,1,0)</f>
        <v>#N/A</v>
      </c>
    </row>
    <row r="2297" spans="24:44" ht="18.75" x14ac:dyDescent="0.3">
      <c r="X2297" s="83">
        <f t="shared" si="279"/>
        <v>9</v>
      </c>
      <c r="Z2297" s="90" t="e">
        <f t="shared" si="280"/>
        <v>#DIV/0!</v>
      </c>
      <c r="AA2297" s="94" t="e">
        <f>+VLOOKUP(C2297,'Código Licitaciones'!$J$7:$J$31,1,0)</f>
        <v>#N/A</v>
      </c>
      <c r="AB2297" s="94">
        <f t="shared" si="281"/>
        <v>0</v>
      </c>
      <c r="AC2297" s="94" t="e">
        <f>+VLOOKUP(E2297,'Código Licitaciones'!$K$7:$K$50,1,0)</f>
        <v>#N/A</v>
      </c>
      <c r="AD2297" s="94">
        <f t="shared" si="282"/>
        <v>0</v>
      </c>
      <c r="AE2297" s="94" t="e">
        <f>+VLOOKUP(G2297,'Código Licitaciones'!$L$7:$L$50,1,0)</f>
        <v>#N/A</v>
      </c>
      <c r="AF2297" s="90" t="e">
        <f t="shared" si="283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5"/>
        <v>0</v>
      </c>
      <c r="AJ2297" s="94">
        <f t="shared" si="285"/>
        <v>0</v>
      </c>
      <c r="AK2297" s="95" t="e">
        <f>+VLOOKUP(M2297,'Código Barras'!$C$3:$C$1694,1,0)</f>
        <v>#N/A</v>
      </c>
      <c r="AL2297" s="90">
        <f t="shared" si="284"/>
        <v>0</v>
      </c>
      <c r="AM2297" s="90">
        <f t="shared" si="284"/>
        <v>0</v>
      </c>
      <c r="AN2297" s="90">
        <f t="shared" si="284"/>
        <v>0</v>
      </c>
      <c r="AO2297" s="90">
        <f t="shared" si="284"/>
        <v>0</v>
      </c>
      <c r="AP2297" s="90">
        <f t="shared" si="284"/>
        <v>0</v>
      </c>
      <c r="AQ2297" s="90">
        <f t="shared" si="284"/>
        <v>0</v>
      </c>
      <c r="AR2297" s="90" t="e">
        <f>VLOOKUP(C2297&amp;E2297&amp;G2297&amp;I2297&amp;J2297,'Código Licitaciones'!$I$8:$I$4158,1,0)</f>
        <v>#N/A</v>
      </c>
    </row>
    <row r="2298" spans="24:44" ht="18.75" x14ac:dyDescent="0.3">
      <c r="X2298" s="83">
        <f t="shared" si="279"/>
        <v>9</v>
      </c>
      <c r="Z2298" s="90" t="e">
        <f t="shared" si="280"/>
        <v>#DIV/0!</v>
      </c>
      <c r="AA2298" s="94" t="e">
        <f>+VLOOKUP(C2298,'Código Licitaciones'!$J$7:$J$31,1,0)</f>
        <v>#N/A</v>
      </c>
      <c r="AB2298" s="94">
        <f t="shared" si="281"/>
        <v>0</v>
      </c>
      <c r="AC2298" s="94" t="e">
        <f>+VLOOKUP(E2298,'Código Licitaciones'!$K$7:$K$50,1,0)</f>
        <v>#N/A</v>
      </c>
      <c r="AD2298" s="94">
        <f t="shared" si="282"/>
        <v>0</v>
      </c>
      <c r="AE2298" s="94" t="e">
        <f>+VLOOKUP(G2298,'Código Licitaciones'!$L$7:$L$50,1,0)</f>
        <v>#N/A</v>
      </c>
      <c r="AF2298" s="90" t="e">
        <f t="shared" si="283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5"/>
        <v>0</v>
      </c>
      <c r="AJ2298" s="94">
        <f t="shared" si="285"/>
        <v>0</v>
      </c>
      <c r="AK2298" s="95" t="e">
        <f>+VLOOKUP(M2298,'Código Barras'!$C$3:$C$1694,1,0)</f>
        <v>#N/A</v>
      </c>
      <c r="AL2298" s="90">
        <f t="shared" si="284"/>
        <v>0</v>
      </c>
      <c r="AM2298" s="90">
        <f t="shared" si="284"/>
        <v>0</v>
      </c>
      <c r="AN2298" s="90">
        <f t="shared" si="284"/>
        <v>0</v>
      </c>
      <c r="AO2298" s="90">
        <f t="shared" si="284"/>
        <v>0</v>
      </c>
      <c r="AP2298" s="90">
        <f t="shared" si="284"/>
        <v>0</v>
      </c>
      <c r="AQ2298" s="90">
        <f t="shared" si="284"/>
        <v>0</v>
      </c>
      <c r="AR2298" s="90" t="e">
        <f>VLOOKUP(C2298&amp;E2298&amp;G2298&amp;I2298&amp;J2298,'Código Licitaciones'!$I$8:$I$4158,1,0)</f>
        <v>#N/A</v>
      </c>
    </row>
    <row r="2299" spans="24:44" ht="18.75" x14ac:dyDescent="0.3">
      <c r="X2299" s="83">
        <f t="shared" si="279"/>
        <v>9</v>
      </c>
      <c r="Z2299" s="90" t="e">
        <f t="shared" si="280"/>
        <v>#DIV/0!</v>
      </c>
      <c r="AA2299" s="94" t="e">
        <f>+VLOOKUP(C2299,'Código Licitaciones'!$J$7:$J$31,1,0)</f>
        <v>#N/A</v>
      </c>
      <c r="AB2299" s="94">
        <f t="shared" si="281"/>
        <v>0</v>
      </c>
      <c r="AC2299" s="94" t="e">
        <f>+VLOOKUP(E2299,'Código Licitaciones'!$K$7:$K$50,1,0)</f>
        <v>#N/A</v>
      </c>
      <c r="AD2299" s="94">
        <f t="shared" si="282"/>
        <v>0</v>
      </c>
      <c r="AE2299" s="94" t="e">
        <f>+VLOOKUP(G2299,'Código Licitaciones'!$L$7:$L$50,1,0)</f>
        <v>#N/A</v>
      </c>
      <c r="AF2299" s="90" t="e">
        <f t="shared" si="283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5"/>
        <v>0</v>
      </c>
      <c r="AJ2299" s="94">
        <f t="shared" si="285"/>
        <v>0</v>
      </c>
      <c r="AK2299" s="95" t="e">
        <f>+VLOOKUP(M2299,'Código Barras'!$C$3:$C$1694,1,0)</f>
        <v>#N/A</v>
      </c>
      <c r="AL2299" s="90">
        <f t="shared" si="284"/>
        <v>0</v>
      </c>
      <c r="AM2299" s="90">
        <f t="shared" si="284"/>
        <v>0</v>
      </c>
      <c r="AN2299" s="90">
        <f t="shared" si="284"/>
        <v>0</v>
      </c>
      <c r="AO2299" s="90">
        <f t="shared" si="284"/>
        <v>0</v>
      </c>
      <c r="AP2299" s="90">
        <f t="shared" si="284"/>
        <v>0</v>
      </c>
      <c r="AQ2299" s="90">
        <f t="shared" si="284"/>
        <v>0</v>
      </c>
      <c r="AR2299" s="90" t="e">
        <f>VLOOKUP(C2299&amp;E2299&amp;G2299&amp;I2299&amp;J2299,'Código Licitaciones'!$I$8:$I$4158,1,0)</f>
        <v>#N/A</v>
      </c>
    </row>
    <row r="2300" spans="24:44" ht="18.75" x14ac:dyDescent="0.3">
      <c r="X2300" s="83">
        <f t="shared" si="279"/>
        <v>9</v>
      </c>
      <c r="Z2300" s="90" t="e">
        <f t="shared" si="280"/>
        <v>#DIV/0!</v>
      </c>
      <c r="AA2300" s="94" t="e">
        <f>+VLOOKUP(C2300,'Código Licitaciones'!$J$7:$J$31,1,0)</f>
        <v>#N/A</v>
      </c>
      <c r="AB2300" s="94">
        <f t="shared" si="281"/>
        <v>0</v>
      </c>
      <c r="AC2300" s="94" t="e">
        <f>+VLOOKUP(E2300,'Código Licitaciones'!$K$7:$K$50,1,0)</f>
        <v>#N/A</v>
      </c>
      <c r="AD2300" s="94">
        <f t="shared" si="282"/>
        <v>0</v>
      </c>
      <c r="AE2300" s="94" t="e">
        <f>+VLOOKUP(G2300,'Código Licitaciones'!$L$7:$L$50,1,0)</f>
        <v>#N/A</v>
      </c>
      <c r="AF2300" s="90" t="e">
        <f t="shared" si="283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5"/>
        <v>0</v>
      </c>
      <c r="AJ2300" s="94">
        <f t="shared" si="285"/>
        <v>0</v>
      </c>
      <c r="AK2300" s="95" t="e">
        <f>+VLOOKUP(M2300,'Código Barras'!$C$3:$C$1694,1,0)</f>
        <v>#N/A</v>
      </c>
      <c r="AL2300" s="90">
        <f t="shared" si="284"/>
        <v>0</v>
      </c>
      <c r="AM2300" s="90">
        <f t="shared" si="284"/>
        <v>0</v>
      </c>
      <c r="AN2300" s="90">
        <f t="shared" si="284"/>
        <v>0</v>
      </c>
      <c r="AO2300" s="90">
        <f t="shared" si="284"/>
        <v>0</v>
      </c>
      <c r="AP2300" s="90">
        <f t="shared" si="284"/>
        <v>0</v>
      </c>
      <c r="AQ2300" s="90">
        <f t="shared" si="284"/>
        <v>0</v>
      </c>
      <c r="AR2300" s="90" t="e">
        <f>VLOOKUP(C2300&amp;E2300&amp;G2300&amp;I2300&amp;J2300,'Código Licitaciones'!$I$8:$I$4158,1,0)</f>
        <v>#N/A</v>
      </c>
    </row>
    <row r="2301" spans="24:44" ht="18.75" x14ac:dyDescent="0.3">
      <c r="X2301" s="83">
        <f t="shared" si="279"/>
        <v>9</v>
      </c>
      <c r="Z2301" s="90" t="e">
        <f t="shared" si="280"/>
        <v>#DIV/0!</v>
      </c>
      <c r="AA2301" s="94" t="e">
        <f>+VLOOKUP(C2301,'Código Licitaciones'!$J$7:$J$31,1,0)</f>
        <v>#N/A</v>
      </c>
      <c r="AB2301" s="94">
        <f t="shared" si="281"/>
        <v>0</v>
      </c>
      <c r="AC2301" s="94" t="e">
        <f>+VLOOKUP(E2301,'Código Licitaciones'!$K$7:$K$50,1,0)</f>
        <v>#N/A</v>
      </c>
      <c r="AD2301" s="94">
        <f t="shared" si="282"/>
        <v>0</v>
      </c>
      <c r="AE2301" s="94" t="e">
        <f>+VLOOKUP(G2301,'Código Licitaciones'!$L$7:$L$50,1,0)</f>
        <v>#N/A</v>
      </c>
      <c r="AF2301" s="90" t="e">
        <f t="shared" si="283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5"/>
        <v>0</v>
      </c>
      <c r="AJ2301" s="94">
        <f t="shared" si="285"/>
        <v>0</v>
      </c>
      <c r="AK2301" s="95" t="e">
        <f>+VLOOKUP(M2301,'Código Barras'!$C$3:$C$1694,1,0)</f>
        <v>#N/A</v>
      </c>
      <c r="AL2301" s="90">
        <f t="shared" si="284"/>
        <v>0</v>
      </c>
      <c r="AM2301" s="90">
        <f t="shared" si="284"/>
        <v>0</v>
      </c>
      <c r="AN2301" s="90">
        <f t="shared" si="284"/>
        <v>0</v>
      </c>
      <c r="AO2301" s="90">
        <f t="shared" si="284"/>
        <v>0</v>
      </c>
      <c r="AP2301" s="90">
        <f t="shared" si="284"/>
        <v>0</v>
      </c>
      <c r="AQ2301" s="90">
        <f t="shared" si="284"/>
        <v>0</v>
      </c>
      <c r="AR2301" s="90" t="e">
        <f>VLOOKUP(C2301&amp;E2301&amp;G2301&amp;I2301&amp;J2301,'Código Licitaciones'!$I$8:$I$4158,1,0)</f>
        <v>#N/A</v>
      </c>
    </row>
    <row r="2302" spans="24:44" ht="18.75" x14ac:dyDescent="0.3">
      <c r="X2302" s="83">
        <f t="shared" si="279"/>
        <v>9</v>
      </c>
      <c r="Z2302" s="90" t="e">
        <f t="shared" si="280"/>
        <v>#DIV/0!</v>
      </c>
      <c r="AA2302" s="94" t="e">
        <f>+VLOOKUP(C2302,'Código Licitaciones'!$J$7:$J$31,1,0)</f>
        <v>#N/A</v>
      </c>
      <c r="AB2302" s="94">
        <f t="shared" si="281"/>
        <v>0</v>
      </c>
      <c r="AC2302" s="94" t="e">
        <f>+VLOOKUP(E2302,'Código Licitaciones'!$K$7:$K$50,1,0)</f>
        <v>#N/A</v>
      </c>
      <c r="AD2302" s="94">
        <f t="shared" si="282"/>
        <v>0</v>
      </c>
      <c r="AE2302" s="94" t="e">
        <f>+VLOOKUP(G2302,'Código Licitaciones'!$L$7:$L$50,1,0)</f>
        <v>#N/A</v>
      </c>
      <c r="AF2302" s="90" t="e">
        <f t="shared" si="283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5"/>
        <v>0</v>
      </c>
      <c r="AJ2302" s="94">
        <f t="shared" si="285"/>
        <v>0</v>
      </c>
      <c r="AK2302" s="95" t="e">
        <f>+VLOOKUP(M2302,'Código Barras'!$C$3:$C$1694,1,0)</f>
        <v>#N/A</v>
      </c>
      <c r="AL2302" s="90">
        <f t="shared" si="284"/>
        <v>0</v>
      </c>
      <c r="AM2302" s="90">
        <f t="shared" si="284"/>
        <v>0</v>
      </c>
      <c r="AN2302" s="90">
        <f t="shared" si="284"/>
        <v>0</v>
      </c>
      <c r="AO2302" s="90">
        <f t="shared" si="284"/>
        <v>0</v>
      </c>
      <c r="AP2302" s="90">
        <f t="shared" si="284"/>
        <v>0</v>
      </c>
      <c r="AQ2302" s="90">
        <f t="shared" si="284"/>
        <v>0</v>
      </c>
      <c r="AR2302" s="90" t="e">
        <f>VLOOKUP(C2302&amp;E2302&amp;G2302&amp;I2302&amp;J2302,'Código Licitaciones'!$I$8:$I$4158,1,0)</f>
        <v>#N/A</v>
      </c>
    </row>
    <row r="2303" spans="24:44" ht="18.75" x14ac:dyDescent="0.3">
      <c r="X2303" s="83">
        <f t="shared" si="279"/>
        <v>9</v>
      </c>
      <c r="Z2303" s="90" t="e">
        <f t="shared" si="280"/>
        <v>#DIV/0!</v>
      </c>
      <c r="AA2303" s="94" t="e">
        <f>+VLOOKUP(C2303,'Código Licitaciones'!$J$7:$J$31,1,0)</f>
        <v>#N/A</v>
      </c>
      <c r="AB2303" s="94">
        <f t="shared" si="281"/>
        <v>0</v>
      </c>
      <c r="AC2303" s="94" t="e">
        <f>+VLOOKUP(E2303,'Código Licitaciones'!$K$7:$K$50,1,0)</f>
        <v>#N/A</v>
      </c>
      <c r="AD2303" s="94">
        <f t="shared" si="282"/>
        <v>0</v>
      </c>
      <c r="AE2303" s="94" t="e">
        <f>+VLOOKUP(G2303,'Código Licitaciones'!$L$7:$L$50,1,0)</f>
        <v>#N/A</v>
      </c>
      <c r="AF2303" s="90" t="e">
        <f t="shared" si="283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5"/>
        <v>0</v>
      </c>
      <c r="AJ2303" s="94">
        <f t="shared" si="285"/>
        <v>0</v>
      </c>
      <c r="AK2303" s="95" t="e">
        <f>+VLOOKUP(M2303,'Código Barras'!$C$3:$C$1694,1,0)</f>
        <v>#N/A</v>
      </c>
      <c r="AL2303" s="90">
        <f t="shared" si="284"/>
        <v>0</v>
      </c>
      <c r="AM2303" s="90">
        <f t="shared" si="284"/>
        <v>0</v>
      </c>
      <c r="AN2303" s="90">
        <f t="shared" si="284"/>
        <v>0</v>
      </c>
      <c r="AO2303" s="90">
        <f t="shared" si="284"/>
        <v>0</v>
      </c>
      <c r="AP2303" s="90">
        <f t="shared" si="284"/>
        <v>0</v>
      </c>
      <c r="AQ2303" s="90">
        <f t="shared" si="284"/>
        <v>0</v>
      </c>
      <c r="AR2303" s="90" t="e">
        <f>VLOOKUP(C2303&amp;E2303&amp;G2303&amp;I2303&amp;J2303,'Código Licitaciones'!$I$8:$I$4158,1,0)</f>
        <v>#N/A</v>
      </c>
    </row>
    <row r="2304" spans="24:44" ht="18.75" x14ac:dyDescent="0.3">
      <c r="X2304" s="83">
        <f t="shared" si="279"/>
        <v>9</v>
      </c>
      <c r="Z2304" s="90" t="e">
        <f t="shared" si="280"/>
        <v>#DIV/0!</v>
      </c>
      <c r="AA2304" s="94" t="e">
        <f>+VLOOKUP(C2304,'Código Licitaciones'!$J$7:$J$31,1,0)</f>
        <v>#N/A</v>
      </c>
      <c r="AB2304" s="94">
        <f t="shared" si="281"/>
        <v>0</v>
      </c>
      <c r="AC2304" s="94" t="e">
        <f>+VLOOKUP(E2304,'Código Licitaciones'!$K$7:$K$50,1,0)</f>
        <v>#N/A</v>
      </c>
      <c r="AD2304" s="94">
        <f t="shared" si="282"/>
        <v>0</v>
      </c>
      <c r="AE2304" s="94" t="e">
        <f>+VLOOKUP(G2304,'Código Licitaciones'!$L$7:$L$50,1,0)</f>
        <v>#N/A</v>
      </c>
      <c r="AF2304" s="90" t="e">
        <f t="shared" si="283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5"/>
        <v>0</v>
      </c>
      <c r="AJ2304" s="94">
        <f t="shared" si="285"/>
        <v>0</v>
      </c>
      <c r="AK2304" s="95" t="e">
        <f>+VLOOKUP(M2304,'Código Barras'!$C$3:$C$1694,1,0)</f>
        <v>#N/A</v>
      </c>
      <c r="AL2304" s="90">
        <f t="shared" si="284"/>
        <v>0</v>
      </c>
      <c r="AM2304" s="90">
        <f t="shared" si="284"/>
        <v>0</v>
      </c>
      <c r="AN2304" s="90">
        <f t="shared" si="284"/>
        <v>0</v>
      </c>
      <c r="AO2304" s="90">
        <f t="shared" si="284"/>
        <v>0</v>
      </c>
      <c r="AP2304" s="90">
        <f t="shared" si="284"/>
        <v>0</v>
      </c>
      <c r="AQ2304" s="90">
        <f t="shared" si="284"/>
        <v>0</v>
      </c>
      <c r="AR2304" s="90" t="e">
        <f>VLOOKUP(C2304&amp;E2304&amp;G2304&amp;I2304&amp;J2304,'Código Licitaciones'!$I$8:$I$4158,1,0)</f>
        <v>#N/A</v>
      </c>
    </row>
    <row r="2305" spans="24:44" ht="18.75" x14ac:dyDescent="0.3">
      <c r="X2305" s="83">
        <f t="shared" si="279"/>
        <v>9</v>
      </c>
      <c r="Z2305" s="90" t="e">
        <f t="shared" si="280"/>
        <v>#DIV/0!</v>
      </c>
      <c r="AA2305" s="94" t="e">
        <f>+VLOOKUP(C2305,'Código Licitaciones'!$J$7:$J$31,1,0)</f>
        <v>#N/A</v>
      </c>
      <c r="AB2305" s="94">
        <f t="shared" si="281"/>
        <v>0</v>
      </c>
      <c r="AC2305" s="94" t="e">
        <f>+VLOOKUP(E2305,'Código Licitaciones'!$K$7:$K$50,1,0)</f>
        <v>#N/A</v>
      </c>
      <c r="AD2305" s="94">
        <f t="shared" si="282"/>
        <v>0</v>
      </c>
      <c r="AE2305" s="94" t="e">
        <f>+VLOOKUP(G2305,'Código Licitaciones'!$L$7:$L$50,1,0)</f>
        <v>#N/A</v>
      </c>
      <c r="AF2305" s="90" t="e">
        <f t="shared" si="283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5"/>
        <v>0</v>
      </c>
      <c r="AJ2305" s="94">
        <f t="shared" si="285"/>
        <v>0</v>
      </c>
      <c r="AK2305" s="95" t="e">
        <f>+VLOOKUP(M2305,'Código Barras'!$C$3:$C$1694,1,0)</f>
        <v>#N/A</v>
      </c>
      <c r="AL2305" s="90">
        <f t="shared" si="284"/>
        <v>0</v>
      </c>
      <c r="AM2305" s="90">
        <f t="shared" si="284"/>
        <v>0</v>
      </c>
      <c r="AN2305" s="90">
        <f t="shared" si="284"/>
        <v>0</v>
      </c>
      <c r="AO2305" s="90">
        <f t="shared" si="284"/>
        <v>0</v>
      </c>
      <c r="AP2305" s="90">
        <f t="shared" si="284"/>
        <v>0</v>
      </c>
      <c r="AQ2305" s="90">
        <f t="shared" si="284"/>
        <v>0</v>
      </c>
      <c r="AR2305" s="90" t="e">
        <f>VLOOKUP(C2305&amp;E2305&amp;G2305&amp;I2305&amp;J2305,'Código Licitaciones'!$I$8:$I$4158,1,0)</f>
        <v>#N/A</v>
      </c>
    </row>
    <row r="2306" spans="24:44" ht="18.75" x14ac:dyDescent="0.3">
      <c r="X2306" s="83">
        <f t="shared" si="279"/>
        <v>9</v>
      </c>
      <c r="Z2306" s="90" t="e">
        <f t="shared" si="280"/>
        <v>#DIV/0!</v>
      </c>
      <c r="AA2306" s="94" t="e">
        <f>+VLOOKUP(C2306,'Código Licitaciones'!$J$7:$J$31,1,0)</f>
        <v>#N/A</v>
      </c>
      <c r="AB2306" s="94">
        <f t="shared" si="281"/>
        <v>0</v>
      </c>
      <c r="AC2306" s="94" t="e">
        <f>+VLOOKUP(E2306,'Código Licitaciones'!$K$7:$K$50,1,0)</f>
        <v>#N/A</v>
      </c>
      <c r="AD2306" s="94">
        <f t="shared" si="282"/>
        <v>0</v>
      </c>
      <c r="AE2306" s="94" t="e">
        <f>+VLOOKUP(G2306,'Código Licitaciones'!$L$7:$L$50,1,0)</f>
        <v>#N/A</v>
      </c>
      <c r="AF2306" s="90" t="e">
        <f t="shared" si="283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5"/>
        <v>0</v>
      </c>
      <c r="AJ2306" s="94">
        <f t="shared" si="285"/>
        <v>0</v>
      </c>
      <c r="AK2306" s="95" t="e">
        <f>+VLOOKUP(M2306,'Código Barras'!$C$3:$C$1694,1,0)</f>
        <v>#N/A</v>
      </c>
      <c r="AL2306" s="90">
        <f t="shared" si="284"/>
        <v>0</v>
      </c>
      <c r="AM2306" s="90">
        <f t="shared" si="284"/>
        <v>0</v>
      </c>
      <c r="AN2306" s="90">
        <f t="shared" si="284"/>
        <v>0</v>
      </c>
      <c r="AO2306" s="90">
        <f t="shared" ref="AO2306:AQ2369" si="286">IF(OR(ISNUMBER(Q2306),Q2306=0),Q2306,1/0)</f>
        <v>0</v>
      </c>
      <c r="AP2306" s="90">
        <f t="shared" si="286"/>
        <v>0</v>
      </c>
      <c r="AQ2306" s="90">
        <f t="shared" si="286"/>
        <v>0</v>
      </c>
      <c r="AR2306" s="90" t="e">
        <f>VLOOKUP(C2306&amp;E2306&amp;G2306&amp;I2306&amp;J2306,'Código Licitaciones'!$I$8:$I$4158,1,0)</f>
        <v>#N/A</v>
      </c>
    </row>
    <row r="2307" spans="24:44" ht="18.75" x14ac:dyDescent="0.3">
      <c r="X2307" s="83">
        <f t="shared" si="279"/>
        <v>9</v>
      </c>
      <c r="Z2307" s="90" t="e">
        <f t="shared" si="280"/>
        <v>#DIV/0!</v>
      </c>
      <c r="AA2307" s="94" t="e">
        <f>+VLOOKUP(C2307,'Código Licitaciones'!$J$7:$J$31,1,0)</f>
        <v>#N/A</v>
      </c>
      <c r="AB2307" s="94">
        <f t="shared" si="281"/>
        <v>0</v>
      </c>
      <c r="AC2307" s="94" t="e">
        <f>+VLOOKUP(E2307,'Código Licitaciones'!$K$7:$K$50,1,0)</f>
        <v>#N/A</v>
      </c>
      <c r="AD2307" s="94">
        <f t="shared" si="282"/>
        <v>0</v>
      </c>
      <c r="AE2307" s="94" t="e">
        <f>+VLOOKUP(G2307,'Código Licitaciones'!$L$7:$L$50,1,0)</f>
        <v>#N/A</v>
      </c>
      <c r="AF2307" s="90" t="e">
        <f t="shared" si="283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5"/>
        <v>0</v>
      </c>
      <c r="AJ2307" s="94">
        <f t="shared" si="285"/>
        <v>0</v>
      </c>
      <c r="AK2307" s="95" t="e">
        <f>+VLOOKUP(M2307,'Código Barras'!$C$3:$C$1694,1,0)</f>
        <v>#N/A</v>
      </c>
      <c r="AL2307" s="90">
        <f t="shared" ref="AL2307:AQ2370" si="287">IF(OR(ISNUMBER(N2307),N2307=0),N2307,1/0)</f>
        <v>0</v>
      </c>
      <c r="AM2307" s="90">
        <f t="shared" si="287"/>
        <v>0</v>
      </c>
      <c r="AN2307" s="90">
        <f t="shared" si="287"/>
        <v>0</v>
      </c>
      <c r="AO2307" s="90">
        <f t="shared" si="286"/>
        <v>0</v>
      </c>
      <c r="AP2307" s="90">
        <f t="shared" si="286"/>
        <v>0</v>
      </c>
      <c r="AQ2307" s="90">
        <f t="shared" si="286"/>
        <v>0</v>
      </c>
      <c r="AR2307" s="90" t="e">
        <f>VLOOKUP(C2307&amp;E2307&amp;G2307&amp;I2307&amp;J2307,'Código Licitaciones'!$I$8:$I$4158,1,0)</f>
        <v>#N/A</v>
      </c>
    </row>
    <row r="2308" spans="24:44" ht="18.75" x14ac:dyDescent="0.3">
      <c r="X2308" s="83">
        <f t="shared" si="279"/>
        <v>9</v>
      </c>
      <c r="Z2308" s="90" t="e">
        <f t="shared" si="280"/>
        <v>#DIV/0!</v>
      </c>
      <c r="AA2308" s="94" t="e">
        <f>+VLOOKUP(C2308,'Código Licitaciones'!$J$7:$J$31,1,0)</f>
        <v>#N/A</v>
      </c>
      <c r="AB2308" s="94">
        <f t="shared" si="281"/>
        <v>0</v>
      </c>
      <c r="AC2308" s="94" t="e">
        <f>+VLOOKUP(E2308,'Código Licitaciones'!$K$7:$K$50,1,0)</f>
        <v>#N/A</v>
      </c>
      <c r="AD2308" s="94">
        <f t="shared" si="282"/>
        <v>0</v>
      </c>
      <c r="AE2308" s="94" t="e">
        <f>+VLOOKUP(G2308,'Código Licitaciones'!$L$7:$L$50,1,0)</f>
        <v>#N/A</v>
      </c>
      <c r="AF2308" s="90" t="e">
        <f t="shared" si="283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5"/>
        <v>0</v>
      </c>
      <c r="AJ2308" s="94">
        <f t="shared" si="285"/>
        <v>0</v>
      </c>
      <c r="AK2308" s="95" t="e">
        <f>+VLOOKUP(M2308,'Código Barras'!$C$3:$C$1694,1,0)</f>
        <v>#N/A</v>
      </c>
      <c r="AL2308" s="90">
        <f t="shared" si="287"/>
        <v>0</v>
      </c>
      <c r="AM2308" s="90">
        <f t="shared" si="287"/>
        <v>0</v>
      </c>
      <c r="AN2308" s="90">
        <f t="shared" si="287"/>
        <v>0</v>
      </c>
      <c r="AO2308" s="90">
        <f t="shared" si="286"/>
        <v>0</v>
      </c>
      <c r="AP2308" s="90">
        <f t="shared" si="286"/>
        <v>0</v>
      </c>
      <c r="AQ2308" s="90">
        <f t="shared" si="286"/>
        <v>0</v>
      </c>
      <c r="AR2308" s="90" t="e">
        <f>VLOOKUP(C2308&amp;E2308&amp;G2308&amp;I2308&amp;J2308,'Código Licitaciones'!$I$8:$I$4158,1,0)</f>
        <v>#N/A</v>
      </c>
    </row>
    <row r="2309" spans="24:44" ht="18.75" x14ac:dyDescent="0.3">
      <c r="X2309" s="83">
        <f t="shared" si="279"/>
        <v>9</v>
      </c>
      <c r="Z2309" s="90" t="e">
        <f t="shared" si="280"/>
        <v>#DIV/0!</v>
      </c>
      <c r="AA2309" s="94" t="e">
        <f>+VLOOKUP(C2309,'Código Licitaciones'!$J$7:$J$31,1,0)</f>
        <v>#N/A</v>
      </c>
      <c r="AB2309" s="94">
        <f t="shared" si="281"/>
        <v>0</v>
      </c>
      <c r="AC2309" s="94" t="e">
        <f>+VLOOKUP(E2309,'Código Licitaciones'!$K$7:$K$50,1,0)</f>
        <v>#N/A</v>
      </c>
      <c r="AD2309" s="94">
        <f t="shared" si="282"/>
        <v>0</v>
      </c>
      <c r="AE2309" s="94" t="e">
        <f>+VLOOKUP(G2309,'Código Licitaciones'!$L$7:$L$50,1,0)</f>
        <v>#N/A</v>
      </c>
      <c r="AF2309" s="90" t="e">
        <f t="shared" si="283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5"/>
        <v>0</v>
      </c>
      <c r="AJ2309" s="94">
        <f t="shared" si="285"/>
        <v>0</v>
      </c>
      <c r="AK2309" s="95" t="e">
        <f>+VLOOKUP(M2309,'Código Barras'!$C$3:$C$1694,1,0)</f>
        <v>#N/A</v>
      </c>
      <c r="AL2309" s="90">
        <f t="shared" si="287"/>
        <v>0</v>
      </c>
      <c r="AM2309" s="90">
        <f t="shared" si="287"/>
        <v>0</v>
      </c>
      <c r="AN2309" s="90">
        <f t="shared" si="287"/>
        <v>0</v>
      </c>
      <c r="AO2309" s="90">
        <f t="shared" si="286"/>
        <v>0</v>
      </c>
      <c r="AP2309" s="90">
        <f t="shared" si="286"/>
        <v>0</v>
      </c>
      <c r="AQ2309" s="90">
        <f t="shared" si="286"/>
        <v>0</v>
      </c>
      <c r="AR2309" s="90" t="e">
        <f>VLOOKUP(C2309&amp;E2309&amp;G2309&amp;I2309&amp;J2309,'Código Licitaciones'!$I$8:$I$4158,1,0)</f>
        <v>#N/A</v>
      </c>
    </row>
    <row r="2310" spans="24:44" ht="18.75" x14ac:dyDescent="0.3">
      <c r="X2310" s="83">
        <f t="shared" si="279"/>
        <v>9</v>
      </c>
      <c r="Z2310" s="90" t="e">
        <f t="shared" si="280"/>
        <v>#DIV/0!</v>
      </c>
      <c r="AA2310" s="94" t="e">
        <f>+VLOOKUP(C2310,'Código Licitaciones'!$J$7:$J$31,1,0)</f>
        <v>#N/A</v>
      </c>
      <c r="AB2310" s="94">
        <f t="shared" si="281"/>
        <v>0</v>
      </c>
      <c r="AC2310" s="94" t="e">
        <f>+VLOOKUP(E2310,'Código Licitaciones'!$K$7:$K$50,1,0)</f>
        <v>#N/A</v>
      </c>
      <c r="AD2310" s="94">
        <f t="shared" si="282"/>
        <v>0</v>
      </c>
      <c r="AE2310" s="94" t="e">
        <f>+VLOOKUP(G2310,'Código Licitaciones'!$L$7:$L$50,1,0)</f>
        <v>#N/A</v>
      </c>
      <c r="AF2310" s="90" t="e">
        <f t="shared" si="283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5"/>
        <v>0</v>
      </c>
      <c r="AJ2310" s="94">
        <f t="shared" si="285"/>
        <v>0</v>
      </c>
      <c r="AK2310" s="95" t="e">
        <f>+VLOOKUP(M2310,'Código Barras'!$C$3:$C$1694,1,0)</f>
        <v>#N/A</v>
      </c>
      <c r="AL2310" s="90">
        <f t="shared" si="287"/>
        <v>0</v>
      </c>
      <c r="AM2310" s="90">
        <f t="shared" si="287"/>
        <v>0</v>
      </c>
      <c r="AN2310" s="90">
        <f t="shared" si="287"/>
        <v>0</v>
      </c>
      <c r="AO2310" s="90">
        <f t="shared" si="286"/>
        <v>0</v>
      </c>
      <c r="AP2310" s="90">
        <f t="shared" si="286"/>
        <v>0</v>
      </c>
      <c r="AQ2310" s="90">
        <f t="shared" si="286"/>
        <v>0</v>
      </c>
      <c r="AR2310" s="90" t="e">
        <f>VLOOKUP(C2310&amp;E2310&amp;G2310&amp;I2310&amp;J2310,'Código Licitaciones'!$I$8:$I$4158,1,0)</f>
        <v>#N/A</v>
      </c>
    </row>
    <row r="2311" spans="24:44" ht="18.75" x14ac:dyDescent="0.3">
      <c r="X2311" s="83">
        <f t="shared" si="279"/>
        <v>9</v>
      </c>
      <c r="Z2311" s="90" t="e">
        <f t="shared" si="280"/>
        <v>#DIV/0!</v>
      </c>
      <c r="AA2311" s="94" t="e">
        <f>+VLOOKUP(C2311,'Código Licitaciones'!$J$7:$J$31,1,0)</f>
        <v>#N/A</v>
      </c>
      <c r="AB2311" s="94">
        <f t="shared" si="281"/>
        <v>0</v>
      </c>
      <c r="AC2311" s="94" t="e">
        <f>+VLOOKUP(E2311,'Código Licitaciones'!$K$7:$K$50,1,0)</f>
        <v>#N/A</v>
      </c>
      <c r="AD2311" s="94">
        <f t="shared" si="282"/>
        <v>0</v>
      </c>
      <c r="AE2311" s="94" t="e">
        <f>+VLOOKUP(G2311,'Código Licitaciones'!$L$7:$L$50,1,0)</f>
        <v>#N/A</v>
      </c>
      <c r="AF2311" s="90" t="e">
        <f t="shared" si="283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5"/>
        <v>0</v>
      </c>
      <c r="AJ2311" s="94">
        <f t="shared" si="285"/>
        <v>0</v>
      </c>
      <c r="AK2311" s="95" t="e">
        <f>+VLOOKUP(M2311,'Código Barras'!$C$3:$C$1694,1,0)</f>
        <v>#N/A</v>
      </c>
      <c r="AL2311" s="90">
        <f t="shared" si="287"/>
        <v>0</v>
      </c>
      <c r="AM2311" s="90">
        <f t="shared" si="287"/>
        <v>0</v>
      </c>
      <c r="AN2311" s="90">
        <f t="shared" si="287"/>
        <v>0</v>
      </c>
      <c r="AO2311" s="90">
        <f t="shared" si="286"/>
        <v>0</v>
      </c>
      <c r="AP2311" s="90">
        <f t="shared" si="286"/>
        <v>0</v>
      </c>
      <c r="AQ2311" s="90">
        <f t="shared" si="286"/>
        <v>0</v>
      </c>
      <c r="AR2311" s="90" t="e">
        <f>VLOOKUP(C2311&amp;E2311&amp;G2311&amp;I2311&amp;J2311,'Código Licitaciones'!$I$8:$I$4158,1,0)</f>
        <v>#N/A</v>
      </c>
    </row>
    <row r="2312" spans="24:44" ht="18.75" x14ac:dyDescent="0.3">
      <c r="X2312" s="83">
        <f t="shared" si="279"/>
        <v>9</v>
      </c>
      <c r="Z2312" s="90" t="e">
        <f t="shared" si="280"/>
        <v>#DIV/0!</v>
      </c>
      <c r="AA2312" s="94" t="e">
        <f>+VLOOKUP(C2312,'Código Licitaciones'!$J$7:$J$31,1,0)</f>
        <v>#N/A</v>
      </c>
      <c r="AB2312" s="94">
        <f t="shared" si="281"/>
        <v>0</v>
      </c>
      <c r="AC2312" s="94" t="e">
        <f>+VLOOKUP(E2312,'Código Licitaciones'!$K$7:$K$50,1,0)</f>
        <v>#N/A</v>
      </c>
      <c r="AD2312" s="94">
        <f t="shared" si="282"/>
        <v>0</v>
      </c>
      <c r="AE2312" s="94" t="e">
        <f>+VLOOKUP(G2312,'Código Licitaciones'!$L$7:$L$50,1,0)</f>
        <v>#N/A</v>
      </c>
      <c r="AF2312" s="90" t="e">
        <f t="shared" si="283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5"/>
        <v>0</v>
      </c>
      <c r="AJ2312" s="94">
        <f t="shared" si="285"/>
        <v>0</v>
      </c>
      <c r="AK2312" s="95" t="e">
        <f>+VLOOKUP(M2312,'Código Barras'!$C$3:$C$1694,1,0)</f>
        <v>#N/A</v>
      </c>
      <c r="AL2312" s="90">
        <f t="shared" si="287"/>
        <v>0</v>
      </c>
      <c r="AM2312" s="90">
        <f t="shared" si="287"/>
        <v>0</v>
      </c>
      <c r="AN2312" s="90">
        <f t="shared" si="287"/>
        <v>0</v>
      </c>
      <c r="AO2312" s="90">
        <f t="shared" si="286"/>
        <v>0</v>
      </c>
      <c r="AP2312" s="90">
        <f t="shared" si="286"/>
        <v>0</v>
      </c>
      <c r="AQ2312" s="90">
        <f t="shared" si="286"/>
        <v>0</v>
      </c>
      <c r="AR2312" s="90" t="e">
        <f>VLOOKUP(C2312&amp;E2312&amp;G2312&amp;I2312&amp;J2312,'Código Licitaciones'!$I$8:$I$4158,1,0)</f>
        <v>#N/A</v>
      </c>
    </row>
    <row r="2313" spans="24:44" ht="18.75" x14ac:dyDescent="0.3">
      <c r="X2313" s="83">
        <f t="shared" si="279"/>
        <v>9</v>
      </c>
      <c r="Z2313" s="90" t="e">
        <f t="shared" si="280"/>
        <v>#DIV/0!</v>
      </c>
      <c r="AA2313" s="94" t="e">
        <f>+VLOOKUP(C2313,'Código Licitaciones'!$J$7:$J$31,1,0)</f>
        <v>#N/A</v>
      </c>
      <c r="AB2313" s="94">
        <f t="shared" si="281"/>
        <v>0</v>
      </c>
      <c r="AC2313" s="94" t="e">
        <f>+VLOOKUP(E2313,'Código Licitaciones'!$K$7:$K$50,1,0)</f>
        <v>#N/A</v>
      </c>
      <c r="AD2313" s="94">
        <f t="shared" si="282"/>
        <v>0</v>
      </c>
      <c r="AE2313" s="94" t="e">
        <f>+VLOOKUP(G2313,'Código Licitaciones'!$L$7:$L$50,1,0)</f>
        <v>#N/A</v>
      </c>
      <c r="AF2313" s="90" t="e">
        <f t="shared" si="283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5"/>
        <v>0</v>
      </c>
      <c r="AJ2313" s="94">
        <f t="shared" si="285"/>
        <v>0</v>
      </c>
      <c r="AK2313" s="95" t="e">
        <f>+VLOOKUP(M2313,'Código Barras'!$C$3:$C$1694,1,0)</f>
        <v>#N/A</v>
      </c>
      <c r="AL2313" s="90">
        <f t="shared" si="287"/>
        <v>0</v>
      </c>
      <c r="AM2313" s="90">
        <f t="shared" si="287"/>
        <v>0</v>
      </c>
      <c r="AN2313" s="90">
        <f t="shared" si="287"/>
        <v>0</v>
      </c>
      <c r="AO2313" s="90">
        <f t="shared" si="286"/>
        <v>0</v>
      </c>
      <c r="AP2313" s="90">
        <f t="shared" si="286"/>
        <v>0</v>
      </c>
      <c r="AQ2313" s="90">
        <f t="shared" si="286"/>
        <v>0</v>
      </c>
      <c r="AR2313" s="90" t="e">
        <f>VLOOKUP(C2313&amp;E2313&amp;G2313&amp;I2313&amp;J2313,'Código Licitaciones'!$I$8:$I$4158,1,0)</f>
        <v>#N/A</v>
      </c>
    </row>
    <row r="2314" spans="24:44" ht="18.75" x14ac:dyDescent="0.3">
      <c r="X2314" s="83">
        <f t="shared" ref="X2314:X2377" si="288">SUMPRODUCT(--(ISERROR(Z2314:BN2314)))</f>
        <v>9</v>
      </c>
      <c r="Z2314" s="90" t="e">
        <f t="shared" ref="Z2314:Z2377" si="289">IF(ISNUMBER(B2314),B2314,1/0)</f>
        <v>#DIV/0!</v>
      </c>
      <c r="AA2314" s="94" t="e">
        <f>+VLOOKUP(C2314,'Código Licitaciones'!$J$7:$J$31,1,0)</f>
        <v>#N/A</v>
      </c>
      <c r="AB2314" s="94">
        <f t="shared" ref="AB2314:AB2377" si="290">+D2314</f>
        <v>0</v>
      </c>
      <c r="AC2314" s="94" t="e">
        <f>+VLOOKUP(E2314,'Código Licitaciones'!$K$7:$K$50,1,0)</f>
        <v>#N/A</v>
      </c>
      <c r="AD2314" s="94">
        <f t="shared" ref="AD2314:AD2377" si="291">+F2314</f>
        <v>0</v>
      </c>
      <c r="AE2314" s="94" t="e">
        <f>+VLOOKUP(G2314,'Código Licitaciones'!$L$7:$L$50,1,0)</f>
        <v>#N/A</v>
      </c>
      <c r="AF2314" s="90" t="e">
        <f t="shared" ref="AF2314:AF2377" si="292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5"/>
        <v>0</v>
      </c>
      <c r="AJ2314" s="94">
        <f t="shared" si="285"/>
        <v>0</v>
      </c>
      <c r="AK2314" s="95" t="e">
        <f>+VLOOKUP(M2314,'Código Barras'!$C$3:$C$1694,1,0)</f>
        <v>#N/A</v>
      </c>
      <c r="AL2314" s="90">
        <f t="shared" si="287"/>
        <v>0</v>
      </c>
      <c r="AM2314" s="90">
        <f t="shared" si="287"/>
        <v>0</v>
      </c>
      <c r="AN2314" s="90">
        <f t="shared" si="287"/>
        <v>0</v>
      </c>
      <c r="AO2314" s="90">
        <f t="shared" si="286"/>
        <v>0</v>
      </c>
      <c r="AP2314" s="90">
        <f t="shared" si="286"/>
        <v>0</v>
      </c>
      <c r="AQ2314" s="90">
        <f t="shared" si="286"/>
        <v>0</v>
      </c>
      <c r="AR2314" s="90" t="e">
        <f>VLOOKUP(C2314&amp;E2314&amp;G2314&amp;I2314&amp;J2314,'Código Licitaciones'!$I$8:$I$4158,1,0)</f>
        <v>#N/A</v>
      </c>
    </row>
    <row r="2315" spans="24:44" ht="18.75" x14ac:dyDescent="0.3">
      <c r="X2315" s="83">
        <f t="shared" si="288"/>
        <v>9</v>
      </c>
      <c r="Z2315" s="90" t="e">
        <f t="shared" si="289"/>
        <v>#DIV/0!</v>
      </c>
      <c r="AA2315" s="94" t="e">
        <f>+VLOOKUP(C2315,'Código Licitaciones'!$J$7:$J$31,1,0)</f>
        <v>#N/A</v>
      </c>
      <c r="AB2315" s="94">
        <f t="shared" si="290"/>
        <v>0</v>
      </c>
      <c r="AC2315" s="94" t="e">
        <f>+VLOOKUP(E2315,'Código Licitaciones'!$K$7:$K$50,1,0)</f>
        <v>#N/A</v>
      </c>
      <c r="AD2315" s="94">
        <f t="shared" si="291"/>
        <v>0</v>
      </c>
      <c r="AE2315" s="94" t="e">
        <f>+VLOOKUP(G2315,'Código Licitaciones'!$L$7:$L$50,1,0)</f>
        <v>#N/A</v>
      </c>
      <c r="AF2315" s="90" t="e">
        <f t="shared" si="292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5"/>
        <v>0</v>
      </c>
      <c r="AJ2315" s="94">
        <f t="shared" si="285"/>
        <v>0</v>
      </c>
      <c r="AK2315" s="95" t="e">
        <f>+VLOOKUP(M2315,'Código Barras'!$C$3:$C$1694,1,0)</f>
        <v>#N/A</v>
      </c>
      <c r="AL2315" s="90">
        <f t="shared" si="287"/>
        <v>0</v>
      </c>
      <c r="AM2315" s="90">
        <f t="shared" si="287"/>
        <v>0</v>
      </c>
      <c r="AN2315" s="90">
        <f t="shared" si="287"/>
        <v>0</v>
      </c>
      <c r="AO2315" s="90">
        <f t="shared" si="286"/>
        <v>0</v>
      </c>
      <c r="AP2315" s="90">
        <f t="shared" si="286"/>
        <v>0</v>
      </c>
      <c r="AQ2315" s="90">
        <f t="shared" si="286"/>
        <v>0</v>
      </c>
      <c r="AR2315" s="90" t="e">
        <f>VLOOKUP(C2315&amp;E2315&amp;G2315&amp;I2315&amp;J2315,'Código Licitaciones'!$I$8:$I$4158,1,0)</f>
        <v>#N/A</v>
      </c>
    </row>
    <row r="2316" spans="24:44" ht="18.75" x14ac:dyDescent="0.3">
      <c r="X2316" s="83">
        <f t="shared" si="288"/>
        <v>9</v>
      </c>
      <c r="Z2316" s="90" t="e">
        <f t="shared" si="289"/>
        <v>#DIV/0!</v>
      </c>
      <c r="AA2316" s="94" t="e">
        <f>+VLOOKUP(C2316,'Código Licitaciones'!$J$7:$J$31,1,0)</f>
        <v>#N/A</v>
      </c>
      <c r="AB2316" s="94">
        <f t="shared" si="290"/>
        <v>0</v>
      </c>
      <c r="AC2316" s="94" t="e">
        <f>+VLOOKUP(E2316,'Código Licitaciones'!$K$7:$K$50,1,0)</f>
        <v>#N/A</v>
      </c>
      <c r="AD2316" s="94">
        <f t="shared" si="291"/>
        <v>0</v>
      </c>
      <c r="AE2316" s="94" t="e">
        <f>+VLOOKUP(G2316,'Código Licitaciones'!$L$7:$L$50,1,0)</f>
        <v>#N/A</v>
      </c>
      <c r="AF2316" s="90" t="e">
        <f t="shared" si="292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5"/>
        <v>0</v>
      </c>
      <c r="AJ2316" s="94">
        <f t="shared" si="285"/>
        <v>0</v>
      </c>
      <c r="AK2316" s="95" t="e">
        <f>+VLOOKUP(M2316,'Código Barras'!$C$3:$C$1694,1,0)</f>
        <v>#N/A</v>
      </c>
      <c r="AL2316" s="90">
        <f t="shared" si="287"/>
        <v>0</v>
      </c>
      <c r="AM2316" s="90">
        <f t="shared" si="287"/>
        <v>0</v>
      </c>
      <c r="AN2316" s="90">
        <f t="shared" si="287"/>
        <v>0</v>
      </c>
      <c r="AO2316" s="90">
        <f t="shared" si="286"/>
        <v>0</v>
      </c>
      <c r="AP2316" s="90">
        <f t="shared" si="286"/>
        <v>0</v>
      </c>
      <c r="AQ2316" s="90">
        <f t="shared" si="286"/>
        <v>0</v>
      </c>
      <c r="AR2316" s="90" t="e">
        <f>VLOOKUP(C2316&amp;E2316&amp;G2316&amp;I2316&amp;J2316,'Código Licitaciones'!$I$8:$I$4158,1,0)</f>
        <v>#N/A</v>
      </c>
    </row>
    <row r="2317" spans="24:44" ht="18.75" x14ac:dyDescent="0.3">
      <c r="X2317" s="83">
        <f t="shared" si="288"/>
        <v>9</v>
      </c>
      <c r="Z2317" s="90" t="e">
        <f t="shared" si="289"/>
        <v>#DIV/0!</v>
      </c>
      <c r="AA2317" s="94" t="e">
        <f>+VLOOKUP(C2317,'Código Licitaciones'!$J$7:$J$31,1,0)</f>
        <v>#N/A</v>
      </c>
      <c r="AB2317" s="94">
        <f t="shared" si="290"/>
        <v>0</v>
      </c>
      <c r="AC2317" s="94" t="e">
        <f>+VLOOKUP(E2317,'Código Licitaciones'!$K$7:$K$50,1,0)</f>
        <v>#N/A</v>
      </c>
      <c r="AD2317" s="94">
        <f t="shared" si="291"/>
        <v>0</v>
      </c>
      <c r="AE2317" s="94" t="e">
        <f>+VLOOKUP(G2317,'Código Licitaciones'!$L$7:$L$50,1,0)</f>
        <v>#N/A</v>
      </c>
      <c r="AF2317" s="90" t="e">
        <f t="shared" si="292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5"/>
        <v>0</v>
      </c>
      <c r="AJ2317" s="94">
        <f t="shared" si="285"/>
        <v>0</v>
      </c>
      <c r="AK2317" s="95" t="e">
        <f>+VLOOKUP(M2317,'Código Barras'!$C$3:$C$1694,1,0)</f>
        <v>#N/A</v>
      </c>
      <c r="AL2317" s="90">
        <f t="shared" si="287"/>
        <v>0</v>
      </c>
      <c r="AM2317" s="90">
        <f t="shared" si="287"/>
        <v>0</v>
      </c>
      <c r="AN2317" s="90">
        <f t="shared" si="287"/>
        <v>0</v>
      </c>
      <c r="AO2317" s="90">
        <f t="shared" si="286"/>
        <v>0</v>
      </c>
      <c r="AP2317" s="90">
        <f t="shared" si="286"/>
        <v>0</v>
      </c>
      <c r="AQ2317" s="90">
        <f t="shared" si="286"/>
        <v>0</v>
      </c>
      <c r="AR2317" s="90" t="e">
        <f>VLOOKUP(C2317&amp;E2317&amp;G2317&amp;I2317&amp;J2317,'Código Licitaciones'!$I$8:$I$4158,1,0)</f>
        <v>#N/A</v>
      </c>
    </row>
    <row r="2318" spans="24:44" ht="18.75" x14ac:dyDescent="0.3">
      <c r="X2318" s="83">
        <f t="shared" si="288"/>
        <v>9</v>
      </c>
      <c r="Z2318" s="90" t="e">
        <f t="shared" si="289"/>
        <v>#DIV/0!</v>
      </c>
      <c r="AA2318" s="94" t="e">
        <f>+VLOOKUP(C2318,'Código Licitaciones'!$J$7:$J$31,1,0)</f>
        <v>#N/A</v>
      </c>
      <c r="AB2318" s="94">
        <f t="shared" si="290"/>
        <v>0</v>
      </c>
      <c r="AC2318" s="94" t="e">
        <f>+VLOOKUP(E2318,'Código Licitaciones'!$K$7:$K$50,1,0)</f>
        <v>#N/A</v>
      </c>
      <c r="AD2318" s="94">
        <f t="shared" si="291"/>
        <v>0</v>
      </c>
      <c r="AE2318" s="94" t="e">
        <f>+VLOOKUP(G2318,'Código Licitaciones'!$L$7:$L$50,1,0)</f>
        <v>#N/A</v>
      </c>
      <c r="AF2318" s="90" t="e">
        <f t="shared" si="292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5"/>
        <v>0</v>
      </c>
      <c r="AJ2318" s="94">
        <f t="shared" si="285"/>
        <v>0</v>
      </c>
      <c r="AK2318" s="95" t="e">
        <f>+VLOOKUP(M2318,'Código Barras'!$C$3:$C$1694,1,0)</f>
        <v>#N/A</v>
      </c>
      <c r="AL2318" s="90">
        <f t="shared" si="287"/>
        <v>0</v>
      </c>
      <c r="AM2318" s="90">
        <f t="shared" si="287"/>
        <v>0</v>
      </c>
      <c r="AN2318" s="90">
        <f t="shared" si="287"/>
        <v>0</v>
      </c>
      <c r="AO2318" s="90">
        <f t="shared" si="286"/>
        <v>0</v>
      </c>
      <c r="AP2318" s="90">
        <f t="shared" si="286"/>
        <v>0</v>
      </c>
      <c r="AQ2318" s="90">
        <f t="shared" si="286"/>
        <v>0</v>
      </c>
      <c r="AR2318" s="90" t="e">
        <f>VLOOKUP(C2318&amp;E2318&amp;G2318&amp;I2318&amp;J2318,'Código Licitaciones'!$I$8:$I$4158,1,0)</f>
        <v>#N/A</v>
      </c>
    </row>
    <row r="2319" spans="24:44" ht="18.75" x14ac:dyDescent="0.3">
      <c r="X2319" s="83">
        <f t="shared" si="288"/>
        <v>9</v>
      </c>
      <c r="Z2319" s="90" t="e">
        <f t="shared" si="289"/>
        <v>#DIV/0!</v>
      </c>
      <c r="AA2319" s="94" t="e">
        <f>+VLOOKUP(C2319,'Código Licitaciones'!$J$7:$J$31,1,0)</f>
        <v>#N/A</v>
      </c>
      <c r="AB2319" s="94">
        <f t="shared" si="290"/>
        <v>0</v>
      </c>
      <c r="AC2319" s="94" t="e">
        <f>+VLOOKUP(E2319,'Código Licitaciones'!$K$7:$K$50,1,0)</f>
        <v>#N/A</v>
      </c>
      <c r="AD2319" s="94">
        <f t="shared" si="291"/>
        <v>0</v>
      </c>
      <c r="AE2319" s="94" t="e">
        <f>+VLOOKUP(G2319,'Código Licitaciones'!$L$7:$L$50,1,0)</f>
        <v>#N/A</v>
      </c>
      <c r="AF2319" s="90" t="e">
        <f t="shared" si="292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5"/>
        <v>0</v>
      </c>
      <c r="AJ2319" s="94">
        <f t="shared" si="285"/>
        <v>0</v>
      </c>
      <c r="AK2319" s="95" t="e">
        <f>+VLOOKUP(M2319,'Código Barras'!$C$3:$C$1694,1,0)</f>
        <v>#N/A</v>
      </c>
      <c r="AL2319" s="90">
        <f t="shared" si="287"/>
        <v>0</v>
      </c>
      <c r="AM2319" s="90">
        <f t="shared" si="287"/>
        <v>0</v>
      </c>
      <c r="AN2319" s="90">
        <f t="shared" si="287"/>
        <v>0</v>
      </c>
      <c r="AO2319" s="90">
        <f t="shared" si="286"/>
        <v>0</v>
      </c>
      <c r="AP2319" s="90">
        <f t="shared" si="286"/>
        <v>0</v>
      </c>
      <c r="AQ2319" s="90">
        <f t="shared" si="286"/>
        <v>0</v>
      </c>
      <c r="AR2319" s="90" t="e">
        <f>VLOOKUP(C2319&amp;E2319&amp;G2319&amp;I2319&amp;J2319,'Código Licitaciones'!$I$8:$I$4158,1,0)</f>
        <v>#N/A</v>
      </c>
    </row>
    <row r="2320" spans="24:44" ht="18.75" x14ac:dyDescent="0.3">
      <c r="X2320" s="83">
        <f t="shared" si="288"/>
        <v>9</v>
      </c>
      <c r="Z2320" s="90" t="e">
        <f t="shared" si="289"/>
        <v>#DIV/0!</v>
      </c>
      <c r="AA2320" s="94" t="e">
        <f>+VLOOKUP(C2320,'Código Licitaciones'!$J$7:$J$31,1,0)</f>
        <v>#N/A</v>
      </c>
      <c r="AB2320" s="94">
        <f t="shared" si="290"/>
        <v>0</v>
      </c>
      <c r="AC2320" s="94" t="e">
        <f>+VLOOKUP(E2320,'Código Licitaciones'!$K$7:$K$50,1,0)</f>
        <v>#N/A</v>
      </c>
      <c r="AD2320" s="94">
        <f t="shared" si="291"/>
        <v>0</v>
      </c>
      <c r="AE2320" s="94" t="e">
        <f>+VLOOKUP(G2320,'Código Licitaciones'!$L$7:$L$50,1,0)</f>
        <v>#N/A</v>
      </c>
      <c r="AF2320" s="90" t="e">
        <f t="shared" si="292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5"/>
        <v>0</v>
      </c>
      <c r="AJ2320" s="94">
        <f t="shared" si="285"/>
        <v>0</v>
      </c>
      <c r="AK2320" s="95" t="e">
        <f>+VLOOKUP(M2320,'Código Barras'!$C$3:$C$1694,1,0)</f>
        <v>#N/A</v>
      </c>
      <c r="AL2320" s="90">
        <f t="shared" si="287"/>
        <v>0</v>
      </c>
      <c r="AM2320" s="90">
        <f t="shared" si="287"/>
        <v>0</v>
      </c>
      <c r="AN2320" s="90">
        <f t="shared" si="287"/>
        <v>0</v>
      </c>
      <c r="AO2320" s="90">
        <f t="shared" si="286"/>
        <v>0</v>
      </c>
      <c r="AP2320" s="90">
        <f t="shared" si="286"/>
        <v>0</v>
      </c>
      <c r="AQ2320" s="90">
        <f t="shared" si="286"/>
        <v>0</v>
      </c>
      <c r="AR2320" s="90" t="e">
        <f>VLOOKUP(C2320&amp;E2320&amp;G2320&amp;I2320&amp;J2320,'Código Licitaciones'!$I$8:$I$4158,1,0)</f>
        <v>#N/A</v>
      </c>
    </row>
    <row r="2321" spans="24:44" ht="18.75" x14ac:dyDescent="0.3">
      <c r="X2321" s="83">
        <f t="shared" si="288"/>
        <v>9</v>
      </c>
      <c r="Z2321" s="90" t="e">
        <f t="shared" si="289"/>
        <v>#DIV/0!</v>
      </c>
      <c r="AA2321" s="94" t="e">
        <f>+VLOOKUP(C2321,'Código Licitaciones'!$J$7:$J$31,1,0)</f>
        <v>#N/A</v>
      </c>
      <c r="AB2321" s="94">
        <f t="shared" si="290"/>
        <v>0</v>
      </c>
      <c r="AC2321" s="94" t="e">
        <f>+VLOOKUP(E2321,'Código Licitaciones'!$K$7:$K$50,1,0)</f>
        <v>#N/A</v>
      </c>
      <c r="AD2321" s="94">
        <f t="shared" si="291"/>
        <v>0</v>
      </c>
      <c r="AE2321" s="94" t="e">
        <f>+VLOOKUP(G2321,'Código Licitaciones'!$L$7:$L$50,1,0)</f>
        <v>#N/A</v>
      </c>
      <c r="AF2321" s="90" t="e">
        <f t="shared" si="292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5"/>
        <v>0</v>
      </c>
      <c r="AJ2321" s="94">
        <f t="shared" si="285"/>
        <v>0</v>
      </c>
      <c r="AK2321" s="95" t="e">
        <f>+VLOOKUP(M2321,'Código Barras'!$C$3:$C$1694,1,0)</f>
        <v>#N/A</v>
      </c>
      <c r="AL2321" s="90">
        <f t="shared" si="287"/>
        <v>0</v>
      </c>
      <c r="AM2321" s="90">
        <f t="shared" si="287"/>
        <v>0</v>
      </c>
      <c r="AN2321" s="90">
        <f t="shared" si="287"/>
        <v>0</v>
      </c>
      <c r="AO2321" s="90">
        <f t="shared" si="286"/>
        <v>0</v>
      </c>
      <c r="AP2321" s="90">
        <f t="shared" si="286"/>
        <v>0</v>
      </c>
      <c r="AQ2321" s="90">
        <f t="shared" si="286"/>
        <v>0</v>
      </c>
      <c r="AR2321" s="90" t="e">
        <f>VLOOKUP(C2321&amp;E2321&amp;G2321&amp;I2321&amp;J2321,'Código Licitaciones'!$I$8:$I$4158,1,0)</f>
        <v>#N/A</v>
      </c>
    </row>
    <row r="2322" spans="24:44" ht="18.75" x14ac:dyDescent="0.3">
      <c r="X2322" s="83">
        <f t="shared" si="288"/>
        <v>9</v>
      </c>
      <c r="Z2322" s="90" t="e">
        <f t="shared" si="289"/>
        <v>#DIV/0!</v>
      </c>
      <c r="AA2322" s="94" t="e">
        <f>+VLOOKUP(C2322,'Código Licitaciones'!$J$7:$J$31,1,0)</f>
        <v>#N/A</v>
      </c>
      <c r="AB2322" s="94">
        <f t="shared" si="290"/>
        <v>0</v>
      </c>
      <c r="AC2322" s="94" t="e">
        <f>+VLOOKUP(E2322,'Código Licitaciones'!$K$7:$K$50,1,0)</f>
        <v>#N/A</v>
      </c>
      <c r="AD2322" s="94">
        <f t="shared" si="291"/>
        <v>0</v>
      </c>
      <c r="AE2322" s="94" t="e">
        <f>+VLOOKUP(G2322,'Código Licitaciones'!$L$7:$L$50,1,0)</f>
        <v>#N/A</v>
      </c>
      <c r="AF2322" s="90" t="e">
        <f t="shared" si="292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5"/>
        <v>0</v>
      </c>
      <c r="AJ2322" s="94">
        <f t="shared" si="285"/>
        <v>0</v>
      </c>
      <c r="AK2322" s="95" t="e">
        <f>+VLOOKUP(M2322,'Código Barras'!$C$3:$C$1694,1,0)</f>
        <v>#N/A</v>
      </c>
      <c r="AL2322" s="90">
        <f t="shared" si="287"/>
        <v>0</v>
      </c>
      <c r="AM2322" s="90">
        <f t="shared" si="287"/>
        <v>0</v>
      </c>
      <c r="AN2322" s="90">
        <f t="shared" si="287"/>
        <v>0</v>
      </c>
      <c r="AO2322" s="90">
        <f t="shared" si="286"/>
        <v>0</v>
      </c>
      <c r="AP2322" s="90">
        <f t="shared" si="286"/>
        <v>0</v>
      </c>
      <c r="AQ2322" s="90">
        <f t="shared" si="286"/>
        <v>0</v>
      </c>
      <c r="AR2322" s="90" t="e">
        <f>VLOOKUP(C2322&amp;E2322&amp;G2322&amp;I2322&amp;J2322,'Código Licitaciones'!$I$8:$I$4158,1,0)</f>
        <v>#N/A</v>
      </c>
    </row>
    <row r="2323" spans="24:44" ht="18.75" x14ac:dyDescent="0.3">
      <c r="X2323" s="83">
        <f t="shared" si="288"/>
        <v>9</v>
      </c>
      <c r="Z2323" s="90" t="e">
        <f t="shared" si="289"/>
        <v>#DIV/0!</v>
      </c>
      <c r="AA2323" s="94" t="e">
        <f>+VLOOKUP(C2323,'Código Licitaciones'!$J$7:$J$31,1,0)</f>
        <v>#N/A</v>
      </c>
      <c r="AB2323" s="94">
        <f t="shared" si="290"/>
        <v>0</v>
      </c>
      <c r="AC2323" s="94" t="e">
        <f>+VLOOKUP(E2323,'Código Licitaciones'!$K$7:$K$50,1,0)</f>
        <v>#N/A</v>
      </c>
      <c r="AD2323" s="94">
        <f t="shared" si="291"/>
        <v>0</v>
      </c>
      <c r="AE2323" s="94" t="e">
        <f>+VLOOKUP(G2323,'Código Licitaciones'!$L$7:$L$50,1,0)</f>
        <v>#N/A</v>
      </c>
      <c r="AF2323" s="90" t="e">
        <f t="shared" si="292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5"/>
        <v>0</v>
      </c>
      <c r="AJ2323" s="94">
        <f t="shared" si="285"/>
        <v>0</v>
      </c>
      <c r="AK2323" s="95" t="e">
        <f>+VLOOKUP(M2323,'Código Barras'!$C$3:$C$1694,1,0)</f>
        <v>#N/A</v>
      </c>
      <c r="AL2323" s="90">
        <f t="shared" si="287"/>
        <v>0</v>
      </c>
      <c r="AM2323" s="90">
        <f t="shared" si="287"/>
        <v>0</v>
      </c>
      <c r="AN2323" s="90">
        <f t="shared" si="287"/>
        <v>0</v>
      </c>
      <c r="AO2323" s="90">
        <f t="shared" si="286"/>
        <v>0</v>
      </c>
      <c r="AP2323" s="90">
        <f t="shared" si="286"/>
        <v>0</v>
      </c>
      <c r="AQ2323" s="90">
        <f t="shared" si="286"/>
        <v>0</v>
      </c>
      <c r="AR2323" s="90" t="e">
        <f>VLOOKUP(C2323&amp;E2323&amp;G2323&amp;I2323&amp;J2323,'Código Licitaciones'!$I$8:$I$4158,1,0)</f>
        <v>#N/A</v>
      </c>
    </row>
    <row r="2324" spans="24:44" ht="18.75" x14ac:dyDescent="0.3">
      <c r="X2324" s="83">
        <f t="shared" si="288"/>
        <v>9</v>
      </c>
      <c r="Z2324" s="90" t="e">
        <f t="shared" si="289"/>
        <v>#DIV/0!</v>
      </c>
      <c r="AA2324" s="94" t="e">
        <f>+VLOOKUP(C2324,'Código Licitaciones'!$J$7:$J$31,1,0)</f>
        <v>#N/A</v>
      </c>
      <c r="AB2324" s="94">
        <f t="shared" si="290"/>
        <v>0</v>
      </c>
      <c r="AC2324" s="94" t="e">
        <f>+VLOOKUP(E2324,'Código Licitaciones'!$K$7:$K$50,1,0)</f>
        <v>#N/A</v>
      </c>
      <c r="AD2324" s="94">
        <f t="shared" si="291"/>
        <v>0</v>
      </c>
      <c r="AE2324" s="94" t="e">
        <f>+VLOOKUP(G2324,'Código Licitaciones'!$L$7:$L$50,1,0)</f>
        <v>#N/A</v>
      </c>
      <c r="AF2324" s="90" t="e">
        <f t="shared" si="292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5"/>
        <v>0</v>
      </c>
      <c r="AJ2324" s="94">
        <f t="shared" si="285"/>
        <v>0</v>
      </c>
      <c r="AK2324" s="95" t="e">
        <f>+VLOOKUP(M2324,'Código Barras'!$C$3:$C$1694,1,0)</f>
        <v>#N/A</v>
      </c>
      <c r="AL2324" s="90">
        <f t="shared" si="287"/>
        <v>0</v>
      </c>
      <c r="AM2324" s="90">
        <f t="shared" si="287"/>
        <v>0</v>
      </c>
      <c r="AN2324" s="90">
        <f t="shared" si="287"/>
        <v>0</v>
      </c>
      <c r="AO2324" s="90">
        <f t="shared" si="286"/>
        <v>0</v>
      </c>
      <c r="AP2324" s="90">
        <f t="shared" si="286"/>
        <v>0</v>
      </c>
      <c r="AQ2324" s="90">
        <f t="shared" si="286"/>
        <v>0</v>
      </c>
      <c r="AR2324" s="90" t="e">
        <f>VLOOKUP(C2324&amp;E2324&amp;G2324&amp;I2324&amp;J2324,'Código Licitaciones'!$I$8:$I$4158,1,0)</f>
        <v>#N/A</v>
      </c>
    </row>
    <row r="2325" spans="24:44" ht="18.75" x14ac:dyDescent="0.3">
      <c r="X2325" s="83">
        <f t="shared" si="288"/>
        <v>9</v>
      </c>
      <c r="Z2325" s="90" t="e">
        <f t="shared" si="289"/>
        <v>#DIV/0!</v>
      </c>
      <c r="AA2325" s="94" t="e">
        <f>+VLOOKUP(C2325,'Código Licitaciones'!$J$7:$J$31,1,0)</f>
        <v>#N/A</v>
      </c>
      <c r="AB2325" s="94">
        <f t="shared" si="290"/>
        <v>0</v>
      </c>
      <c r="AC2325" s="94" t="e">
        <f>+VLOOKUP(E2325,'Código Licitaciones'!$K$7:$K$50,1,0)</f>
        <v>#N/A</v>
      </c>
      <c r="AD2325" s="94">
        <f t="shared" si="291"/>
        <v>0</v>
      </c>
      <c r="AE2325" s="94" t="e">
        <f>+VLOOKUP(G2325,'Código Licitaciones'!$L$7:$L$50,1,0)</f>
        <v>#N/A</v>
      </c>
      <c r="AF2325" s="90" t="e">
        <f t="shared" si="292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5"/>
        <v>0</v>
      </c>
      <c r="AJ2325" s="94">
        <f t="shared" si="285"/>
        <v>0</v>
      </c>
      <c r="AK2325" s="95" t="e">
        <f>+VLOOKUP(M2325,'Código Barras'!$C$3:$C$1694,1,0)</f>
        <v>#N/A</v>
      </c>
      <c r="AL2325" s="90">
        <f t="shared" si="287"/>
        <v>0</v>
      </c>
      <c r="AM2325" s="90">
        <f t="shared" si="287"/>
        <v>0</v>
      </c>
      <c r="AN2325" s="90">
        <f t="shared" si="287"/>
        <v>0</v>
      </c>
      <c r="AO2325" s="90">
        <f t="shared" si="286"/>
        <v>0</v>
      </c>
      <c r="AP2325" s="90">
        <f t="shared" si="286"/>
        <v>0</v>
      </c>
      <c r="AQ2325" s="90">
        <f t="shared" si="286"/>
        <v>0</v>
      </c>
      <c r="AR2325" s="90" t="e">
        <f>VLOOKUP(C2325&amp;E2325&amp;G2325&amp;I2325&amp;J2325,'Código Licitaciones'!$I$8:$I$4158,1,0)</f>
        <v>#N/A</v>
      </c>
    </row>
    <row r="2326" spans="24:44" ht="18.75" x14ac:dyDescent="0.3">
      <c r="X2326" s="83">
        <f t="shared" si="288"/>
        <v>9</v>
      </c>
      <c r="Z2326" s="90" t="e">
        <f t="shared" si="289"/>
        <v>#DIV/0!</v>
      </c>
      <c r="AA2326" s="94" t="e">
        <f>+VLOOKUP(C2326,'Código Licitaciones'!$J$7:$J$31,1,0)</f>
        <v>#N/A</v>
      </c>
      <c r="AB2326" s="94">
        <f t="shared" si="290"/>
        <v>0</v>
      </c>
      <c r="AC2326" s="94" t="e">
        <f>+VLOOKUP(E2326,'Código Licitaciones'!$K$7:$K$50,1,0)</f>
        <v>#N/A</v>
      </c>
      <c r="AD2326" s="94">
        <f t="shared" si="291"/>
        <v>0</v>
      </c>
      <c r="AE2326" s="94" t="e">
        <f>+VLOOKUP(G2326,'Código Licitaciones'!$L$7:$L$50,1,0)</f>
        <v>#N/A</v>
      </c>
      <c r="AF2326" s="90" t="e">
        <f t="shared" si="292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5"/>
        <v>0</v>
      </c>
      <c r="AJ2326" s="94">
        <f t="shared" si="285"/>
        <v>0</v>
      </c>
      <c r="AK2326" s="95" t="e">
        <f>+VLOOKUP(M2326,'Código Barras'!$C$3:$C$1694,1,0)</f>
        <v>#N/A</v>
      </c>
      <c r="AL2326" s="90">
        <f t="shared" si="287"/>
        <v>0</v>
      </c>
      <c r="AM2326" s="90">
        <f t="shared" si="287"/>
        <v>0</v>
      </c>
      <c r="AN2326" s="90">
        <f t="shared" si="287"/>
        <v>0</v>
      </c>
      <c r="AO2326" s="90">
        <f t="shared" si="286"/>
        <v>0</v>
      </c>
      <c r="AP2326" s="90">
        <f t="shared" si="286"/>
        <v>0</v>
      </c>
      <c r="AQ2326" s="90">
        <f t="shared" si="286"/>
        <v>0</v>
      </c>
      <c r="AR2326" s="90" t="e">
        <f>VLOOKUP(C2326&amp;E2326&amp;G2326&amp;I2326&amp;J2326,'Código Licitaciones'!$I$8:$I$4158,1,0)</f>
        <v>#N/A</v>
      </c>
    </row>
    <row r="2327" spans="24:44" ht="18.75" x14ac:dyDescent="0.3">
      <c r="X2327" s="83">
        <f t="shared" si="288"/>
        <v>9</v>
      </c>
      <c r="Z2327" s="90" t="e">
        <f t="shared" si="289"/>
        <v>#DIV/0!</v>
      </c>
      <c r="AA2327" s="94" t="e">
        <f>+VLOOKUP(C2327,'Código Licitaciones'!$J$7:$J$31,1,0)</f>
        <v>#N/A</v>
      </c>
      <c r="AB2327" s="94">
        <f t="shared" si="290"/>
        <v>0</v>
      </c>
      <c r="AC2327" s="94" t="e">
        <f>+VLOOKUP(E2327,'Código Licitaciones'!$K$7:$K$50,1,0)</f>
        <v>#N/A</v>
      </c>
      <c r="AD2327" s="94">
        <f t="shared" si="291"/>
        <v>0</v>
      </c>
      <c r="AE2327" s="94" t="e">
        <f>+VLOOKUP(G2327,'Código Licitaciones'!$L$7:$L$50,1,0)</f>
        <v>#N/A</v>
      </c>
      <c r="AF2327" s="90" t="e">
        <f t="shared" si="292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5"/>
        <v>0</v>
      </c>
      <c r="AJ2327" s="94">
        <f t="shared" si="285"/>
        <v>0</v>
      </c>
      <c r="AK2327" s="95" t="e">
        <f>+VLOOKUP(M2327,'Código Barras'!$C$3:$C$1694,1,0)</f>
        <v>#N/A</v>
      </c>
      <c r="AL2327" s="90">
        <f t="shared" si="287"/>
        <v>0</v>
      </c>
      <c r="AM2327" s="90">
        <f t="shared" si="287"/>
        <v>0</v>
      </c>
      <c r="AN2327" s="90">
        <f t="shared" si="287"/>
        <v>0</v>
      </c>
      <c r="AO2327" s="90">
        <f t="shared" si="286"/>
        <v>0</v>
      </c>
      <c r="AP2327" s="90">
        <f t="shared" si="286"/>
        <v>0</v>
      </c>
      <c r="AQ2327" s="90">
        <f t="shared" si="286"/>
        <v>0</v>
      </c>
      <c r="AR2327" s="90" t="e">
        <f>VLOOKUP(C2327&amp;E2327&amp;G2327&amp;I2327&amp;J2327,'Código Licitaciones'!$I$8:$I$4158,1,0)</f>
        <v>#N/A</v>
      </c>
    </row>
    <row r="2328" spans="24:44" ht="18.75" x14ac:dyDescent="0.3">
      <c r="X2328" s="83">
        <f t="shared" si="288"/>
        <v>9</v>
      </c>
      <c r="Z2328" s="90" t="e">
        <f t="shared" si="289"/>
        <v>#DIV/0!</v>
      </c>
      <c r="AA2328" s="94" t="e">
        <f>+VLOOKUP(C2328,'Código Licitaciones'!$J$7:$J$31,1,0)</f>
        <v>#N/A</v>
      </c>
      <c r="AB2328" s="94">
        <f t="shared" si="290"/>
        <v>0</v>
      </c>
      <c r="AC2328" s="94" t="e">
        <f>+VLOOKUP(E2328,'Código Licitaciones'!$K$7:$K$50,1,0)</f>
        <v>#N/A</v>
      </c>
      <c r="AD2328" s="94">
        <f t="shared" si="291"/>
        <v>0</v>
      </c>
      <c r="AE2328" s="94" t="e">
        <f>+VLOOKUP(G2328,'Código Licitaciones'!$L$7:$L$50,1,0)</f>
        <v>#N/A</v>
      </c>
      <c r="AF2328" s="90" t="e">
        <f t="shared" si="292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5"/>
        <v>0</v>
      </c>
      <c r="AJ2328" s="94">
        <f t="shared" si="285"/>
        <v>0</v>
      </c>
      <c r="AK2328" s="95" t="e">
        <f>+VLOOKUP(M2328,'Código Barras'!$C$3:$C$1694,1,0)</f>
        <v>#N/A</v>
      </c>
      <c r="AL2328" s="90">
        <f t="shared" si="287"/>
        <v>0</v>
      </c>
      <c r="AM2328" s="90">
        <f t="shared" si="287"/>
        <v>0</v>
      </c>
      <c r="AN2328" s="90">
        <f t="shared" si="287"/>
        <v>0</v>
      </c>
      <c r="AO2328" s="90">
        <f t="shared" si="286"/>
        <v>0</v>
      </c>
      <c r="AP2328" s="90">
        <f t="shared" si="286"/>
        <v>0</v>
      </c>
      <c r="AQ2328" s="90">
        <f t="shared" si="286"/>
        <v>0</v>
      </c>
      <c r="AR2328" s="90" t="e">
        <f>VLOOKUP(C2328&amp;E2328&amp;G2328&amp;I2328&amp;J2328,'Código Licitaciones'!$I$8:$I$4158,1,0)</f>
        <v>#N/A</v>
      </c>
    </row>
    <row r="2329" spans="24:44" ht="18.75" x14ac:dyDescent="0.3">
      <c r="X2329" s="83">
        <f t="shared" si="288"/>
        <v>9</v>
      </c>
      <c r="Z2329" s="90" t="e">
        <f t="shared" si="289"/>
        <v>#DIV/0!</v>
      </c>
      <c r="AA2329" s="94" t="e">
        <f>+VLOOKUP(C2329,'Código Licitaciones'!$J$7:$J$31,1,0)</f>
        <v>#N/A</v>
      </c>
      <c r="AB2329" s="94">
        <f t="shared" si="290"/>
        <v>0</v>
      </c>
      <c r="AC2329" s="94" t="e">
        <f>+VLOOKUP(E2329,'Código Licitaciones'!$K$7:$K$50,1,0)</f>
        <v>#N/A</v>
      </c>
      <c r="AD2329" s="94">
        <f t="shared" si="291"/>
        <v>0</v>
      </c>
      <c r="AE2329" s="94" t="e">
        <f>+VLOOKUP(G2329,'Código Licitaciones'!$L$7:$L$50,1,0)</f>
        <v>#N/A</v>
      </c>
      <c r="AF2329" s="90" t="e">
        <f t="shared" si="292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5"/>
        <v>0</v>
      </c>
      <c r="AJ2329" s="94">
        <f t="shared" si="285"/>
        <v>0</v>
      </c>
      <c r="AK2329" s="95" t="e">
        <f>+VLOOKUP(M2329,'Código Barras'!$C$3:$C$1694,1,0)</f>
        <v>#N/A</v>
      </c>
      <c r="AL2329" s="90">
        <f t="shared" si="287"/>
        <v>0</v>
      </c>
      <c r="AM2329" s="90">
        <f t="shared" si="287"/>
        <v>0</v>
      </c>
      <c r="AN2329" s="90">
        <f t="shared" si="287"/>
        <v>0</v>
      </c>
      <c r="AO2329" s="90">
        <f t="shared" si="286"/>
        <v>0</v>
      </c>
      <c r="AP2329" s="90">
        <f t="shared" si="286"/>
        <v>0</v>
      </c>
      <c r="AQ2329" s="90">
        <f t="shared" si="286"/>
        <v>0</v>
      </c>
      <c r="AR2329" s="90" t="e">
        <f>VLOOKUP(C2329&amp;E2329&amp;G2329&amp;I2329&amp;J2329,'Código Licitaciones'!$I$8:$I$4158,1,0)</f>
        <v>#N/A</v>
      </c>
    </row>
    <row r="2330" spans="24:44" ht="18.75" x14ac:dyDescent="0.3">
      <c r="X2330" s="83">
        <f t="shared" si="288"/>
        <v>9</v>
      </c>
      <c r="Z2330" s="90" t="e">
        <f t="shared" si="289"/>
        <v>#DIV/0!</v>
      </c>
      <c r="AA2330" s="94" t="e">
        <f>+VLOOKUP(C2330,'Código Licitaciones'!$J$7:$J$31,1,0)</f>
        <v>#N/A</v>
      </c>
      <c r="AB2330" s="94">
        <f t="shared" si="290"/>
        <v>0</v>
      </c>
      <c r="AC2330" s="94" t="e">
        <f>+VLOOKUP(E2330,'Código Licitaciones'!$K$7:$K$50,1,0)</f>
        <v>#N/A</v>
      </c>
      <c r="AD2330" s="94">
        <f t="shared" si="291"/>
        <v>0</v>
      </c>
      <c r="AE2330" s="94" t="e">
        <f>+VLOOKUP(G2330,'Código Licitaciones'!$L$7:$L$50,1,0)</f>
        <v>#N/A</v>
      </c>
      <c r="AF2330" s="90" t="e">
        <f t="shared" si="292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5"/>
        <v>0</v>
      </c>
      <c r="AJ2330" s="94">
        <f t="shared" si="285"/>
        <v>0</v>
      </c>
      <c r="AK2330" s="95" t="e">
        <f>+VLOOKUP(M2330,'Código Barras'!$C$3:$C$1694,1,0)</f>
        <v>#N/A</v>
      </c>
      <c r="AL2330" s="90">
        <f t="shared" si="287"/>
        <v>0</v>
      </c>
      <c r="AM2330" s="90">
        <f t="shared" si="287"/>
        <v>0</v>
      </c>
      <c r="AN2330" s="90">
        <f t="shared" si="287"/>
        <v>0</v>
      </c>
      <c r="AO2330" s="90">
        <f t="shared" si="286"/>
        <v>0</v>
      </c>
      <c r="AP2330" s="90">
        <f t="shared" si="286"/>
        <v>0</v>
      </c>
      <c r="AQ2330" s="90">
        <f t="shared" si="286"/>
        <v>0</v>
      </c>
      <c r="AR2330" s="90" t="e">
        <f>VLOOKUP(C2330&amp;E2330&amp;G2330&amp;I2330&amp;J2330,'Código Licitaciones'!$I$8:$I$4158,1,0)</f>
        <v>#N/A</v>
      </c>
    </row>
    <row r="2331" spans="24:44" ht="18.75" x14ac:dyDescent="0.3">
      <c r="X2331" s="83">
        <f t="shared" si="288"/>
        <v>9</v>
      </c>
      <c r="Z2331" s="90" t="e">
        <f t="shared" si="289"/>
        <v>#DIV/0!</v>
      </c>
      <c r="AA2331" s="94" t="e">
        <f>+VLOOKUP(C2331,'Código Licitaciones'!$J$7:$J$31,1,0)</f>
        <v>#N/A</v>
      </c>
      <c r="AB2331" s="94">
        <f t="shared" si="290"/>
        <v>0</v>
      </c>
      <c r="AC2331" s="94" t="e">
        <f>+VLOOKUP(E2331,'Código Licitaciones'!$K$7:$K$50,1,0)</f>
        <v>#N/A</v>
      </c>
      <c r="AD2331" s="94">
        <f t="shared" si="291"/>
        <v>0</v>
      </c>
      <c r="AE2331" s="94" t="e">
        <f>+VLOOKUP(G2331,'Código Licitaciones'!$L$7:$L$50,1,0)</f>
        <v>#N/A</v>
      </c>
      <c r="AF2331" s="90" t="e">
        <f t="shared" si="292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5"/>
        <v>0</v>
      </c>
      <c r="AJ2331" s="94">
        <f t="shared" si="285"/>
        <v>0</v>
      </c>
      <c r="AK2331" s="95" t="e">
        <f>+VLOOKUP(M2331,'Código Barras'!$C$3:$C$1694,1,0)</f>
        <v>#N/A</v>
      </c>
      <c r="AL2331" s="90">
        <f t="shared" si="287"/>
        <v>0</v>
      </c>
      <c r="AM2331" s="90">
        <f t="shared" si="287"/>
        <v>0</v>
      </c>
      <c r="AN2331" s="90">
        <f t="shared" si="287"/>
        <v>0</v>
      </c>
      <c r="AO2331" s="90">
        <f t="shared" si="286"/>
        <v>0</v>
      </c>
      <c r="AP2331" s="90">
        <f t="shared" si="286"/>
        <v>0</v>
      </c>
      <c r="AQ2331" s="90">
        <f t="shared" si="286"/>
        <v>0</v>
      </c>
      <c r="AR2331" s="90" t="e">
        <f>VLOOKUP(C2331&amp;E2331&amp;G2331&amp;I2331&amp;J2331,'Código Licitaciones'!$I$8:$I$4158,1,0)</f>
        <v>#N/A</v>
      </c>
    </row>
    <row r="2332" spans="24:44" ht="18.75" x14ac:dyDescent="0.3">
      <c r="X2332" s="83">
        <f t="shared" si="288"/>
        <v>9</v>
      </c>
      <c r="Z2332" s="90" t="e">
        <f t="shared" si="289"/>
        <v>#DIV/0!</v>
      </c>
      <c r="AA2332" s="94" t="e">
        <f>+VLOOKUP(C2332,'Código Licitaciones'!$J$7:$J$31,1,0)</f>
        <v>#N/A</v>
      </c>
      <c r="AB2332" s="94">
        <f t="shared" si="290"/>
        <v>0</v>
      </c>
      <c r="AC2332" s="94" t="e">
        <f>+VLOOKUP(E2332,'Código Licitaciones'!$K$7:$K$50,1,0)</f>
        <v>#N/A</v>
      </c>
      <c r="AD2332" s="94">
        <f t="shared" si="291"/>
        <v>0</v>
      </c>
      <c r="AE2332" s="94" t="e">
        <f>+VLOOKUP(G2332,'Código Licitaciones'!$L$7:$L$50,1,0)</f>
        <v>#N/A</v>
      </c>
      <c r="AF2332" s="90" t="e">
        <f t="shared" si="292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5"/>
        <v>0</v>
      </c>
      <c r="AJ2332" s="94">
        <f t="shared" si="285"/>
        <v>0</v>
      </c>
      <c r="AK2332" s="95" t="e">
        <f>+VLOOKUP(M2332,'Código Barras'!$C$3:$C$1694,1,0)</f>
        <v>#N/A</v>
      </c>
      <c r="AL2332" s="90">
        <f t="shared" si="287"/>
        <v>0</v>
      </c>
      <c r="AM2332" s="90">
        <f t="shared" si="287"/>
        <v>0</v>
      </c>
      <c r="AN2332" s="90">
        <f t="shared" si="287"/>
        <v>0</v>
      </c>
      <c r="AO2332" s="90">
        <f t="shared" si="286"/>
        <v>0</v>
      </c>
      <c r="AP2332" s="90">
        <f t="shared" si="286"/>
        <v>0</v>
      </c>
      <c r="AQ2332" s="90">
        <f t="shared" si="286"/>
        <v>0</v>
      </c>
      <c r="AR2332" s="90" t="e">
        <f>VLOOKUP(C2332&amp;E2332&amp;G2332&amp;I2332&amp;J2332,'Código Licitaciones'!$I$8:$I$4158,1,0)</f>
        <v>#N/A</v>
      </c>
    </row>
    <row r="2333" spans="24:44" ht="18.75" x14ac:dyDescent="0.3">
      <c r="X2333" s="83">
        <f t="shared" si="288"/>
        <v>9</v>
      </c>
      <c r="Z2333" s="90" t="e">
        <f t="shared" si="289"/>
        <v>#DIV/0!</v>
      </c>
      <c r="AA2333" s="94" t="e">
        <f>+VLOOKUP(C2333,'Código Licitaciones'!$J$7:$J$31,1,0)</f>
        <v>#N/A</v>
      </c>
      <c r="AB2333" s="94">
        <f t="shared" si="290"/>
        <v>0</v>
      </c>
      <c r="AC2333" s="94" t="e">
        <f>+VLOOKUP(E2333,'Código Licitaciones'!$K$7:$K$50,1,0)</f>
        <v>#N/A</v>
      </c>
      <c r="AD2333" s="94">
        <f t="shared" si="291"/>
        <v>0</v>
      </c>
      <c r="AE2333" s="94" t="e">
        <f>+VLOOKUP(G2333,'Código Licitaciones'!$L$7:$L$50,1,0)</f>
        <v>#N/A</v>
      </c>
      <c r="AF2333" s="90" t="e">
        <f t="shared" si="292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5"/>
        <v>0</v>
      </c>
      <c r="AJ2333" s="94">
        <f t="shared" si="285"/>
        <v>0</v>
      </c>
      <c r="AK2333" s="95" t="e">
        <f>+VLOOKUP(M2333,'Código Barras'!$C$3:$C$1694,1,0)</f>
        <v>#N/A</v>
      </c>
      <c r="AL2333" s="90">
        <f t="shared" si="287"/>
        <v>0</v>
      </c>
      <c r="AM2333" s="90">
        <f t="shared" si="287"/>
        <v>0</v>
      </c>
      <c r="AN2333" s="90">
        <f t="shared" si="287"/>
        <v>0</v>
      </c>
      <c r="AO2333" s="90">
        <f t="shared" si="286"/>
        <v>0</v>
      </c>
      <c r="AP2333" s="90">
        <f t="shared" si="286"/>
        <v>0</v>
      </c>
      <c r="AQ2333" s="90">
        <f t="shared" si="286"/>
        <v>0</v>
      </c>
      <c r="AR2333" s="90" t="e">
        <f>VLOOKUP(C2333&amp;E2333&amp;G2333&amp;I2333&amp;J2333,'Código Licitaciones'!$I$8:$I$4158,1,0)</f>
        <v>#N/A</v>
      </c>
    </row>
    <row r="2334" spans="24:44" ht="18.75" x14ac:dyDescent="0.3">
      <c r="X2334" s="83">
        <f t="shared" si="288"/>
        <v>9</v>
      </c>
      <c r="Z2334" s="90" t="e">
        <f t="shared" si="289"/>
        <v>#DIV/0!</v>
      </c>
      <c r="AA2334" s="94" t="e">
        <f>+VLOOKUP(C2334,'Código Licitaciones'!$J$7:$J$31,1,0)</f>
        <v>#N/A</v>
      </c>
      <c r="AB2334" s="94">
        <f t="shared" si="290"/>
        <v>0</v>
      </c>
      <c r="AC2334" s="94" t="e">
        <f>+VLOOKUP(E2334,'Código Licitaciones'!$K$7:$K$50,1,0)</f>
        <v>#N/A</v>
      </c>
      <c r="AD2334" s="94">
        <f t="shared" si="291"/>
        <v>0</v>
      </c>
      <c r="AE2334" s="94" t="e">
        <f>+VLOOKUP(G2334,'Código Licitaciones'!$L$7:$L$50,1,0)</f>
        <v>#N/A</v>
      </c>
      <c r="AF2334" s="90" t="e">
        <f t="shared" si="292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5"/>
        <v>0</v>
      </c>
      <c r="AJ2334" s="94">
        <f t="shared" si="285"/>
        <v>0</v>
      </c>
      <c r="AK2334" s="95" t="e">
        <f>+VLOOKUP(M2334,'Código Barras'!$C$3:$C$1694,1,0)</f>
        <v>#N/A</v>
      </c>
      <c r="AL2334" s="90">
        <f t="shared" si="287"/>
        <v>0</v>
      </c>
      <c r="AM2334" s="90">
        <f t="shared" si="287"/>
        <v>0</v>
      </c>
      <c r="AN2334" s="90">
        <f t="shared" si="287"/>
        <v>0</v>
      </c>
      <c r="AO2334" s="90">
        <f t="shared" si="286"/>
        <v>0</v>
      </c>
      <c r="AP2334" s="90">
        <f t="shared" si="286"/>
        <v>0</v>
      </c>
      <c r="AQ2334" s="90">
        <f t="shared" si="286"/>
        <v>0</v>
      </c>
      <c r="AR2334" s="90" t="e">
        <f>VLOOKUP(C2334&amp;E2334&amp;G2334&amp;I2334&amp;J2334,'Código Licitaciones'!$I$8:$I$4158,1,0)</f>
        <v>#N/A</v>
      </c>
    </row>
    <row r="2335" spans="24:44" ht="18.75" x14ac:dyDescent="0.3">
      <c r="X2335" s="83">
        <f t="shared" si="288"/>
        <v>9</v>
      </c>
      <c r="Z2335" s="90" t="e">
        <f t="shared" si="289"/>
        <v>#DIV/0!</v>
      </c>
      <c r="AA2335" s="94" t="e">
        <f>+VLOOKUP(C2335,'Código Licitaciones'!$J$7:$J$31,1,0)</f>
        <v>#N/A</v>
      </c>
      <c r="AB2335" s="94">
        <f t="shared" si="290"/>
        <v>0</v>
      </c>
      <c r="AC2335" s="94" t="e">
        <f>+VLOOKUP(E2335,'Código Licitaciones'!$K$7:$K$50,1,0)</f>
        <v>#N/A</v>
      </c>
      <c r="AD2335" s="94">
        <f t="shared" si="291"/>
        <v>0</v>
      </c>
      <c r="AE2335" s="94" t="e">
        <f>+VLOOKUP(G2335,'Código Licitaciones'!$L$7:$L$50,1,0)</f>
        <v>#N/A</v>
      </c>
      <c r="AF2335" s="90" t="e">
        <f t="shared" si="292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5"/>
        <v>0</v>
      </c>
      <c r="AJ2335" s="94">
        <f t="shared" si="285"/>
        <v>0</v>
      </c>
      <c r="AK2335" s="95" t="e">
        <f>+VLOOKUP(M2335,'Código Barras'!$C$3:$C$1694,1,0)</f>
        <v>#N/A</v>
      </c>
      <c r="AL2335" s="90">
        <f t="shared" si="287"/>
        <v>0</v>
      </c>
      <c r="AM2335" s="90">
        <f t="shared" si="287"/>
        <v>0</v>
      </c>
      <c r="AN2335" s="90">
        <f t="shared" si="287"/>
        <v>0</v>
      </c>
      <c r="AO2335" s="90">
        <f t="shared" si="286"/>
        <v>0</v>
      </c>
      <c r="AP2335" s="90">
        <f t="shared" si="286"/>
        <v>0</v>
      </c>
      <c r="AQ2335" s="90">
        <f t="shared" si="286"/>
        <v>0</v>
      </c>
      <c r="AR2335" s="90" t="e">
        <f>VLOOKUP(C2335&amp;E2335&amp;G2335&amp;I2335&amp;J2335,'Código Licitaciones'!$I$8:$I$4158,1,0)</f>
        <v>#N/A</v>
      </c>
    </row>
    <row r="2336" spans="24:44" ht="18.75" x14ac:dyDescent="0.3">
      <c r="X2336" s="83">
        <f t="shared" si="288"/>
        <v>9</v>
      </c>
      <c r="Z2336" s="90" t="e">
        <f t="shared" si="289"/>
        <v>#DIV/0!</v>
      </c>
      <c r="AA2336" s="94" t="e">
        <f>+VLOOKUP(C2336,'Código Licitaciones'!$J$7:$J$31,1,0)</f>
        <v>#N/A</v>
      </c>
      <c r="AB2336" s="94">
        <f t="shared" si="290"/>
        <v>0</v>
      </c>
      <c r="AC2336" s="94" t="e">
        <f>+VLOOKUP(E2336,'Código Licitaciones'!$K$7:$K$50,1,0)</f>
        <v>#N/A</v>
      </c>
      <c r="AD2336" s="94">
        <f t="shared" si="291"/>
        <v>0</v>
      </c>
      <c r="AE2336" s="94" t="e">
        <f>+VLOOKUP(G2336,'Código Licitaciones'!$L$7:$L$50,1,0)</f>
        <v>#N/A</v>
      </c>
      <c r="AF2336" s="90" t="e">
        <f t="shared" si="292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5"/>
        <v>0</v>
      </c>
      <c r="AJ2336" s="94">
        <f t="shared" si="285"/>
        <v>0</v>
      </c>
      <c r="AK2336" s="95" t="e">
        <f>+VLOOKUP(M2336,'Código Barras'!$C$3:$C$1694,1,0)</f>
        <v>#N/A</v>
      </c>
      <c r="AL2336" s="90">
        <f t="shared" si="287"/>
        <v>0</v>
      </c>
      <c r="AM2336" s="90">
        <f t="shared" si="287"/>
        <v>0</v>
      </c>
      <c r="AN2336" s="90">
        <f t="shared" si="287"/>
        <v>0</v>
      </c>
      <c r="AO2336" s="90">
        <f t="shared" si="286"/>
        <v>0</v>
      </c>
      <c r="AP2336" s="90">
        <f t="shared" si="286"/>
        <v>0</v>
      </c>
      <c r="AQ2336" s="90">
        <f t="shared" si="286"/>
        <v>0</v>
      </c>
      <c r="AR2336" s="90" t="e">
        <f>VLOOKUP(C2336&amp;E2336&amp;G2336&amp;I2336&amp;J2336,'Código Licitaciones'!$I$8:$I$4158,1,0)</f>
        <v>#N/A</v>
      </c>
    </row>
    <row r="2337" spans="24:44" ht="18.75" x14ac:dyDescent="0.3">
      <c r="X2337" s="83">
        <f t="shared" si="288"/>
        <v>9</v>
      </c>
      <c r="Z2337" s="90" t="e">
        <f t="shared" si="289"/>
        <v>#DIV/0!</v>
      </c>
      <c r="AA2337" s="94" t="e">
        <f>+VLOOKUP(C2337,'Código Licitaciones'!$J$7:$J$31,1,0)</f>
        <v>#N/A</v>
      </c>
      <c r="AB2337" s="94">
        <f t="shared" si="290"/>
        <v>0</v>
      </c>
      <c r="AC2337" s="94" t="e">
        <f>+VLOOKUP(E2337,'Código Licitaciones'!$K$7:$K$50,1,0)</f>
        <v>#N/A</v>
      </c>
      <c r="AD2337" s="94">
        <f t="shared" si="291"/>
        <v>0</v>
      </c>
      <c r="AE2337" s="94" t="e">
        <f>+VLOOKUP(G2337,'Código Licitaciones'!$L$7:$L$50,1,0)</f>
        <v>#N/A</v>
      </c>
      <c r="AF2337" s="90" t="e">
        <f t="shared" si="292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5"/>
        <v>0</v>
      </c>
      <c r="AJ2337" s="94">
        <f t="shared" si="285"/>
        <v>0</v>
      </c>
      <c r="AK2337" s="95" t="e">
        <f>+VLOOKUP(M2337,'Código Barras'!$C$3:$C$1694,1,0)</f>
        <v>#N/A</v>
      </c>
      <c r="AL2337" s="90">
        <f t="shared" si="287"/>
        <v>0</v>
      </c>
      <c r="AM2337" s="90">
        <f t="shared" si="287"/>
        <v>0</v>
      </c>
      <c r="AN2337" s="90">
        <f t="shared" si="287"/>
        <v>0</v>
      </c>
      <c r="AO2337" s="90">
        <f t="shared" si="286"/>
        <v>0</v>
      </c>
      <c r="AP2337" s="90">
        <f t="shared" si="286"/>
        <v>0</v>
      </c>
      <c r="AQ2337" s="90">
        <f t="shared" si="286"/>
        <v>0</v>
      </c>
      <c r="AR2337" s="90" t="e">
        <f>VLOOKUP(C2337&amp;E2337&amp;G2337&amp;I2337&amp;J2337,'Código Licitaciones'!$I$8:$I$4158,1,0)</f>
        <v>#N/A</v>
      </c>
    </row>
    <row r="2338" spans="24:44" ht="18.75" x14ac:dyDescent="0.3">
      <c r="X2338" s="83">
        <f t="shared" si="288"/>
        <v>9</v>
      </c>
      <c r="Z2338" s="90" t="e">
        <f t="shared" si="289"/>
        <v>#DIV/0!</v>
      </c>
      <c r="AA2338" s="94" t="e">
        <f>+VLOOKUP(C2338,'Código Licitaciones'!$J$7:$J$31,1,0)</f>
        <v>#N/A</v>
      </c>
      <c r="AB2338" s="94">
        <f t="shared" si="290"/>
        <v>0</v>
      </c>
      <c r="AC2338" s="94" t="e">
        <f>+VLOOKUP(E2338,'Código Licitaciones'!$K$7:$K$50,1,0)</f>
        <v>#N/A</v>
      </c>
      <c r="AD2338" s="94">
        <f t="shared" si="291"/>
        <v>0</v>
      </c>
      <c r="AE2338" s="94" t="e">
        <f>+VLOOKUP(G2338,'Código Licitaciones'!$L$7:$L$50,1,0)</f>
        <v>#N/A</v>
      </c>
      <c r="AF2338" s="90" t="e">
        <f t="shared" si="292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5"/>
        <v>0</v>
      </c>
      <c r="AJ2338" s="94">
        <f t="shared" si="285"/>
        <v>0</v>
      </c>
      <c r="AK2338" s="95" t="e">
        <f>+VLOOKUP(M2338,'Código Barras'!$C$3:$C$1694,1,0)</f>
        <v>#N/A</v>
      </c>
      <c r="AL2338" s="90">
        <f t="shared" si="287"/>
        <v>0</v>
      </c>
      <c r="AM2338" s="90">
        <f t="shared" si="287"/>
        <v>0</v>
      </c>
      <c r="AN2338" s="90">
        <f t="shared" si="287"/>
        <v>0</v>
      </c>
      <c r="AO2338" s="90">
        <f t="shared" si="286"/>
        <v>0</v>
      </c>
      <c r="AP2338" s="90">
        <f t="shared" si="286"/>
        <v>0</v>
      </c>
      <c r="AQ2338" s="90">
        <f t="shared" si="286"/>
        <v>0</v>
      </c>
      <c r="AR2338" s="90" t="e">
        <f>VLOOKUP(C2338&amp;E2338&amp;G2338&amp;I2338&amp;J2338,'Código Licitaciones'!$I$8:$I$4158,1,0)</f>
        <v>#N/A</v>
      </c>
    </row>
    <row r="2339" spans="24:44" ht="18.75" x14ac:dyDescent="0.3">
      <c r="X2339" s="83">
        <f t="shared" si="288"/>
        <v>9</v>
      </c>
      <c r="Z2339" s="90" t="e">
        <f t="shared" si="289"/>
        <v>#DIV/0!</v>
      </c>
      <c r="AA2339" s="94" t="e">
        <f>+VLOOKUP(C2339,'Código Licitaciones'!$J$7:$J$31,1,0)</f>
        <v>#N/A</v>
      </c>
      <c r="AB2339" s="94">
        <f t="shared" si="290"/>
        <v>0</v>
      </c>
      <c r="AC2339" s="94" t="e">
        <f>+VLOOKUP(E2339,'Código Licitaciones'!$K$7:$K$50,1,0)</f>
        <v>#N/A</v>
      </c>
      <c r="AD2339" s="94">
        <f t="shared" si="291"/>
        <v>0</v>
      </c>
      <c r="AE2339" s="94" t="e">
        <f>+VLOOKUP(G2339,'Código Licitaciones'!$L$7:$L$50,1,0)</f>
        <v>#N/A</v>
      </c>
      <c r="AF2339" s="90" t="e">
        <f t="shared" si="292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5"/>
        <v>0</v>
      </c>
      <c r="AJ2339" s="94">
        <f t="shared" si="285"/>
        <v>0</v>
      </c>
      <c r="AK2339" s="95" t="e">
        <f>+VLOOKUP(M2339,'Código Barras'!$C$3:$C$1694,1,0)</f>
        <v>#N/A</v>
      </c>
      <c r="AL2339" s="90">
        <f t="shared" si="287"/>
        <v>0</v>
      </c>
      <c r="AM2339" s="90">
        <f t="shared" si="287"/>
        <v>0</v>
      </c>
      <c r="AN2339" s="90">
        <f t="shared" si="287"/>
        <v>0</v>
      </c>
      <c r="AO2339" s="90">
        <f t="shared" si="286"/>
        <v>0</v>
      </c>
      <c r="AP2339" s="90">
        <f t="shared" si="286"/>
        <v>0</v>
      </c>
      <c r="AQ2339" s="90">
        <f t="shared" si="286"/>
        <v>0</v>
      </c>
      <c r="AR2339" s="90" t="e">
        <f>VLOOKUP(C2339&amp;E2339&amp;G2339&amp;I2339&amp;J2339,'Código Licitaciones'!$I$8:$I$4158,1,0)</f>
        <v>#N/A</v>
      </c>
    </row>
    <row r="2340" spans="24:44" ht="18.75" x14ac:dyDescent="0.3">
      <c r="X2340" s="83">
        <f t="shared" si="288"/>
        <v>9</v>
      </c>
      <c r="Z2340" s="90" t="e">
        <f t="shared" si="289"/>
        <v>#DIV/0!</v>
      </c>
      <c r="AA2340" s="94" t="e">
        <f>+VLOOKUP(C2340,'Código Licitaciones'!$J$7:$J$31,1,0)</f>
        <v>#N/A</v>
      </c>
      <c r="AB2340" s="94">
        <f t="shared" si="290"/>
        <v>0</v>
      </c>
      <c r="AC2340" s="94" t="e">
        <f>+VLOOKUP(E2340,'Código Licitaciones'!$K$7:$K$50,1,0)</f>
        <v>#N/A</v>
      </c>
      <c r="AD2340" s="94">
        <f t="shared" si="291"/>
        <v>0</v>
      </c>
      <c r="AE2340" s="94" t="e">
        <f>+VLOOKUP(G2340,'Código Licitaciones'!$L$7:$L$50,1,0)</f>
        <v>#N/A</v>
      </c>
      <c r="AF2340" s="90" t="e">
        <f t="shared" si="292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5"/>
        <v>0</v>
      </c>
      <c r="AJ2340" s="94">
        <f t="shared" si="285"/>
        <v>0</v>
      </c>
      <c r="AK2340" s="95" t="e">
        <f>+VLOOKUP(M2340,'Código Barras'!$C$3:$C$1694,1,0)</f>
        <v>#N/A</v>
      </c>
      <c r="AL2340" s="90">
        <f t="shared" si="287"/>
        <v>0</v>
      </c>
      <c r="AM2340" s="90">
        <f t="shared" si="287"/>
        <v>0</v>
      </c>
      <c r="AN2340" s="90">
        <f t="shared" si="287"/>
        <v>0</v>
      </c>
      <c r="AO2340" s="90">
        <f t="shared" si="286"/>
        <v>0</v>
      </c>
      <c r="AP2340" s="90">
        <f t="shared" si="286"/>
        <v>0</v>
      </c>
      <c r="AQ2340" s="90">
        <f t="shared" si="286"/>
        <v>0</v>
      </c>
      <c r="AR2340" s="90" t="e">
        <f>VLOOKUP(C2340&amp;E2340&amp;G2340&amp;I2340&amp;J2340,'Código Licitaciones'!$I$8:$I$4158,1,0)</f>
        <v>#N/A</v>
      </c>
    </row>
    <row r="2341" spans="24:44" ht="18.75" x14ac:dyDescent="0.3">
      <c r="X2341" s="83">
        <f t="shared" si="288"/>
        <v>9</v>
      </c>
      <c r="Z2341" s="90" t="e">
        <f t="shared" si="289"/>
        <v>#DIV/0!</v>
      </c>
      <c r="AA2341" s="94" t="e">
        <f>+VLOOKUP(C2341,'Código Licitaciones'!$J$7:$J$31,1,0)</f>
        <v>#N/A</v>
      </c>
      <c r="AB2341" s="94">
        <f t="shared" si="290"/>
        <v>0</v>
      </c>
      <c r="AC2341" s="94" t="e">
        <f>+VLOOKUP(E2341,'Código Licitaciones'!$K$7:$K$50,1,0)</f>
        <v>#N/A</v>
      </c>
      <c r="AD2341" s="94">
        <f t="shared" si="291"/>
        <v>0</v>
      </c>
      <c r="AE2341" s="94" t="e">
        <f>+VLOOKUP(G2341,'Código Licitaciones'!$L$7:$L$50,1,0)</f>
        <v>#N/A</v>
      </c>
      <c r="AF2341" s="90" t="e">
        <f t="shared" si="292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5"/>
        <v>0</v>
      </c>
      <c r="AJ2341" s="94">
        <f t="shared" si="285"/>
        <v>0</v>
      </c>
      <c r="AK2341" s="95" t="e">
        <f>+VLOOKUP(M2341,'Código Barras'!$C$3:$C$1694,1,0)</f>
        <v>#N/A</v>
      </c>
      <c r="AL2341" s="90">
        <f t="shared" si="287"/>
        <v>0</v>
      </c>
      <c r="AM2341" s="90">
        <f t="shared" si="287"/>
        <v>0</v>
      </c>
      <c r="AN2341" s="90">
        <f t="shared" si="287"/>
        <v>0</v>
      </c>
      <c r="AO2341" s="90">
        <f t="shared" si="286"/>
        <v>0</v>
      </c>
      <c r="AP2341" s="90">
        <f t="shared" si="286"/>
        <v>0</v>
      </c>
      <c r="AQ2341" s="90">
        <f t="shared" si="286"/>
        <v>0</v>
      </c>
      <c r="AR2341" s="90" t="e">
        <f>VLOOKUP(C2341&amp;E2341&amp;G2341&amp;I2341&amp;J2341,'Código Licitaciones'!$I$8:$I$4158,1,0)</f>
        <v>#N/A</v>
      </c>
    </row>
    <row r="2342" spans="24:44" ht="18.75" x14ac:dyDescent="0.3">
      <c r="X2342" s="83">
        <f t="shared" si="288"/>
        <v>9</v>
      </c>
      <c r="Z2342" s="90" t="e">
        <f t="shared" si="289"/>
        <v>#DIV/0!</v>
      </c>
      <c r="AA2342" s="94" t="e">
        <f>+VLOOKUP(C2342,'Código Licitaciones'!$J$7:$J$31,1,0)</f>
        <v>#N/A</v>
      </c>
      <c r="AB2342" s="94">
        <f t="shared" si="290"/>
        <v>0</v>
      </c>
      <c r="AC2342" s="94" t="e">
        <f>+VLOOKUP(E2342,'Código Licitaciones'!$K$7:$K$50,1,0)</f>
        <v>#N/A</v>
      </c>
      <c r="AD2342" s="94">
        <f t="shared" si="291"/>
        <v>0</v>
      </c>
      <c r="AE2342" s="94" t="e">
        <f>+VLOOKUP(G2342,'Código Licitaciones'!$L$7:$L$50,1,0)</f>
        <v>#N/A</v>
      </c>
      <c r="AF2342" s="90" t="e">
        <f t="shared" si="292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5"/>
        <v>0</v>
      </c>
      <c r="AJ2342" s="94">
        <f t="shared" si="285"/>
        <v>0</v>
      </c>
      <c r="AK2342" s="95" t="e">
        <f>+VLOOKUP(M2342,'Código Barras'!$C$3:$C$1694,1,0)</f>
        <v>#N/A</v>
      </c>
      <c r="AL2342" s="90">
        <f t="shared" si="287"/>
        <v>0</v>
      </c>
      <c r="AM2342" s="90">
        <f t="shared" si="287"/>
        <v>0</v>
      </c>
      <c r="AN2342" s="90">
        <f t="shared" si="287"/>
        <v>0</v>
      </c>
      <c r="AO2342" s="90">
        <f t="shared" si="286"/>
        <v>0</v>
      </c>
      <c r="AP2342" s="90">
        <f t="shared" si="286"/>
        <v>0</v>
      </c>
      <c r="AQ2342" s="90">
        <f t="shared" si="286"/>
        <v>0</v>
      </c>
      <c r="AR2342" s="90" t="e">
        <f>VLOOKUP(C2342&amp;E2342&amp;G2342&amp;I2342&amp;J2342,'Código Licitaciones'!$I$8:$I$4158,1,0)</f>
        <v>#N/A</v>
      </c>
    </row>
    <row r="2343" spans="24:44" ht="18.75" x14ac:dyDescent="0.3">
      <c r="X2343" s="83">
        <f t="shared" si="288"/>
        <v>9</v>
      </c>
      <c r="Z2343" s="90" t="e">
        <f t="shared" si="289"/>
        <v>#DIV/0!</v>
      </c>
      <c r="AA2343" s="94" t="e">
        <f>+VLOOKUP(C2343,'Código Licitaciones'!$J$7:$J$31,1,0)</f>
        <v>#N/A</v>
      </c>
      <c r="AB2343" s="94">
        <f t="shared" si="290"/>
        <v>0</v>
      </c>
      <c r="AC2343" s="94" t="e">
        <f>+VLOOKUP(E2343,'Código Licitaciones'!$K$7:$K$50,1,0)</f>
        <v>#N/A</v>
      </c>
      <c r="AD2343" s="94">
        <f t="shared" si="291"/>
        <v>0</v>
      </c>
      <c r="AE2343" s="94" t="e">
        <f>+VLOOKUP(G2343,'Código Licitaciones'!$L$7:$L$50,1,0)</f>
        <v>#N/A</v>
      </c>
      <c r="AF2343" s="90" t="e">
        <f t="shared" si="292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5"/>
        <v>0</v>
      </c>
      <c r="AJ2343" s="94">
        <f t="shared" si="285"/>
        <v>0</v>
      </c>
      <c r="AK2343" s="95" t="e">
        <f>+VLOOKUP(M2343,'Código Barras'!$C$3:$C$1694,1,0)</f>
        <v>#N/A</v>
      </c>
      <c r="AL2343" s="90">
        <f t="shared" si="287"/>
        <v>0</v>
      </c>
      <c r="AM2343" s="90">
        <f t="shared" si="287"/>
        <v>0</v>
      </c>
      <c r="AN2343" s="90">
        <f t="shared" si="287"/>
        <v>0</v>
      </c>
      <c r="AO2343" s="90">
        <f t="shared" si="286"/>
        <v>0</v>
      </c>
      <c r="AP2343" s="90">
        <f t="shared" si="286"/>
        <v>0</v>
      </c>
      <c r="AQ2343" s="90">
        <f t="shared" si="286"/>
        <v>0</v>
      </c>
      <c r="AR2343" s="90" t="e">
        <f>VLOOKUP(C2343&amp;E2343&amp;G2343&amp;I2343&amp;J2343,'Código Licitaciones'!$I$8:$I$4158,1,0)</f>
        <v>#N/A</v>
      </c>
    </row>
    <row r="2344" spans="24:44" ht="18.75" x14ac:dyDescent="0.3">
      <c r="X2344" s="83">
        <f t="shared" si="288"/>
        <v>9</v>
      </c>
      <c r="Z2344" s="90" t="e">
        <f t="shared" si="289"/>
        <v>#DIV/0!</v>
      </c>
      <c r="AA2344" s="94" t="e">
        <f>+VLOOKUP(C2344,'Código Licitaciones'!$J$7:$J$31,1,0)</f>
        <v>#N/A</v>
      </c>
      <c r="AB2344" s="94">
        <f t="shared" si="290"/>
        <v>0</v>
      </c>
      <c r="AC2344" s="94" t="e">
        <f>+VLOOKUP(E2344,'Código Licitaciones'!$K$7:$K$50,1,0)</f>
        <v>#N/A</v>
      </c>
      <c r="AD2344" s="94">
        <f t="shared" si="291"/>
        <v>0</v>
      </c>
      <c r="AE2344" s="94" t="e">
        <f>+VLOOKUP(G2344,'Código Licitaciones'!$L$7:$L$50,1,0)</f>
        <v>#N/A</v>
      </c>
      <c r="AF2344" s="90" t="e">
        <f t="shared" si="292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5"/>
        <v>0</v>
      </c>
      <c r="AJ2344" s="94">
        <f t="shared" si="285"/>
        <v>0</v>
      </c>
      <c r="AK2344" s="95" t="e">
        <f>+VLOOKUP(M2344,'Código Barras'!$C$3:$C$1694,1,0)</f>
        <v>#N/A</v>
      </c>
      <c r="AL2344" s="90">
        <f t="shared" si="287"/>
        <v>0</v>
      </c>
      <c r="AM2344" s="90">
        <f t="shared" si="287"/>
        <v>0</v>
      </c>
      <c r="AN2344" s="90">
        <f t="shared" si="287"/>
        <v>0</v>
      </c>
      <c r="AO2344" s="90">
        <f t="shared" si="286"/>
        <v>0</v>
      </c>
      <c r="AP2344" s="90">
        <f t="shared" si="286"/>
        <v>0</v>
      </c>
      <c r="AQ2344" s="90">
        <f t="shared" si="286"/>
        <v>0</v>
      </c>
      <c r="AR2344" s="90" t="e">
        <f>VLOOKUP(C2344&amp;E2344&amp;G2344&amp;I2344&amp;J2344,'Código Licitaciones'!$I$8:$I$4158,1,0)</f>
        <v>#N/A</v>
      </c>
    </row>
    <row r="2345" spans="24:44" ht="18.75" x14ac:dyDescent="0.3">
      <c r="X2345" s="83">
        <f t="shared" si="288"/>
        <v>9</v>
      </c>
      <c r="Z2345" s="90" t="e">
        <f t="shared" si="289"/>
        <v>#DIV/0!</v>
      </c>
      <c r="AA2345" s="94" t="e">
        <f>+VLOOKUP(C2345,'Código Licitaciones'!$J$7:$J$31,1,0)</f>
        <v>#N/A</v>
      </c>
      <c r="AB2345" s="94">
        <f t="shared" si="290"/>
        <v>0</v>
      </c>
      <c r="AC2345" s="94" t="e">
        <f>+VLOOKUP(E2345,'Código Licitaciones'!$K$7:$K$50,1,0)</f>
        <v>#N/A</v>
      </c>
      <c r="AD2345" s="94">
        <f t="shared" si="291"/>
        <v>0</v>
      </c>
      <c r="AE2345" s="94" t="e">
        <f>+VLOOKUP(G2345,'Código Licitaciones'!$L$7:$L$50,1,0)</f>
        <v>#N/A</v>
      </c>
      <c r="AF2345" s="90" t="e">
        <f t="shared" si="292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5"/>
        <v>0</v>
      </c>
      <c r="AJ2345" s="94">
        <f t="shared" si="285"/>
        <v>0</v>
      </c>
      <c r="AK2345" s="95" t="e">
        <f>+VLOOKUP(M2345,'Código Barras'!$C$3:$C$1694,1,0)</f>
        <v>#N/A</v>
      </c>
      <c r="AL2345" s="90">
        <f t="shared" si="287"/>
        <v>0</v>
      </c>
      <c r="AM2345" s="90">
        <f t="shared" si="287"/>
        <v>0</v>
      </c>
      <c r="AN2345" s="90">
        <f t="shared" si="287"/>
        <v>0</v>
      </c>
      <c r="AO2345" s="90">
        <f t="shared" si="286"/>
        <v>0</v>
      </c>
      <c r="AP2345" s="90">
        <f t="shared" si="286"/>
        <v>0</v>
      </c>
      <c r="AQ2345" s="90">
        <f t="shared" si="286"/>
        <v>0</v>
      </c>
      <c r="AR2345" s="90" t="e">
        <f>VLOOKUP(C2345&amp;E2345&amp;G2345&amp;I2345&amp;J2345,'Código Licitaciones'!$I$8:$I$4158,1,0)</f>
        <v>#N/A</v>
      </c>
    </row>
    <row r="2346" spans="24:44" ht="18.75" x14ac:dyDescent="0.3">
      <c r="X2346" s="83">
        <f t="shared" si="288"/>
        <v>9</v>
      </c>
      <c r="Z2346" s="90" t="e">
        <f t="shared" si="289"/>
        <v>#DIV/0!</v>
      </c>
      <c r="AA2346" s="94" t="e">
        <f>+VLOOKUP(C2346,'Código Licitaciones'!$J$7:$J$31,1,0)</f>
        <v>#N/A</v>
      </c>
      <c r="AB2346" s="94">
        <f t="shared" si="290"/>
        <v>0</v>
      </c>
      <c r="AC2346" s="94" t="e">
        <f>+VLOOKUP(E2346,'Código Licitaciones'!$K$7:$K$50,1,0)</f>
        <v>#N/A</v>
      </c>
      <c r="AD2346" s="94">
        <f t="shared" si="291"/>
        <v>0</v>
      </c>
      <c r="AE2346" s="94" t="e">
        <f>+VLOOKUP(G2346,'Código Licitaciones'!$L$7:$L$50,1,0)</f>
        <v>#N/A</v>
      </c>
      <c r="AF2346" s="90" t="e">
        <f t="shared" si="292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5"/>
        <v>0</v>
      </c>
      <c r="AJ2346" s="94">
        <f t="shared" si="285"/>
        <v>0</v>
      </c>
      <c r="AK2346" s="95" t="e">
        <f>+VLOOKUP(M2346,'Código Barras'!$C$3:$C$1694,1,0)</f>
        <v>#N/A</v>
      </c>
      <c r="AL2346" s="90">
        <f t="shared" si="287"/>
        <v>0</v>
      </c>
      <c r="AM2346" s="90">
        <f t="shared" si="287"/>
        <v>0</v>
      </c>
      <c r="AN2346" s="90">
        <f t="shared" si="287"/>
        <v>0</v>
      </c>
      <c r="AO2346" s="90">
        <f t="shared" si="286"/>
        <v>0</v>
      </c>
      <c r="AP2346" s="90">
        <f t="shared" si="286"/>
        <v>0</v>
      </c>
      <c r="AQ2346" s="90">
        <f t="shared" si="286"/>
        <v>0</v>
      </c>
      <c r="AR2346" s="90" t="e">
        <f>VLOOKUP(C2346&amp;E2346&amp;G2346&amp;I2346&amp;J2346,'Código Licitaciones'!$I$8:$I$4158,1,0)</f>
        <v>#N/A</v>
      </c>
    </row>
    <row r="2347" spans="24:44" ht="18.75" x14ac:dyDescent="0.3">
      <c r="X2347" s="83">
        <f t="shared" si="288"/>
        <v>9</v>
      </c>
      <c r="Z2347" s="90" t="e">
        <f t="shared" si="289"/>
        <v>#DIV/0!</v>
      </c>
      <c r="AA2347" s="94" t="e">
        <f>+VLOOKUP(C2347,'Código Licitaciones'!$J$7:$J$31,1,0)</f>
        <v>#N/A</v>
      </c>
      <c r="AB2347" s="94">
        <f t="shared" si="290"/>
        <v>0</v>
      </c>
      <c r="AC2347" s="94" t="e">
        <f>+VLOOKUP(E2347,'Código Licitaciones'!$K$7:$K$50,1,0)</f>
        <v>#N/A</v>
      </c>
      <c r="AD2347" s="94">
        <f t="shared" si="291"/>
        <v>0</v>
      </c>
      <c r="AE2347" s="94" t="e">
        <f>+VLOOKUP(G2347,'Código Licitaciones'!$L$7:$L$50,1,0)</f>
        <v>#N/A</v>
      </c>
      <c r="AF2347" s="90" t="e">
        <f t="shared" si="292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5"/>
        <v>0</v>
      </c>
      <c r="AJ2347" s="94">
        <f t="shared" si="285"/>
        <v>0</v>
      </c>
      <c r="AK2347" s="95" t="e">
        <f>+VLOOKUP(M2347,'Código Barras'!$C$3:$C$1694,1,0)</f>
        <v>#N/A</v>
      </c>
      <c r="AL2347" s="90">
        <f t="shared" si="287"/>
        <v>0</v>
      </c>
      <c r="AM2347" s="90">
        <f t="shared" si="287"/>
        <v>0</v>
      </c>
      <c r="AN2347" s="90">
        <f t="shared" si="287"/>
        <v>0</v>
      </c>
      <c r="AO2347" s="90">
        <f t="shared" si="286"/>
        <v>0</v>
      </c>
      <c r="AP2347" s="90">
        <f t="shared" si="286"/>
        <v>0</v>
      </c>
      <c r="AQ2347" s="90">
        <f t="shared" si="286"/>
        <v>0</v>
      </c>
      <c r="AR2347" s="90" t="e">
        <f>VLOOKUP(C2347&amp;E2347&amp;G2347&amp;I2347&amp;J2347,'Código Licitaciones'!$I$8:$I$4158,1,0)</f>
        <v>#N/A</v>
      </c>
    </row>
    <row r="2348" spans="24:44" ht="18.75" x14ac:dyDescent="0.3">
      <c r="X2348" s="83">
        <f t="shared" si="288"/>
        <v>9</v>
      </c>
      <c r="Z2348" s="90" t="e">
        <f t="shared" si="289"/>
        <v>#DIV/0!</v>
      </c>
      <c r="AA2348" s="94" t="e">
        <f>+VLOOKUP(C2348,'Código Licitaciones'!$J$7:$J$31,1,0)</f>
        <v>#N/A</v>
      </c>
      <c r="AB2348" s="94">
        <f t="shared" si="290"/>
        <v>0</v>
      </c>
      <c r="AC2348" s="94" t="e">
        <f>+VLOOKUP(E2348,'Código Licitaciones'!$K$7:$K$50,1,0)</f>
        <v>#N/A</v>
      </c>
      <c r="AD2348" s="94">
        <f t="shared" si="291"/>
        <v>0</v>
      </c>
      <c r="AE2348" s="94" t="e">
        <f>+VLOOKUP(G2348,'Código Licitaciones'!$L$7:$L$50,1,0)</f>
        <v>#N/A</v>
      </c>
      <c r="AF2348" s="90" t="e">
        <f t="shared" si="292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5"/>
        <v>0</v>
      </c>
      <c r="AJ2348" s="94">
        <f t="shared" si="285"/>
        <v>0</v>
      </c>
      <c r="AK2348" s="95" t="e">
        <f>+VLOOKUP(M2348,'Código Barras'!$C$3:$C$1694,1,0)</f>
        <v>#N/A</v>
      </c>
      <c r="AL2348" s="90">
        <f t="shared" si="287"/>
        <v>0</v>
      </c>
      <c r="AM2348" s="90">
        <f t="shared" si="287"/>
        <v>0</v>
      </c>
      <c r="AN2348" s="90">
        <f t="shared" si="287"/>
        <v>0</v>
      </c>
      <c r="AO2348" s="90">
        <f t="shared" si="286"/>
        <v>0</v>
      </c>
      <c r="AP2348" s="90">
        <f t="shared" si="286"/>
        <v>0</v>
      </c>
      <c r="AQ2348" s="90">
        <f t="shared" si="286"/>
        <v>0</v>
      </c>
      <c r="AR2348" s="90" t="e">
        <f>VLOOKUP(C2348&amp;E2348&amp;G2348&amp;I2348&amp;J2348,'Código Licitaciones'!$I$8:$I$4158,1,0)</f>
        <v>#N/A</v>
      </c>
    </row>
    <row r="2349" spans="24:44" ht="18.75" x14ac:dyDescent="0.3">
      <c r="X2349" s="83">
        <f t="shared" si="288"/>
        <v>9</v>
      </c>
      <c r="Z2349" s="90" t="e">
        <f t="shared" si="289"/>
        <v>#DIV/0!</v>
      </c>
      <c r="AA2349" s="94" t="e">
        <f>+VLOOKUP(C2349,'Código Licitaciones'!$J$7:$J$31,1,0)</f>
        <v>#N/A</v>
      </c>
      <c r="AB2349" s="94">
        <f t="shared" si="290"/>
        <v>0</v>
      </c>
      <c r="AC2349" s="94" t="e">
        <f>+VLOOKUP(E2349,'Código Licitaciones'!$K$7:$K$50,1,0)</f>
        <v>#N/A</v>
      </c>
      <c r="AD2349" s="94">
        <f t="shared" si="291"/>
        <v>0</v>
      </c>
      <c r="AE2349" s="94" t="e">
        <f>+VLOOKUP(G2349,'Código Licitaciones'!$L$7:$L$50,1,0)</f>
        <v>#N/A</v>
      </c>
      <c r="AF2349" s="90" t="e">
        <f t="shared" si="292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5"/>
        <v>0</v>
      </c>
      <c r="AJ2349" s="94">
        <f t="shared" si="285"/>
        <v>0</v>
      </c>
      <c r="AK2349" s="95" t="e">
        <f>+VLOOKUP(M2349,'Código Barras'!$C$3:$C$1694,1,0)</f>
        <v>#N/A</v>
      </c>
      <c r="AL2349" s="90">
        <f t="shared" si="287"/>
        <v>0</v>
      </c>
      <c r="AM2349" s="90">
        <f t="shared" si="287"/>
        <v>0</v>
      </c>
      <c r="AN2349" s="90">
        <f t="shared" si="287"/>
        <v>0</v>
      </c>
      <c r="AO2349" s="90">
        <f t="shared" si="286"/>
        <v>0</v>
      </c>
      <c r="AP2349" s="90">
        <f t="shared" si="286"/>
        <v>0</v>
      </c>
      <c r="AQ2349" s="90">
        <f t="shared" si="286"/>
        <v>0</v>
      </c>
      <c r="AR2349" s="90" t="e">
        <f>VLOOKUP(C2349&amp;E2349&amp;G2349&amp;I2349&amp;J2349,'Código Licitaciones'!$I$8:$I$4158,1,0)</f>
        <v>#N/A</v>
      </c>
    </row>
    <row r="2350" spans="24:44" ht="18.75" x14ac:dyDescent="0.3">
      <c r="X2350" s="83">
        <f t="shared" si="288"/>
        <v>9</v>
      </c>
      <c r="Z2350" s="90" t="e">
        <f t="shared" si="289"/>
        <v>#DIV/0!</v>
      </c>
      <c r="AA2350" s="94" t="e">
        <f>+VLOOKUP(C2350,'Código Licitaciones'!$J$7:$J$31,1,0)</f>
        <v>#N/A</v>
      </c>
      <c r="AB2350" s="94">
        <f t="shared" si="290"/>
        <v>0</v>
      </c>
      <c r="AC2350" s="94" t="e">
        <f>+VLOOKUP(E2350,'Código Licitaciones'!$K$7:$K$50,1,0)</f>
        <v>#N/A</v>
      </c>
      <c r="AD2350" s="94">
        <f t="shared" si="291"/>
        <v>0</v>
      </c>
      <c r="AE2350" s="94" t="e">
        <f>+VLOOKUP(G2350,'Código Licitaciones'!$L$7:$L$50,1,0)</f>
        <v>#N/A</v>
      </c>
      <c r="AF2350" s="90" t="e">
        <f t="shared" si="292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5"/>
        <v>0</v>
      </c>
      <c r="AJ2350" s="94">
        <f t="shared" si="285"/>
        <v>0</v>
      </c>
      <c r="AK2350" s="95" t="e">
        <f>+VLOOKUP(M2350,'Código Barras'!$C$3:$C$1694,1,0)</f>
        <v>#N/A</v>
      </c>
      <c r="AL2350" s="90">
        <f t="shared" si="287"/>
        <v>0</v>
      </c>
      <c r="AM2350" s="90">
        <f t="shared" si="287"/>
        <v>0</v>
      </c>
      <c r="AN2350" s="90">
        <f t="shared" si="287"/>
        <v>0</v>
      </c>
      <c r="AO2350" s="90">
        <f t="shared" si="286"/>
        <v>0</v>
      </c>
      <c r="AP2350" s="90">
        <f t="shared" si="286"/>
        <v>0</v>
      </c>
      <c r="AQ2350" s="90">
        <f t="shared" si="286"/>
        <v>0</v>
      </c>
      <c r="AR2350" s="90" t="e">
        <f>VLOOKUP(C2350&amp;E2350&amp;G2350&amp;I2350&amp;J2350,'Código Licitaciones'!$I$8:$I$4158,1,0)</f>
        <v>#N/A</v>
      </c>
    </row>
    <row r="2351" spans="24:44" ht="18.75" x14ac:dyDescent="0.3">
      <c r="X2351" s="83">
        <f t="shared" si="288"/>
        <v>9</v>
      </c>
      <c r="Z2351" s="90" t="e">
        <f t="shared" si="289"/>
        <v>#DIV/0!</v>
      </c>
      <c r="AA2351" s="94" t="e">
        <f>+VLOOKUP(C2351,'Código Licitaciones'!$J$7:$J$31,1,0)</f>
        <v>#N/A</v>
      </c>
      <c r="AB2351" s="94">
        <f t="shared" si="290"/>
        <v>0</v>
      </c>
      <c r="AC2351" s="94" t="e">
        <f>+VLOOKUP(E2351,'Código Licitaciones'!$K$7:$K$50,1,0)</f>
        <v>#N/A</v>
      </c>
      <c r="AD2351" s="94">
        <f t="shared" si="291"/>
        <v>0</v>
      </c>
      <c r="AE2351" s="94" t="e">
        <f>+VLOOKUP(G2351,'Código Licitaciones'!$L$7:$L$50,1,0)</f>
        <v>#N/A</v>
      </c>
      <c r="AF2351" s="90" t="e">
        <f t="shared" si="292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5"/>
        <v>0</v>
      </c>
      <c r="AJ2351" s="94">
        <f t="shared" si="285"/>
        <v>0</v>
      </c>
      <c r="AK2351" s="95" t="e">
        <f>+VLOOKUP(M2351,'Código Barras'!$C$3:$C$1694,1,0)</f>
        <v>#N/A</v>
      </c>
      <c r="AL2351" s="90">
        <f t="shared" si="287"/>
        <v>0</v>
      </c>
      <c r="AM2351" s="90">
        <f t="shared" si="287"/>
        <v>0</v>
      </c>
      <c r="AN2351" s="90">
        <f t="shared" si="287"/>
        <v>0</v>
      </c>
      <c r="AO2351" s="90">
        <f t="shared" si="286"/>
        <v>0</v>
      </c>
      <c r="AP2351" s="90">
        <f t="shared" si="286"/>
        <v>0</v>
      </c>
      <c r="AQ2351" s="90">
        <f t="shared" si="286"/>
        <v>0</v>
      </c>
      <c r="AR2351" s="90" t="e">
        <f>VLOOKUP(C2351&amp;E2351&amp;G2351&amp;I2351&amp;J2351,'Código Licitaciones'!$I$8:$I$4158,1,0)</f>
        <v>#N/A</v>
      </c>
    </row>
    <row r="2352" spans="24:44" ht="18.75" x14ac:dyDescent="0.3">
      <c r="X2352" s="83">
        <f t="shared" si="288"/>
        <v>9</v>
      </c>
      <c r="Z2352" s="90" t="e">
        <f t="shared" si="289"/>
        <v>#DIV/0!</v>
      </c>
      <c r="AA2352" s="94" t="e">
        <f>+VLOOKUP(C2352,'Código Licitaciones'!$J$7:$J$31,1,0)</f>
        <v>#N/A</v>
      </c>
      <c r="AB2352" s="94">
        <f t="shared" si="290"/>
        <v>0</v>
      </c>
      <c r="AC2352" s="94" t="e">
        <f>+VLOOKUP(E2352,'Código Licitaciones'!$K$7:$K$50,1,0)</f>
        <v>#N/A</v>
      </c>
      <c r="AD2352" s="94">
        <f t="shared" si="291"/>
        <v>0</v>
      </c>
      <c r="AE2352" s="94" t="e">
        <f>+VLOOKUP(G2352,'Código Licitaciones'!$L$7:$L$50,1,0)</f>
        <v>#N/A</v>
      </c>
      <c r="AF2352" s="90" t="e">
        <f t="shared" si="292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5"/>
        <v>0</v>
      </c>
      <c r="AJ2352" s="94">
        <f t="shared" si="285"/>
        <v>0</v>
      </c>
      <c r="AK2352" s="95" t="e">
        <f>+VLOOKUP(M2352,'Código Barras'!$C$3:$C$1694,1,0)</f>
        <v>#N/A</v>
      </c>
      <c r="AL2352" s="90">
        <f t="shared" si="287"/>
        <v>0</v>
      </c>
      <c r="AM2352" s="90">
        <f t="shared" si="287"/>
        <v>0</v>
      </c>
      <c r="AN2352" s="90">
        <f t="shared" si="287"/>
        <v>0</v>
      </c>
      <c r="AO2352" s="90">
        <f t="shared" si="286"/>
        <v>0</v>
      </c>
      <c r="AP2352" s="90">
        <f t="shared" si="286"/>
        <v>0</v>
      </c>
      <c r="AQ2352" s="90">
        <f t="shared" si="286"/>
        <v>0</v>
      </c>
      <c r="AR2352" s="90" t="e">
        <f>VLOOKUP(C2352&amp;E2352&amp;G2352&amp;I2352&amp;J2352,'Código Licitaciones'!$I$8:$I$4158,1,0)</f>
        <v>#N/A</v>
      </c>
    </row>
    <row r="2353" spans="24:44" ht="18.75" x14ac:dyDescent="0.3">
      <c r="X2353" s="83">
        <f t="shared" si="288"/>
        <v>9</v>
      </c>
      <c r="Z2353" s="90" t="e">
        <f t="shared" si="289"/>
        <v>#DIV/0!</v>
      </c>
      <c r="AA2353" s="94" t="e">
        <f>+VLOOKUP(C2353,'Código Licitaciones'!$J$7:$J$31,1,0)</f>
        <v>#N/A</v>
      </c>
      <c r="AB2353" s="94">
        <f t="shared" si="290"/>
        <v>0</v>
      </c>
      <c r="AC2353" s="94" t="e">
        <f>+VLOOKUP(E2353,'Código Licitaciones'!$K$7:$K$50,1,0)</f>
        <v>#N/A</v>
      </c>
      <c r="AD2353" s="94">
        <f t="shared" si="291"/>
        <v>0</v>
      </c>
      <c r="AE2353" s="94" t="e">
        <f>+VLOOKUP(G2353,'Código Licitaciones'!$L$7:$L$50,1,0)</f>
        <v>#N/A</v>
      </c>
      <c r="AF2353" s="90" t="e">
        <f t="shared" si="292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5"/>
        <v>0</v>
      </c>
      <c r="AJ2353" s="94">
        <f t="shared" si="285"/>
        <v>0</v>
      </c>
      <c r="AK2353" s="95" t="e">
        <f>+VLOOKUP(M2353,'Código Barras'!$C$3:$C$1694,1,0)</f>
        <v>#N/A</v>
      </c>
      <c r="AL2353" s="90">
        <f t="shared" si="287"/>
        <v>0</v>
      </c>
      <c r="AM2353" s="90">
        <f t="shared" si="287"/>
        <v>0</v>
      </c>
      <c r="AN2353" s="90">
        <f t="shared" si="287"/>
        <v>0</v>
      </c>
      <c r="AO2353" s="90">
        <f t="shared" si="286"/>
        <v>0</v>
      </c>
      <c r="AP2353" s="90">
        <f t="shared" si="286"/>
        <v>0</v>
      </c>
      <c r="AQ2353" s="90">
        <f t="shared" si="286"/>
        <v>0</v>
      </c>
      <c r="AR2353" s="90" t="e">
        <f>VLOOKUP(C2353&amp;E2353&amp;G2353&amp;I2353&amp;J2353,'Código Licitaciones'!$I$8:$I$4158,1,0)</f>
        <v>#N/A</v>
      </c>
    </row>
    <row r="2354" spans="24:44" ht="18.75" x14ac:dyDescent="0.3">
      <c r="X2354" s="83">
        <f t="shared" si="288"/>
        <v>9</v>
      </c>
      <c r="Z2354" s="90" t="e">
        <f t="shared" si="289"/>
        <v>#DIV/0!</v>
      </c>
      <c r="AA2354" s="94" t="e">
        <f>+VLOOKUP(C2354,'Código Licitaciones'!$J$7:$J$31,1,0)</f>
        <v>#N/A</v>
      </c>
      <c r="AB2354" s="94">
        <f t="shared" si="290"/>
        <v>0</v>
      </c>
      <c r="AC2354" s="94" t="e">
        <f>+VLOOKUP(E2354,'Código Licitaciones'!$K$7:$K$50,1,0)</f>
        <v>#N/A</v>
      </c>
      <c r="AD2354" s="94">
        <f t="shared" si="291"/>
        <v>0</v>
      </c>
      <c r="AE2354" s="94" t="e">
        <f>+VLOOKUP(G2354,'Código Licitaciones'!$L$7:$L$50,1,0)</f>
        <v>#N/A</v>
      </c>
      <c r="AF2354" s="90" t="e">
        <f t="shared" si="292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5"/>
        <v>0</v>
      </c>
      <c r="AJ2354" s="94">
        <f t="shared" si="285"/>
        <v>0</v>
      </c>
      <c r="AK2354" s="95" t="e">
        <f>+VLOOKUP(M2354,'Código Barras'!$C$3:$C$1694,1,0)</f>
        <v>#N/A</v>
      </c>
      <c r="AL2354" s="90">
        <f t="shared" si="287"/>
        <v>0</v>
      </c>
      <c r="AM2354" s="90">
        <f t="shared" si="287"/>
        <v>0</v>
      </c>
      <c r="AN2354" s="90">
        <f t="shared" si="287"/>
        <v>0</v>
      </c>
      <c r="AO2354" s="90">
        <f t="shared" si="286"/>
        <v>0</v>
      </c>
      <c r="AP2354" s="90">
        <f t="shared" si="286"/>
        <v>0</v>
      </c>
      <c r="AQ2354" s="90">
        <f t="shared" si="286"/>
        <v>0</v>
      </c>
      <c r="AR2354" s="90" t="e">
        <f>VLOOKUP(C2354&amp;E2354&amp;G2354&amp;I2354&amp;J2354,'Código Licitaciones'!$I$8:$I$4158,1,0)</f>
        <v>#N/A</v>
      </c>
    </row>
    <row r="2355" spans="24:44" ht="18.75" x14ac:dyDescent="0.3">
      <c r="X2355" s="83">
        <f t="shared" si="288"/>
        <v>9</v>
      </c>
      <c r="Z2355" s="90" t="e">
        <f t="shared" si="289"/>
        <v>#DIV/0!</v>
      </c>
      <c r="AA2355" s="94" t="e">
        <f>+VLOOKUP(C2355,'Código Licitaciones'!$J$7:$J$31,1,0)</f>
        <v>#N/A</v>
      </c>
      <c r="AB2355" s="94">
        <f t="shared" si="290"/>
        <v>0</v>
      </c>
      <c r="AC2355" s="94" t="e">
        <f>+VLOOKUP(E2355,'Código Licitaciones'!$K$7:$K$50,1,0)</f>
        <v>#N/A</v>
      </c>
      <c r="AD2355" s="94">
        <f t="shared" si="291"/>
        <v>0</v>
      </c>
      <c r="AE2355" s="94" t="e">
        <f>+VLOOKUP(G2355,'Código Licitaciones'!$L$7:$L$50,1,0)</f>
        <v>#N/A</v>
      </c>
      <c r="AF2355" s="90" t="e">
        <f t="shared" si="292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3">+K2355</f>
        <v>0</v>
      </c>
      <c r="AJ2355" s="94">
        <f t="shared" si="293"/>
        <v>0</v>
      </c>
      <c r="AK2355" s="95" t="e">
        <f>+VLOOKUP(M2355,'Código Barras'!$C$3:$C$1694,1,0)</f>
        <v>#N/A</v>
      </c>
      <c r="AL2355" s="90">
        <f t="shared" si="287"/>
        <v>0</v>
      </c>
      <c r="AM2355" s="90">
        <f t="shared" si="287"/>
        <v>0</v>
      </c>
      <c r="AN2355" s="90">
        <f t="shared" si="287"/>
        <v>0</v>
      </c>
      <c r="AO2355" s="90">
        <f t="shared" si="286"/>
        <v>0</v>
      </c>
      <c r="AP2355" s="90">
        <f t="shared" si="286"/>
        <v>0</v>
      </c>
      <c r="AQ2355" s="90">
        <f t="shared" si="286"/>
        <v>0</v>
      </c>
      <c r="AR2355" s="90" t="e">
        <f>VLOOKUP(C2355&amp;E2355&amp;G2355&amp;I2355&amp;J2355,'Código Licitaciones'!$I$8:$I$4158,1,0)</f>
        <v>#N/A</v>
      </c>
    </row>
    <row r="2356" spans="24:44" ht="18.75" x14ac:dyDescent="0.3">
      <c r="X2356" s="83">
        <f t="shared" si="288"/>
        <v>9</v>
      </c>
      <c r="Z2356" s="90" t="e">
        <f t="shared" si="289"/>
        <v>#DIV/0!</v>
      </c>
      <c r="AA2356" s="94" t="e">
        <f>+VLOOKUP(C2356,'Código Licitaciones'!$J$7:$J$31,1,0)</f>
        <v>#N/A</v>
      </c>
      <c r="AB2356" s="94">
        <f t="shared" si="290"/>
        <v>0</v>
      </c>
      <c r="AC2356" s="94" t="e">
        <f>+VLOOKUP(E2356,'Código Licitaciones'!$K$7:$K$50,1,0)</f>
        <v>#N/A</v>
      </c>
      <c r="AD2356" s="94">
        <f t="shared" si="291"/>
        <v>0</v>
      </c>
      <c r="AE2356" s="94" t="e">
        <f>+VLOOKUP(G2356,'Código Licitaciones'!$L$7:$L$50,1,0)</f>
        <v>#N/A</v>
      </c>
      <c r="AF2356" s="90" t="e">
        <f t="shared" si="292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3"/>
        <v>0</v>
      </c>
      <c r="AJ2356" s="94">
        <f t="shared" si="293"/>
        <v>0</v>
      </c>
      <c r="AK2356" s="95" t="e">
        <f>+VLOOKUP(M2356,'Código Barras'!$C$3:$C$1694,1,0)</f>
        <v>#N/A</v>
      </c>
      <c r="AL2356" s="90">
        <f t="shared" si="287"/>
        <v>0</v>
      </c>
      <c r="AM2356" s="90">
        <f t="shared" si="287"/>
        <v>0</v>
      </c>
      <c r="AN2356" s="90">
        <f t="shared" si="287"/>
        <v>0</v>
      </c>
      <c r="AO2356" s="90">
        <f t="shared" si="286"/>
        <v>0</v>
      </c>
      <c r="AP2356" s="90">
        <f t="shared" si="286"/>
        <v>0</v>
      </c>
      <c r="AQ2356" s="90">
        <f t="shared" si="286"/>
        <v>0</v>
      </c>
      <c r="AR2356" s="90" t="e">
        <f>VLOOKUP(C2356&amp;E2356&amp;G2356&amp;I2356&amp;J2356,'Código Licitaciones'!$I$8:$I$4158,1,0)</f>
        <v>#N/A</v>
      </c>
    </row>
    <row r="2357" spans="24:44" ht="18.75" x14ac:dyDescent="0.3">
      <c r="X2357" s="83">
        <f t="shared" si="288"/>
        <v>9</v>
      </c>
      <c r="Z2357" s="90" t="e">
        <f t="shared" si="289"/>
        <v>#DIV/0!</v>
      </c>
      <c r="AA2357" s="94" t="e">
        <f>+VLOOKUP(C2357,'Código Licitaciones'!$J$7:$J$31,1,0)</f>
        <v>#N/A</v>
      </c>
      <c r="AB2357" s="94">
        <f t="shared" si="290"/>
        <v>0</v>
      </c>
      <c r="AC2357" s="94" t="e">
        <f>+VLOOKUP(E2357,'Código Licitaciones'!$K$7:$K$50,1,0)</f>
        <v>#N/A</v>
      </c>
      <c r="AD2357" s="94">
        <f t="shared" si="291"/>
        <v>0</v>
      </c>
      <c r="AE2357" s="94" t="e">
        <f>+VLOOKUP(G2357,'Código Licitaciones'!$L$7:$L$50,1,0)</f>
        <v>#N/A</v>
      </c>
      <c r="AF2357" s="90" t="e">
        <f t="shared" si="292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3"/>
        <v>0</v>
      </c>
      <c r="AJ2357" s="94">
        <f t="shared" si="293"/>
        <v>0</v>
      </c>
      <c r="AK2357" s="95" t="e">
        <f>+VLOOKUP(M2357,'Código Barras'!$C$3:$C$1694,1,0)</f>
        <v>#N/A</v>
      </c>
      <c r="AL2357" s="90">
        <f t="shared" si="287"/>
        <v>0</v>
      </c>
      <c r="AM2357" s="90">
        <f t="shared" si="287"/>
        <v>0</v>
      </c>
      <c r="AN2357" s="90">
        <f t="shared" si="287"/>
        <v>0</v>
      </c>
      <c r="AO2357" s="90">
        <f t="shared" si="286"/>
        <v>0</v>
      </c>
      <c r="AP2357" s="90">
        <f t="shared" si="286"/>
        <v>0</v>
      </c>
      <c r="AQ2357" s="90">
        <f t="shared" si="286"/>
        <v>0</v>
      </c>
      <c r="AR2357" s="90" t="e">
        <f>VLOOKUP(C2357&amp;E2357&amp;G2357&amp;I2357&amp;J2357,'Código Licitaciones'!$I$8:$I$4158,1,0)</f>
        <v>#N/A</v>
      </c>
    </row>
    <row r="2358" spans="24:44" ht="18.75" x14ac:dyDescent="0.3">
      <c r="X2358" s="83">
        <f t="shared" si="288"/>
        <v>9</v>
      </c>
      <c r="Z2358" s="90" t="e">
        <f t="shared" si="289"/>
        <v>#DIV/0!</v>
      </c>
      <c r="AA2358" s="94" t="e">
        <f>+VLOOKUP(C2358,'Código Licitaciones'!$J$7:$J$31,1,0)</f>
        <v>#N/A</v>
      </c>
      <c r="AB2358" s="94">
        <f t="shared" si="290"/>
        <v>0</v>
      </c>
      <c r="AC2358" s="94" t="e">
        <f>+VLOOKUP(E2358,'Código Licitaciones'!$K$7:$K$50,1,0)</f>
        <v>#N/A</v>
      </c>
      <c r="AD2358" s="94">
        <f t="shared" si="291"/>
        <v>0</v>
      </c>
      <c r="AE2358" s="94" t="e">
        <f>+VLOOKUP(G2358,'Código Licitaciones'!$L$7:$L$50,1,0)</f>
        <v>#N/A</v>
      </c>
      <c r="AF2358" s="90" t="e">
        <f t="shared" si="292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3"/>
        <v>0</v>
      </c>
      <c r="AJ2358" s="94">
        <f t="shared" si="293"/>
        <v>0</v>
      </c>
      <c r="AK2358" s="95" t="e">
        <f>+VLOOKUP(M2358,'Código Barras'!$C$3:$C$1694,1,0)</f>
        <v>#N/A</v>
      </c>
      <c r="AL2358" s="90">
        <f t="shared" si="287"/>
        <v>0</v>
      </c>
      <c r="AM2358" s="90">
        <f t="shared" si="287"/>
        <v>0</v>
      </c>
      <c r="AN2358" s="90">
        <f t="shared" si="287"/>
        <v>0</v>
      </c>
      <c r="AO2358" s="90">
        <f t="shared" si="286"/>
        <v>0</v>
      </c>
      <c r="AP2358" s="90">
        <f t="shared" si="286"/>
        <v>0</v>
      </c>
      <c r="AQ2358" s="90">
        <f t="shared" si="286"/>
        <v>0</v>
      </c>
      <c r="AR2358" s="90" t="e">
        <f>VLOOKUP(C2358&amp;E2358&amp;G2358&amp;I2358&amp;J2358,'Código Licitaciones'!$I$8:$I$4158,1,0)</f>
        <v>#N/A</v>
      </c>
    </row>
    <row r="2359" spans="24:44" ht="18.75" x14ac:dyDescent="0.3">
      <c r="X2359" s="83">
        <f t="shared" si="288"/>
        <v>9</v>
      </c>
      <c r="Z2359" s="90" t="e">
        <f t="shared" si="289"/>
        <v>#DIV/0!</v>
      </c>
      <c r="AA2359" s="94" t="e">
        <f>+VLOOKUP(C2359,'Código Licitaciones'!$J$7:$J$31,1,0)</f>
        <v>#N/A</v>
      </c>
      <c r="AB2359" s="94">
        <f t="shared" si="290"/>
        <v>0</v>
      </c>
      <c r="AC2359" s="94" t="e">
        <f>+VLOOKUP(E2359,'Código Licitaciones'!$K$7:$K$50,1,0)</f>
        <v>#N/A</v>
      </c>
      <c r="AD2359" s="94">
        <f t="shared" si="291"/>
        <v>0</v>
      </c>
      <c r="AE2359" s="94" t="e">
        <f>+VLOOKUP(G2359,'Código Licitaciones'!$L$7:$L$50,1,0)</f>
        <v>#N/A</v>
      </c>
      <c r="AF2359" s="90" t="e">
        <f t="shared" si="292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3"/>
        <v>0</v>
      </c>
      <c r="AJ2359" s="94">
        <f t="shared" si="293"/>
        <v>0</v>
      </c>
      <c r="AK2359" s="95" t="e">
        <f>+VLOOKUP(M2359,'Código Barras'!$C$3:$C$1694,1,0)</f>
        <v>#N/A</v>
      </c>
      <c r="AL2359" s="90">
        <f t="shared" si="287"/>
        <v>0</v>
      </c>
      <c r="AM2359" s="90">
        <f t="shared" si="287"/>
        <v>0</v>
      </c>
      <c r="AN2359" s="90">
        <f t="shared" si="287"/>
        <v>0</v>
      </c>
      <c r="AO2359" s="90">
        <f t="shared" si="286"/>
        <v>0</v>
      </c>
      <c r="AP2359" s="90">
        <f t="shared" si="286"/>
        <v>0</v>
      </c>
      <c r="AQ2359" s="90">
        <f t="shared" si="286"/>
        <v>0</v>
      </c>
      <c r="AR2359" s="90" t="e">
        <f>VLOOKUP(C2359&amp;E2359&amp;G2359&amp;I2359&amp;J2359,'Código Licitaciones'!$I$8:$I$4158,1,0)</f>
        <v>#N/A</v>
      </c>
    </row>
    <row r="2360" spans="24:44" ht="18.75" x14ac:dyDescent="0.3">
      <c r="X2360" s="83">
        <f t="shared" si="288"/>
        <v>9</v>
      </c>
      <c r="Z2360" s="90" t="e">
        <f t="shared" si="289"/>
        <v>#DIV/0!</v>
      </c>
      <c r="AA2360" s="94" t="e">
        <f>+VLOOKUP(C2360,'Código Licitaciones'!$J$7:$J$31,1,0)</f>
        <v>#N/A</v>
      </c>
      <c r="AB2360" s="94">
        <f t="shared" si="290"/>
        <v>0</v>
      </c>
      <c r="AC2360" s="94" t="e">
        <f>+VLOOKUP(E2360,'Código Licitaciones'!$K$7:$K$50,1,0)</f>
        <v>#N/A</v>
      </c>
      <c r="AD2360" s="94">
        <f t="shared" si="291"/>
        <v>0</v>
      </c>
      <c r="AE2360" s="94" t="e">
        <f>+VLOOKUP(G2360,'Código Licitaciones'!$L$7:$L$50,1,0)</f>
        <v>#N/A</v>
      </c>
      <c r="AF2360" s="90" t="e">
        <f t="shared" si="292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3"/>
        <v>0</v>
      </c>
      <c r="AJ2360" s="94">
        <f t="shared" si="293"/>
        <v>0</v>
      </c>
      <c r="AK2360" s="95" t="e">
        <f>+VLOOKUP(M2360,'Código Barras'!$C$3:$C$1694,1,0)</f>
        <v>#N/A</v>
      </c>
      <c r="AL2360" s="90">
        <f t="shared" si="287"/>
        <v>0</v>
      </c>
      <c r="AM2360" s="90">
        <f t="shared" si="287"/>
        <v>0</v>
      </c>
      <c r="AN2360" s="90">
        <f t="shared" si="287"/>
        <v>0</v>
      </c>
      <c r="AO2360" s="90">
        <f t="shared" si="286"/>
        <v>0</v>
      </c>
      <c r="AP2360" s="90">
        <f t="shared" si="286"/>
        <v>0</v>
      </c>
      <c r="AQ2360" s="90">
        <f t="shared" si="286"/>
        <v>0</v>
      </c>
      <c r="AR2360" s="90" t="e">
        <f>VLOOKUP(C2360&amp;E2360&amp;G2360&amp;I2360&amp;J2360,'Código Licitaciones'!$I$8:$I$4158,1,0)</f>
        <v>#N/A</v>
      </c>
    </row>
    <row r="2361" spans="24:44" ht="18.75" x14ac:dyDescent="0.3">
      <c r="X2361" s="83">
        <f t="shared" si="288"/>
        <v>9</v>
      </c>
      <c r="Z2361" s="90" t="e">
        <f t="shared" si="289"/>
        <v>#DIV/0!</v>
      </c>
      <c r="AA2361" s="94" t="e">
        <f>+VLOOKUP(C2361,'Código Licitaciones'!$J$7:$J$31,1,0)</f>
        <v>#N/A</v>
      </c>
      <c r="AB2361" s="94">
        <f t="shared" si="290"/>
        <v>0</v>
      </c>
      <c r="AC2361" s="94" t="e">
        <f>+VLOOKUP(E2361,'Código Licitaciones'!$K$7:$K$50,1,0)</f>
        <v>#N/A</v>
      </c>
      <c r="AD2361" s="94">
        <f t="shared" si="291"/>
        <v>0</v>
      </c>
      <c r="AE2361" s="94" t="e">
        <f>+VLOOKUP(G2361,'Código Licitaciones'!$L$7:$L$50,1,0)</f>
        <v>#N/A</v>
      </c>
      <c r="AF2361" s="90" t="e">
        <f t="shared" si="292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3"/>
        <v>0</v>
      </c>
      <c r="AJ2361" s="94">
        <f t="shared" si="293"/>
        <v>0</v>
      </c>
      <c r="AK2361" s="95" t="e">
        <f>+VLOOKUP(M2361,'Código Barras'!$C$3:$C$1694,1,0)</f>
        <v>#N/A</v>
      </c>
      <c r="AL2361" s="90">
        <f t="shared" si="287"/>
        <v>0</v>
      </c>
      <c r="AM2361" s="90">
        <f t="shared" si="287"/>
        <v>0</v>
      </c>
      <c r="AN2361" s="90">
        <f t="shared" si="287"/>
        <v>0</v>
      </c>
      <c r="AO2361" s="90">
        <f t="shared" si="286"/>
        <v>0</v>
      </c>
      <c r="AP2361" s="90">
        <f t="shared" si="286"/>
        <v>0</v>
      </c>
      <c r="AQ2361" s="90">
        <f t="shared" si="286"/>
        <v>0</v>
      </c>
      <c r="AR2361" s="90" t="e">
        <f>VLOOKUP(C2361&amp;E2361&amp;G2361&amp;I2361&amp;J2361,'Código Licitaciones'!$I$8:$I$4158,1,0)</f>
        <v>#N/A</v>
      </c>
    </row>
    <row r="2362" spans="24:44" ht="18.75" x14ac:dyDescent="0.3">
      <c r="X2362" s="83">
        <f t="shared" si="288"/>
        <v>9</v>
      </c>
      <c r="Z2362" s="90" t="e">
        <f t="shared" si="289"/>
        <v>#DIV/0!</v>
      </c>
      <c r="AA2362" s="94" t="e">
        <f>+VLOOKUP(C2362,'Código Licitaciones'!$J$7:$J$31,1,0)</f>
        <v>#N/A</v>
      </c>
      <c r="AB2362" s="94">
        <f t="shared" si="290"/>
        <v>0</v>
      </c>
      <c r="AC2362" s="94" t="e">
        <f>+VLOOKUP(E2362,'Código Licitaciones'!$K$7:$K$50,1,0)</f>
        <v>#N/A</v>
      </c>
      <c r="AD2362" s="94">
        <f t="shared" si="291"/>
        <v>0</v>
      </c>
      <c r="AE2362" s="94" t="e">
        <f>+VLOOKUP(G2362,'Código Licitaciones'!$L$7:$L$50,1,0)</f>
        <v>#N/A</v>
      </c>
      <c r="AF2362" s="90" t="e">
        <f t="shared" si="292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3"/>
        <v>0</v>
      </c>
      <c r="AJ2362" s="94">
        <f t="shared" si="293"/>
        <v>0</v>
      </c>
      <c r="AK2362" s="95" t="e">
        <f>+VLOOKUP(M2362,'Código Barras'!$C$3:$C$1694,1,0)</f>
        <v>#N/A</v>
      </c>
      <c r="AL2362" s="90">
        <f t="shared" si="287"/>
        <v>0</v>
      </c>
      <c r="AM2362" s="90">
        <f t="shared" si="287"/>
        <v>0</v>
      </c>
      <c r="AN2362" s="90">
        <f t="shared" si="287"/>
        <v>0</v>
      </c>
      <c r="AO2362" s="90">
        <f t="shared" si="286"/>
        <v>0</v>
      </c>
      <c r="AP2362" s="90">
        <f t="shared" si="286"/>
        <v>0</v>
      </c>
      <c r="AQ2362" s="90">
        <f t="shared" si="286"/>
        <v>0</v>
      </c>
      <c r="AR2362" s="90" t="e">
        <f>VLOOKUP(C2362&amp;E2362&amp;G2362&amp;I2362&amp;J2362,'Código Licitaciones'!$I$8:$I$4158,1,0)</f>
        <v>#N/A</v>
      </c>
    </row>
    <row r="2363" spans="24:44" ht="18.75" x14ac:dyDescent="0.3">
      <c r="X2363" s="83">
        <f t="shared" si="288"/>
        <v>9</v>
      </c>
      <c r="Z2363" s="90" t="e">
        <f t="shared" si="289"/>
        <v>#DIV/0!</v>
      </c>
      <c r="AA2363" s="94" t="e">
        <f>+VLOOKUP(C2363,'Código Licitaciones'!$J$7:$J$31,1,0)</f>
        <v>#N/A</v>
      </c>
      <c r="AB2363" s="94">
        <f t="shared" si="290"/>
        <v>0</v>
      </c>
      <c r="AC2363" s="94" t="e">
        <f>+VLOOKUP(E2363,'Código Licitaciones'!$K$7:$K$50,1,0)</f>
        <v>#N/A</v>
      </c>
      <c r="AD2363" s="94">
        <f t="shared" si="291"/>
        <v>0</v>
      </c>
      <c r="AE2363" s="94" t="e">
        <f>+VLOOKUP(G2363,'Código Licitaciones'!$L$7:$L$50,1,0)</f>
        <v>#N/A</v>
      </c>
      <c r="AF2363" s="90" t="e">
        <f t="shared" si="292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3"/>
        <v>0</v>
      </c>
      <c r="AJ2363" s="94">
        <f t="shared" si="293"/>
        <v>0</v>
      </c>
      <c r="AK2363" s="95" t="e">
        <f>+VLOOKUP(M2363,'Código Barras'!$C$3:$C$1694,1,0)</f>
        <v>#N/A</v>
      </c>
      <c r="AL2363" s="90">
        <f t="shared" si="287"/>
        <v>0</v>
      </c>
      <c r="AM2363" s="90">
        <f t="shared" si="287"/>
        <v>0</v>
      </c>
      <c r="AN2363" s="90">
        <f t="shared" si="287"/>
        <v>0</v>
      </c>
      <c r="AO2363" s="90">
        <f t="shared" si="286"/>
        <v>0</v>
      </c>
      <c r="AP2363" s="90">
        <f t="shared" si="286"/>
        <v>0</v>
      </c>
      <c r="AQ2363" s="90">
        <f t="shared" si="286"/>
        <v>0</v>
      </c>
      <c r="AR2363" s="90" t="e">
        <f>VLOOKUP(C2363&amp;E2363&amp;G2363&amp;I2363&amp;J2363,'Código Licitaciones'!$I$8:$I$4158,1,0)</f>
        <v>#N/A</v>
      </c>
    </row>
    <row r="2364" spans="24:44" ht="18.75" x14ac:dyDescent="0.3">
      <c r="X2364" s="83">
        <f t="shared" si="288"/>
        <v>9</v>
      </c>
      <c r="Z2364" s="90" t="e">
        <f t="shared" si="289"/>
        <v>#DIV/0!</v>
      </c>
      <c r="AA2364" s="94" t="e">
        <f>+VLOOKUP(C2364,'Código Licitaciones'!$J$7:$J$31,1,0)</f>
        <v>#N/A</v>
      </c>
      <c r="AB2364" s="94">
        <f t="shared" si="290"/>
        <v>0</v>
      </c>
      <c r="AC2364" s="94" t="e">
        <f>+VLOOKUP(E2364,'Código Licitaciones'!$K$7:$K$50,1,0)</f>
        <v>#N/A</v>
      </c>
      <c r="AD2364" s="94">
        <f t="shared" si="291"/>
        <v>0</v>
      </c>
      <c r="AE2364" s="94" t="e">
        <f>+VLOOKUP(G2364,'Código Licitaciones'!$L$7:$L$50,1,0)</f>
        <v>#N/A</v>
      </c>
      <c r="AF2364" s="90" t="e">
        <f t="shared" si="292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3"/>
        <v>0</v>
      </c>
      <c r="AJ2364" s="94">
        <f t="shared" si="293"/>
        <v>0</v>
      </c>
      <c r="AK2364" s="95" t="e">
        <f>+VLOOKUP(M2364,'Código Barras'!$C$3:$C$1694,1,0)</f>
        <v>#N/A</v>
      </c>
      <c r="AL2364" s="90">
        <f t="shared" si="287"/>
        <v>0</v>
      </c>
      <c r="AM2364" s="90">
        <f t="shared" si="287"/>
        <v>0</v>
      </c>
      <c r="AN2364" s="90">
        <f t="shared" si="287"/>
        <v>0</v>
      </c>
      <c r="AO2364" s="90">
        <f t="shared" si="286"/>
        <v>0</v>
      </c>
      <c r="AP2364" s="90">
        <f t="shared" si="286"/>
        <v>0</v>
      </c>
      <c r="AQ2364" s="90">
        <f t="shared" si="286"/>
        <v>0</v>
      </c>
      <c r="AR2364" s="90" t="e">
        <f>VLOOKUP(C2364&amp;E2364&amp;G2364&amp;I2364&amp;J2364,'Código Licitaciones'!$I$8:$I$4158,1,0)</f>
        <v>#N/A</v>
      </c>
    </row>
    <row r="2365" spans="24:44" ht="18.75" x14ac:dyDescent="0.3">
      <c r="X2365" s="83">
        <f t="shared" si="288"/>
        <v>9</v>
      </c>
      <c r="Z2365" s="90" t="e">
        <f t="shared" si="289"/>
        <v>#DIV/0!</v>
      </c>
      <c r="AA2365" s="94" t="e">
        <f>+VLOOKUP(C2365,'Código Licitaciones'!$J$7:$J$31,1,0)</f>
        <v>#N/A</v>
      </c>
      <c r="AB2365" s="94">
        <f t="shared" si="290"/>
        <v>0</v>
      </c>
      <c r="AC2365" s="94" t="e">
        <f>+VLOOKUP(E2365,'Código Licitaciones'!$K$7:$K$50,1,0)</f>
        <v>#N/A</v>
      </c>
      <c r="AD2365" s="94">
        <f t="shared" si="291"/>
        <v>0</v>
      </c>
      <c r="AE2365" s="94" t="e">
        <f>+VLOOKUP(G2365,'Código Licitaciones'!$L$7:$L$50,1,0)</f>
        <v>#N/A</v>
      </c>
      <c r="AF2365" s="90" t="e">
        <f t="shared" si="292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3"/>
        <v>0</v>
      </c>
      <c r="AJ2365" s="94">
        <f t="shared" si="293"/>
        <v>0</v>
      </c>
      <c r="AK2365" s="95" t="e">
        <f>+VLOOKUP(M2365,'Código Barras'!$C$3:$C$1694,1,0)</f>
        <v>#N/A</v>
      </c>
      <c r="AL2365" s="90">
        <f t="shared" si="287"/>
        <v>0</v>
      </c>
      <c r="AM2365" s="90">
        <f t="shared" si="287"/>
        <v>0</v>
      </c>
      <c r="AN2365" s="90">
        <f t="shared" si="287"/>
        <v>0</v>
      </c>
      <c r="AO2365" s="90">
        <f t="shared" si="286"/>
        <v>0</v>
      </c>
      <c r="AP2365" s="90">
        <f t="shared" si="286"/>
        <v>0</v>
      </c>
      <c r="AQ2365" s="90">
        <f t="shared" si="286"/>
        <v>0</v>
      </c>
      <c r="AR2365" s="90" t="e">
        <f>VLOOKUP(C2365&amp;E2365&amp;G2365&amp;I2365&amp;J2365,'Código Licitaciones'!$I$8:$I$4158,1,0)</f>
        <v>#N/A</v>
      </c>
    </row>
    <row r="2366" spans="24:44" ht="18.75" x14ac:dyDescent="0.3">
      <c r="X2366" s="83">
        <f t="shared" si="288"/>
        <v>9</v>
      </c>
      <c r="Z2366" s="90" t="e">
        <f t="shared" si="289"/>
        <v>#DIV/0!</v>
      </c>
      <c r="AA2366" s="94" t="e">
        <f>+VLOOKUP(C2366,'Código Licitaciones'!$J$7:$J$31,1,0)</f>
        <v>#N/A</v>
      </c>
      <c r="AB2366" s="94">
        <f t="shared" si="290"/>
        <v>0</v>
      </c>
      <c r="AC2366" s="94" t="e">
        <f>+VLOOKUP(E2366,'Código Licitaciones'!$K$7:$K$50,1,0)</f>
        <v>#N/A</v>
      </c>
      <c r="AD2366" s="94">
        <f t="shared" si="291"/>
        <v>0</v>
      </c>
      <c r="AE2366" s="94" t="e">
        <f>+VLOOKUP(G2366,'Código Licitaciones'!$L$7:$L$50,1,0)</f>
        <v>#N/A</v>
      </c>
      <c r="AF2366" s="90" t="e">
        <f t="shared" si="292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3"/>
        <v>0</v>
      </c>
      <c r="AJ2366" s="94">
        <f t="shared" si="293"/>
        <v>0</v>
      </c>
      <c r="AK2366" s="95" t="e">
        <f>+VLOOKUP(M2366,'Código Barras'!$C$3:$C$1694,1,0)</f>
        <v>#N/A</v>
      </c>
      <c r="AL2366" s="90">
        <f t="shared" si="287"/>
        <v>0</v>
      </c>
      <c r="AM2366" s="90">
        <f t="shared" si="287"/>
        <v>0</v>
      </c>
      <c r="AN2366" s="90">
        <f t="shared" si="287"/>
        <v>0</v>
      </c>
      <c r="AO2366" s="90">
        <f t="shared" si="286"/>
        <v>0</v>
      </c>
      <c r="AP2366" s="90">
        <f t="shared" si="286"/>
        <v>0</v>
      </c>
      <c r="AQ2366" s="90">
        <f t="shared" si="286"/>
        <v>0</v>
      </c>
      <c r="AR2366" s="90" t="e">
        <f>VLOOKUP(C2366&amp;E2366&amp;G2366&amp;I2366&amp;J2366,'Código Licitaciones'!$I$8:$I$4158,1,0)</f>
        <v>#N/A</v>
      </c>
    </row>
    <row r="2367" spans="24:44" ht="18.75" x14ac:dyDescent="0.3">
      <c r="X2367" s="83">
        <f t="shared" si="288"/>
        <v>9</v>
      </c>
      <c r="Z2367" s="90" t="e">
        <f t="shared" si="289"/>
        <v>#DIV/0!</v>
      </c>
      <c r="AA2367" s="94" t="e">
        <f>+VLOOKUP(C2367,'Código Licitaciones'!$J$7:$J$31,1,0)</f>
        <v>#N/A</v>
      </c>
      <c r="AB2367" s="94">
        <f t="shared" si="290"/>
        <v>0</v>
      </c>
      <c r="AC2367" s="94" t="e">
        <f>+VLOOKUP(E2367,'Código Licitaciones'!$K$7:$K$50,1,0)</f>
        <v>#N/A</v>
      </c>
      <c r="AD2367" s="94">
        <f t="shared" si="291"/>
        <v>0</v>
      </c>
      <c r="AE2367" s="94" t="e">
        <f>+VLOOKUP(G2367,'Código Licitaciones'!$L$7:$L$50,1,0)</f>
        <v>#N/A</v>
      </c>
      <c r="AF2367" s="90" t="e">
        <f t="shared" si="292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3"/>
        <v>0</v>
      </c>
      <c r="AJ2367" s="94">
        <f t="shared" si="293"/>
        <v>0</v>
      </c>
      <c r="AK2367" s="95" t="e">
        <f>+VLOOKUP(M2367,'Código Barras'!$C$3:$C$1694,1,0)</f>
        <v>#N/A</v>
      </c>
      <c r="AL2367" s="90">
        <f t="shared" si="287"/>
        <v>0</v>
      </c>
      <c r="AM2367" s="90">
        <f t="shared" si="287"/>
        <v>0</v>
      </c>
      <c r="AN2367" s="90">
        <f t="shared" si="287"/>
        <v>0</v>
      </c>
      <c r="AO2367" s="90">
        <f t="shared" si="286"/>
        <v>0</v>
      </c>
      <c r="AP2367" s="90">
        <f t="shared" si="286"/>
        <v>0</v>
      </c>
      <c r="AQ2367" s="90">
        <f t="shared" si="286"/>
        <v>0</v>
      </c>
      <c r="AR2367" s="90" t="e">
        <f>VLOOKUP(C2367&amp;E2367&amp;G2367&amp;I2367&amp;J2367,'Código Licitaciones'!$I$8:$I$4158,1,0)</f>
        <v>#N/A</v>
      </c>
    </row>
    <row r="2368" spans="24:44" ht="18.75" x14ac:dyDescent="0.3">
      <c r="X2368" s="83">
        <f t="shared" si="288"/>
        <v>9</v>
      </c>
      <c r="Z2368" s="90" t="e">
        <f t="shared" si="289"/>
        <v>#DIV/0!</v>
      </c>
      <c r="AA2368" s="94" t="e">
        <f>+VLOOKUP(C2368,'Código Licitaciones'!$J$7:$J$31,1,0)</f>
        <v>#N/A</v>
      </c>
      <c r="AB2368" s="94">
        <f t="shared" si="290"/>
        <v>0</v>
      </c>
      <c r="AC2368" s="94" t="e">
        <f>+VLOOKUP(E2368,'Código Licitaciones'!$K$7:$K$50,1,0)</f>
        <v>#N/A</v>
      </c>
      <c r="AD2368" s="94">
        <f t="shared" si="291"/>
        <v>0</v>
      </c>
      <c r="AE2368" s="94" t="e">
        <f>+VLOOKUP(G2368,'Código Licitaciones'!$L$7:$L$50,1,0)</f>
        <v>#N/A</v>
      </c>
      <c r="AF2368" s="90" t="e">
        <f t="shared" si="292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3"/>
        <v>0</v>
      </c>
      <c r="AJ2368" s="94">
        <f t="shared" si="293"/>
        <v>0</v>
      </c>
      <c r="AK2368" s="95" t="e">
        <f>+VLOOKUP(M2368,'Código Barras'!$C$3:$C$1694,1,0)</f>
        <v>#N/A</v>
      </c>
      <c r="AL2368" s="90">
        <f t="shared" si="287"/>
        <v>0</v>
      </c>
      <c r="AM2368" s="90">
        <f t="shared" si="287"/>
        <v>0</v>
      </c>
      <c r="AN2368" s="90">
        <f t="shared" si="287"/>
        <v>0</v>
      </c>
      <c r="AO2368" s="90">
        <f t="shared" si="286"/>
        <v>0</v>
      </c>
      <c r="AP2368" s="90">
        <f t="shared" si="286"/>
        <v>0</v>
      </c>
      <c r="AQ2368" s="90">
        <f t="shared" si="286"/>
        <v>0</v>
      </c>
      <c r="AR2368" s="90" t="e">
        <f>VLOOKUP(C2368&amp;E2368&amp;G2368&amp;I2368&amp;J2368,'Código Licitaciones'!$I$8:$I$4158,1,0)</f>
        <v>#N/A</v>
      </c>
    </row>
    <row r="2369" spans="24:44" ht="18.75" x14ac:dyDescent="0.3">
      <c r="X2369" s="83">
        <f t="shared" si="288"/>
        <v>9</v>
      </c>
      <c r="Z2369" s="90" t="e">
        <f t="shared" si="289"/>
        <v>#DIV/0!</v>
      </c>
      <c r="AA2369" s="94" t="e">
        <f>+VLOOKUP(C2369,'Código Licitaciones'!$J$7:$J$31,1,0)</f>
        <v>#N/A</v>
      </c>
      <c r="AB2369" s="94">
        <f t="shared" si="290"/>
        <v>0</v>
      </c>
      <c r="AC2369" s="94" t="e">
        <f>+VLOOKUP(E2369,'Código Licitaciones'!$K$7:$K$50,1,0)</f>
        <v>#N/A</v>
      </c>
      <c r="AD2369" s="94">
        <f t="shared" si="291"/>
        <v>0</v>
      </c>
      <c r="AE2369" s="94" t="e">
        <f>+VLOOKUP(G2369,'Código Licitaciones'!$L$7:$L$50,1,0)</f>
        <v>#N/A</v>
      </c>
      <c r="AF2369" s="90" t="e">
        <f t="shared" si="292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3"/>
        <v>0</v>
      </c>
      <c r="AJ2369" s="94">
        <f t="shared" si="293"/>
        <v>0</v>
      </c>
      <c r="AK2369" s="95" t="e">
        <f>+VLOOKUP(M2369,'Código Barras'!$C$3:$C$1694,1,0)</f>
        <v>#N/A</v>
      </c>
      <c r="AL2369" s="90">
        <f t="shared" si="287"/>
        <v>0</v>
      </c>
      <c r="AM2369" s="90">
        <f t="shared" si="287"/>
        <v>0</v>
      </c>
      <c r="AN2369" s="90">
        <f t="shared" si="287"/>
        <v>0</v>
      </c>
      <c r="AO2369" s="90">
        <f t="shared" si="286"/>
        <v>0</v>
      </c>
      <c r="AP2369" s="90">
        <f t="shared" si="286"/>
        <v>0</v>
      </c>
      <c r="AQ2369" s="90">
        <f t="shared" si="286"/>
        <v>0</v>
      </c>
      <c r="AR2369" s="90" t="e">
        <f>VLOOKUP(C2369&amp;E2369&amp;G2369&amp;I2369&amp;J2369,'Código Licitaciones'!$I$8:$I$4158,1,0)</f>
        <v>#N/A</v>
      </c>
    </row>
    <row r="2370" spans="24:44" ht="18.75" x14ac:dyDescent="0.3">
      <c r="X2370" s="83">
        <f t="shared" si="288"/>
        <v>9</v>
      </c>
      <c r="Z2370" s="90" t="e">
        <f t="shared" si="289"/>
        <v>#DIV/0!</v>
      </c>
      <c r="AA2370" s="94" t="e">
        <f>+VLOOKUP(C2370,'Código Licitaciones'!$J$7:$J$31,1,0)</f>
        <v>#N/A</v>
      </c>
      <c r="AB2370" s="94">
        <f t="shared" si="290"/>
        <v>0</v>
      </c>
      <c r="AC2370" s="94" t="e">
        <f>+VLOOKUP(E2370,'Código Licitaciones'!$K$7:$K$50,1,0)</f>
        <v>#N/A</v>
      </c>
      <c r="AD2370" s="94">
        <f t="shared" si="291"/>
        <v>0</v>
      </c>
      <c r="AE2370" s="94" t="e">
        <f>+VLOOKUP(G2370,'Código Licitaciones'!$L$7:$L$50,1,0)</f>
        <v>#N/A</v>
      </c>
      <c r="AF2370" s="90" t="e">
        <f t="shared" si="292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3"/>
        <v>0</v>
      </c>
      <c r="AJ2370" s="94">
        <f t="shared" si="293"/>
        <v>0</v>
      </c>
      <c r="AK2370" s="95" t="e">
        <f>+VLOOKUP(M2370,'Código Barras'!$C$3:$C$1694,1,0)</f>
        <v>#N/A</v>
      </c>
      <c r="AL2370" s="90">
        <f t="shared" si="287"/>
        <v>0</v>
      </c>
      <c r="AM2370" s="90">
        <f t="shared" si="287"/>
        <v>0</v>
      </c>
      <c r="AN2370" s="90">
        <f t="shared" si="287"/>
        <v>0</v>
      </c>
      <c r="AO2370" s="90">
        <f t="shared" si="287"/>
        <v>0</v>
      </c>
      <c r="AP2370" s="90">
        <f t="shared" si="287"/>
        <v>0</v>
      </c>
      <c r="AQ2370" s="90">
        <f t="shared" si="287"/>
        <v>0</v>
      </c>
      <c r="AR2370" s="90" t="e">
        <f>VLOOKUP(C2370&amp;E2370&amp;G2370&amp;I2370&amp;J2370,'Código Licitaciones'!$I$8:$I$4158,1,0)</f>
        <v>#N/A</v>
      </c>
    </row>
    <row r="2371" spans="24:44" ht="18.75" x14ac:dyDescent="0.3">
      <c r="X2371" s="83">
        <f t="shared" si="288"/>
        <v>9</v>
      </c>
      <c r="Z2371" s="90" t="e">
        <f t="shared" si="289"/>
        <v>#DIV/0!</v>
      </c>
      <c r="AA2371" s="94" t="e">
        <f>+VLOOKUP(C2371,'Código Licitaciones'!$J$7:$J$31,1,0)</f>
        <v>#N/A</v>
      </c>
      <c r="AB2371" s="94">
        <f t="shared" si="290"/>
        <v>0</v>
      </c>
      <c r="AC2371" s="94" t="e">
        <f>+VLOOKUP(E2371,'Código Licitaciones'!$K$7:$K$50,1,0)</f>
        <v>#N/A</v>
      </c>
      <c r="AD2371" s="94">
        <f t="shared" si="291"/>
        <v>0</v>
      </c>
      <c r="AE2371" s="94" t="e">
        <f>+VLOOKUP(G2371,'Código Licitaciones'!$L$7:$L$50,1,0)</f>
        <v>#N/A</v>
      </c>
      <c r="AF2371" s="90" t="e">
        <f t="shared" si="292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3"/>
        <v>0</v>
      </c>
      <c r="AJ2371" s="94">
        <f t="shared" si="293"/>
        <v>0</v>
      </c>
      <c r="AK2371" s="95" t="e">
        <f>+VLOOKUP(M2371,'Código Barras'!$C$3:$C$1694,1,0)</f>
        <v>#N/A</v>
      </c>
      <c r="AL2371" s="90">
        <f t="shared" ref="AL2371:AQ2413" si="294">IF(OR(ISNUMBER(N2371),N2371=0),N2371,1/0)</f>
        <v>0</v>
      </c>
      <c r="AM2371" s="90">
        <f t="shared" si="294"/>
        <v>0</v>
      </c>
      <c r="AN2371" s="90">
        <f t="shared" si="294"/>
        <v>0</v>
      </c>
      <c r="AO2371" s="90">
        <f t="shared" si="294"/>
        <v>0</v>
      </c>
      <c r="AP2371" s="90">
        <f t="shared" si="294"/>
        <v>0</v>
      </c>
      <c r="AQ2371" s="90">
        <f t="shared" si="294"/>
        <v>0</v>
      </c>
      <c r="AR2371" s="90" t="e">
        <f>VLOOKUP(C2371&amp;E2371&amp;G2371&amp;I2371&amp;J2371,'Código Licitaciones'!$I$8:$I$4158,1,0)</f>
        <v>#N/A</v>
      </c>
    </row>
    <row r="2372" spans="24:44" ht="18.75" x14ac:dyDescent="0.3">
      <c r="X2372" s="83">
        <f t="shared" si="288"/>
        <v>9</v>
      </c>
      <c r="Z2372" s="90" t="e">
        <f t="shared" si="289"/>
        <v>#DIV/0!</v>
      </c>
      <c r="AA2372" s="94" t="e">
        <f>+VLOOKUP(C2372,'Código Licitaciones'!$J$7:$J$31,1,0)</f>
        <v>#N/A</v>
      </c>
      <c r="AB2372" s="94">
        <f t="shared" si="290"/>
        <v>0</v>
      </c>
      <c r="AC2372" s="94" t="e">
        <f>+VLOOKUP(E2372,'Código Licitaciones'!$K$7:$K$50,1,0)</f>
        <v>#N/A</v>
      </c>
      <c r="AD2372" s="94">
        <f t="shared" si="291"/>
        <v>0</v>
      </c>
      <c r="AE2372" s="94" t="e">
        <f>+VLOOKUP(G2372,'Código Licitaciones'!$L$7:$L$50,1,0)</f>
        <v>#N/A</v>
      </c>
      <c r="AF2372" s="90" t="e">
        <f t="shared" si="292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3"/>
        <v>0</v>
      </c>
      <c r="AJ2372" s="94">
        <f t="shared" si="293"/>
        <v>0</v>
      </c>
      <c r="AK2372" s="95" t="e">
        <f>+VLOOKUP(M2372,'Código Barras'!$C$3:$C$1694,1,0)</f>
        <v>#N/A</v>
      </c>
      <c r="AL2372" s="90">
        <f t="shared" si="294"/>
        <v>0</v>
      </c>
      <c r="AM2372" s="90">
        <f t="shared" si="294"/>
        <v>0</v>
      </c>
      <c r="AN2372" s="90">
        <f t="shared" si="294"/>
        <v>0</v>
      </c>
      <c r="AO2372" s="90">
        <f t="shared" si="294"/>
        <v>0</v>
      </c>
      <c r="AP2372" s="90">
        <f t="shared" si="294"/>
        <v>0</v>
      </c>
      <c r="AQ2372" s="90">
        <f t="shared" si="294"/>
        <v>0</v>
      </c>
      <c r="AR2372" s="90" t="e">
        <f>VLOOKUP(C2372&amp;E2372&amp;G2372&amp;I2372&amp;J2372,'Código Licitaciones'!$I$8:$I$4158,1,0)</f>
        <v>#N/A</v>
      </c>
    </row>
    <row r="2373" spans="24:44" ht="18.75" x14ac:dyDescent="0.3">
      <c r="X2373" s="83">
        <f t="shared" si="288"/>
        <v>9</v>
      </c>
      <c r="Z2373" s="90" t="e">
        <f t="shared" si="289"/>
        <v>#DIV/0!</v>
      </c>
      <c r="AA2373" s="94" t="e">
        <f>+VLOOKUP(C2373,'Código Licitaciones'!$J$7:$J$31,1,0)</f>
        <v>#N/A</v>
      </c>
      <c r="AB2373" s="94">
        <f t="shared" si="290"/>
        <v>0</v>
      </c>
      <c r="AC2373" s="94" t="e">
        <f>+VLOOKUP(E2373,'Código Licitaciones'!$K$7:$K$50,1,0)</f>
        <v>#N/A</v>
      </c>
      <c r="AD2373" s="94">
        <f t="shared" si="291"/>
        <v>0</v>
      </c>
      <c r="AE2373" s="94" t="e">
        <f>+VLOOKUP(G2373,'Código Licitaciones'!$L$7:$L$50,1,0)</f>
        <v>#N/A</v>
      </c>
      <c r="AF2373" s="90" t="e">
        <f t="shared" si="292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3"/>
        <v>0</v>
      </c>
      <c r="AJ2373" s="94">
        <f t="shared" si="293"/>
        <v>0</v>
      </c>
      <c r="AK2373" s="95" t="e">
        <f>+VLOOKUP(M2373,'Código Barras'!$C$3:$C$1694,1,0)</f>
        <v>#N/A</v>
      </c>
      <c r="AL2373" s="90">
        <f t="shared" si="294"/>
        <v>0</v>
      </c>
      <c r="AM2373" s="90">
        <f t="shared" si="294"/>
        <v>0</v>
      </c>
      <c r="AN2373" s="90">
        <f t="shared" si="294"/>
        <v>0</v>
      </c>
      <c r="AO2373" s="90">
        <f t="shared" si="294"/>
        <v>0</v>
      </c>
      <c r="AP2373" s="90">
        <f t="shared" si="294"/>
        <v>0</v>
      </c>
      <c r="AQ2373" s="90">
        <f t="shared" si="294"/>
        <v>0</v>
      </c>
      <c r="AR2373" s="90" t="e">
        <f>VLOOKUP(C2373&amp;E2373&amp;G2373&amp;I2373&amp;J2373,'Código Licitaciones'!$I$8:$I$4158,1,0)</f>
        <v>#N/A</v>
      </c>
    </row>
    <row r="2374" spans="24:44" ht="18.75" x14ac:dyDescent="0.3">
      <c r="X2374" s="83">
        <f t="shared" si="288"/>
        <v>9</v>
      </c>
      <c r="Z2374" s="90" t="e">
        <f t="shared" si="289"/>
        <v>#DIV/0!</v>
      </c>
      <c r="AA2374" s="94" t="e">
        <f>+VLOOKUP(C2374,'Código Licitaciones'!$J$7:$J$31,1,0)</f>
        <v>#N/A</v>
      </c>
      <c r="AB2374" s="94">
        <f t="shared" si="290"/>
        <v>0</v>
      </c>
      <c r="AC2374" s="94" t="e">
        <f>+VLOOKUP(E2374,'Código Licitaciones'!$K$7:$K$50,1,0)</f>
        <v>#N/A</v>
      </c>
      <c r="AD2374" s="94">
        <f t="shared" si="291"/>
        <v>0</v>
      </c>
      <c r="AE2374" s="94" t="e">
        <f>+VLOOKUP(G2374,'Código Licitaciones'!$L$7:$L$50,1,0)</f>
        <v>#N/A</v>
      </c>
      <c r="AF2374" s="90" t="e">
        <f t="shared" si="292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3"/>
        <v>0</v>
      </c>
      <c r="AJ2374" s="94">
        <f t="shared" si="293"/>
        <v>0</v>
      </c>
      <c r="AK2374" s="95" t="e">
        <f>+VLOOKUP(M2374,'Código Barras'!$C$3:$C$1694,1,0)</f>
        <v>#N/A</v>
      </c>
      <c r="AL2374" s="90">
        <f t="shared" si="294"/>
        <v>0</v>
      </c>
      <c r="AM2374" s="90">
        <f t="shared" si="294"/>
        <v>0</v>
      </c>
      <c r="AN2374" s="90">
        <f t="shared" si="294"/>
        <v>0</v>
      </c>
      <c r="AO2374" s="90">
        <f t="shared" si="294"/>
        <v>0</v>
      </c>
      <c r="AP2374" s="90">
        <f t="shared" si="294"/>
        <v>0</v>
      </c>
      <c r="AQ2374" s="90">
        <f t="shared" si="294"/>
        <v>0</v>
      </c>
      <c r="AR2374" s="90" t="e">
        <f>VLOOKUP(C2374&amp;E2374&amp;G2374&amp;I2374&amp;J2374,'Código Licitaciones'!$I$8:$I$4158,1,0)</f>
        <v>#N/A</v>
      </c>
    </row>
    <row r="2375" spans="24:44" ht="18.75" x14ac:dyDescent="0.3">
      <c r="X2375" s="83">
        <f t="shared" si="288"/>
        <v>9</v>
      </c>
      <c r="Z2375" s="90" t="e">
        <f t="shared" si="289"/>
        <v>#DIV/0!</v>
      </c>
      <c r="AA2375" s="94" t="e">
        <f>+VLOOKUP(C2375,'Código Licitaciones'!$J$7:$J$31,1,0)</f>
        <v>#N/A</v>
      </c>
      <c r="AB2375" s="94">
        <f t="shared" si="290"/>
        <v>0</v>
      </c>
      <c r="AC2375" s="94" t="e">
        <f>+VLOOKUP(E2375,'Código Licitaciones'!$K$7:$K$50,1,0)</f>
        <v>#N/A</v>
      </c>
      <c r="AD2375" s="94">
        <f t="shared" si="291"/>
        <v>0</v>
      </c>
      <c r="AE2375" s="94" t="e">
        <f>+VLOOKUP(G2375,'Código Licitaciones'!$L$7:$L$50,1,0)</f>
        <v>#N/A</v>
      </c>
      <c r="AF2375" s="90" t="e">
        <f t="shared" si="292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3"/>
        <v>0</v>
      </c>
      <c r="AJ2375" s="94">
        <f t="shared" si="293"/>
        <v>0</v>
      </c>
      <c r="AK2375" s="95" t="e">
        <f>+VLOOKUP(M2375,'Código Barras'!$C$3:$C$1694,1,0)</f>
        <v>#N/A</v>
      </c>
      <c r="AL2375" s="90">
        <f t="shared" si="294"/>
        <v>0</v>
      </c>
      <c r="AM2375" s="90">
        <f t="shared" si="294"/>
        <v>0</v>
      </c>
      <c r="AN2375" s="90">
        <f t="shared" si="294"/>
        <v>0</v>
      </c>
      <c r="AO2375" s="90">
        <f t="shared" si="294"/>
        <v>0</v>
      </c>
      <c r="AP2375" s="90">
        <f t="shared" si="294"/>
        <v>0</v>
      </c>
      <c r="AQ2375" s="90">
        <f t="shared" si="294"/>
        <v>0</v>
      </c>
      <c r="AR2375" s="90" t="e">
        <f>VLOOKUP(C2375&amp;E2375&amp;G2375&amp;I2375&amp;J2375,'Código Licitaciones'!$I$8:$I$4158,1,0)</f>
        <v>#N/A</v>
      </c>
    </row>
    <row r="2376" spans="24:44" ht="18.75" x14ac:dyDescent="0.3">
      <c r="X2376" s="83">
        <f t="shared" si="288"/>
        <v>9</v>
      </c>
      <c r="Z2376" s="90" t="e">
        <f t="shared" si="289"/>
        <v>#DIV/0!</v>
      </c>
      <c r="AA2376" s="94" t="e">
        <f>+VLOOKUP(C2376,'Código Licitaciones'!$J$7:$J$31,1,0)</f>
        <v>#N/A</v>
      </c>
      <c r="AB2376" s="94">
        <f t="shared" si="290"/>
        <v>0</v>
      </c>
      <c r="AC2376" s="94" t="e">
        <f>+VLOOKUP(E2376,'Código Licitaciones'!$K$7:$K$50,1,0)</f>
        <v>#N/A</v>
      </c>
      <c r="AD2376" s="94">
        <f t="shared" si="291"/>
        <v>0</v>
      </c>
      <c r="AE2376" s="94" t="e">
        <f>+VLOOKUP(G2376,'Código Licitaciones'!$L$7:$L$50,1,0)</f>
        <v>#N/A</v>
      </c>
      <c r="AF2376" s="90" t="e">
        <f t="shared" si="292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3"/>
        <v>0</v>
      </c>
      <c r="AJ2376" s="94">
        <f t="shared" si="293"/>
        <v>0</v>
      </c>
      <c r="AK2376" s="95" t="e">
        <f>+VLOOKUP(M2376,'Código Barras'!$C$3:$C$1694,1,0)</f>
        <v>#N/A</v>
      </c>
      <c r="AL2376" s="90">
        <f t="shared" si="294"/>
        <v>0</v>
      </c>
      <c r="AM2376" s="90">
        <f t="shared" si="294"/>
        <v>0</v>
      </c>
      <c r="AN2376" s="90">
        <f t="shared" si="294"/>
        <v>0</v>
      </c>
      <c r="AO2376" s="90">
        <f t="shared" si="294"/>
        <v>0</v>
      </c>
      <c r="AP2376" s="90">
        <f t="shared" si="294"/>
        <v>0</v>
      </c>
      <c r="AQ2376" s="90">
        <f t="shared" si="294"/>
        <v>0</v>
      </c>
      <c r="AR2376" s="90" t="e">
        <f>VLOOKUP(C2376&amp;E2376&amp;G2376&amp;I2376&amp;J2376,'Código Licitaciones'!$I$8:$I$4158,1,0)</f>
        <v>#N/A</v>
      </c>
    </row>
    <row r="2377" spans="24:44" ht="18.75" x14ac:dyDescent="0.3">
      <c r="X2377" s="83">
        <f t="shared" si="288"/>
        <v>9</v>
      </c>
      <c r="Z2377" s="90" t="e">
        <f t="shared" si="289"/>
        <v>#DIV/0!</v>
      </c>
      <c r="AA2377" s="94" t="e">
        <f>+VLOOKUP(C2377,'Código Licitaciones'!$J$7:$J$31,1,0)</f>
        <v>#N/A</v>
      </c>
      <c r="AB2377" s="94">
        <f t="shared" si="290"/>
        <v>0</v>
      </c>
      <c r="AC2377" s="94" t="e">
        <f>+VLOOKUP(E2377,'Código Licitaciones'!$K$7:$K$50,1,0)</f>
        <v>#N/A</v>
      </c>
      <c r="AD2377" s="94">
        <f t="shared" si="291"/>
        <v>0</v>
      </c>
      <c r="AE2377" s="94" t="e">
        <f>+VLOOKUP(G2377,'Código Licitaciones'!$L$7:$L$50,1,0)</f>
        <v>#N/A</v>
      </c>
      <c r="AF2377" s="90" t="e">
        <f t="shared" si="292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3"/>
        <v>0</v>
      </c>
      <c r="AJ2377" s="94">
        <f t="shared" si="293"/>
        <v>0</v>
      </c>
      <c r="AK2377" s="95" t="e">
        <f>+VLOOKUP(M2377,'Código Barras'!$C$3:$C$1694,1,0)</f>
        <v>#N/A</v>
      </c>
      <c r="AL2377" s="90">
        <f t="shared" si="294"/>
        <v>0</v>
      </c>
      <c r="AM2377" s="90">
        <f t="shared" si="294"/>
        <v>0</v>
      </c>
      <c r="AN2377" s="90">
        <f t="shared" si="294"/>
        <v>0</v>
      </c>
      <c r="AO2377" s="90">
        <f t="shared" si="294"/>
        <v>0</v>
      </c>
      <c r="AP2377" s="90">
        <f t="shared" si="294"/>
        <v>0</v>
      </c>
      <c r="AQ2377" s="90">
        <f t="shared" si="294"/>
        <v>0</v>
      </c>
      <c r="AR2377" s="90" t="e">
        <f>VLOOKUP(C2377&amp;E2377&amp;G2377&amp;I2377&amp;J2377,'Código Licitaciones'!$I$8:$I$4158,1,0)</f>
        <v>#N/A</v>
      </c>
    </row>
    <row r="2378" spans="24:44" ht="18.75" x14ac:dyDescent="0.3">
      <c r="X2378" s="83">
        <f t="shared" ref="X2378:X2441" si="295">SUMPRODUCT(--(ISERROR(Z2378:BN2378)))</f>
        <v>9</v>
      </c>
      <c r="Z2378" s="90" t="e">
        <f t="shared" ref="Z2378:Z2441" si="296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7">+D2378</f>
        <v>0</v>
      </c>
      <c r="AC2378" s="94" t="e">
        <f>+VLOOKUP(E2378,'Código Licitaciones'!$K$7:$K$50,1,0)</f>
        <v>#N/A</v>
      </c>
      <c r="AD2378" s="94">
        <f t="shared" ref="AD2378:AD2441" si="298">+F2378</f>
        <v>0</v>
      </c>
      <c r="AE2378" s="94" t="e">
        <f>+VLOOKUP(G2378,'Código Licitaciones'!$L$7:$L$50,1,0)</f>
        <v>#N/A</v>
      </c>
      <c r="AF2378" s="90" t="e">
        <f t="shared" ref="AF2378:AF2441" si="299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3"/>
        <v>0</v>
      </c>
      <c r="AJ2378" s="94">
        <f t="shared" si="293"/>
        <v>0</v>
      </c>
      <c r="AK2378" s="95" t="e">
        <f>+VLOOKUP(M2378,'Código Barras'!$C$3:$C$1694,1,0)</f>
        <v>#N/A</v>
      </c>
      <c r="AL2378" s="90">
        <f t="shared" si="294"/>
        <v>0</v>
      </c>
      <c r="AM2378" s="90">
        <f t="shared" si="294"/>
        <v>0</v>
      </c>
      <c r="AN2378" s="90">
        <f t="shared" si="294"/>
        <v>0</v>
      </c>
      <c r="AO2378" s="90">
        <f t="shared" si="294"/>
        <v>0</v>
      </c>
      <c r="AP2378" s="90">
        <f t="shared" si="294"/>
        <v>0</v>
      </c>
      <c r="AQ2378" s="90">
        <f t="shared" si="294"/>
        <v>0</v>
      </c>
      <c r="AR2378" s="90" t="e">
        <f>VLOOKUP(C2378&amp;E2378&amp;G2378&amp;I2378&amp;J2378,'Código Licitaciones'!$I$8:$I$4158,1,0)</f>
        <v>#N/A</v>
      </c>
    </row>
    <row r="2379" spans="24:44" ht="18.75" x14ac:dyDescent="0.3">
      <c r="X2379" s="83">
        <f t="shared" si="295"/>
        <v>9</v>
      </c>
      <c r="Z2379" s="90" t="e">
        <f t="shared" si="296"/>
        <v>#DIV/0!</v>
      </c>
      <c r="AA2379" s="94" t="e">
        <f>+VLOOKUP(C2379,'Código Licitaciones'!$J$7:$J$31,1,0)</f>
        <v>#N/A</v>
      </c>
      <c r="AB2379" s="94">
        <f t="shared" si="297"/>
        <v>0</v>
      </c>
      <c r="AC2379" s="94" t="e">
        <f>+VLOOKUP(E2379,'Código Licitaciones'!$K$7:$K$50,1,0)</f>
        <v>#N/A</v>
      </c>
      <c r="AD2379" s="94">
        <f t="shared" si="298"/>
        <v>0</v>
      </c>
      <c r="AE2379" s="94" t="e">
        <f>+VLOOKUP(G2379,'Código Licitaciones'!$L$7:$L$50,1,0)</f>
        <v>#N/A</v>
      </c>
      <c r="AF2379" s="90" t="e">
        <f t="shared" si="299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3"/>
        <v>0</v>
      </c>
      <c r="AJ2379" s="94">
        <f t="shared" si="293"/>
        <v>0</v>
      </c>
      <c r="AK2379" s="95" t="e">
        <f>+VLOOKUP(M2379,'Código Barras'!$C$3:$C$1694,1,0)</f>
        <v>#N/A</v>
      </c>
      <c r="AL2379" s="90">
        <f t="shared" si="294"/>
        <v>0</v>
      </c>
      <c r="AM2379" s="90">
        <f t="shared" si="294"/>
        <v>0</v>
      </c>
      <c r="AN2379" s="90">
        <f t="shared" si="294"/>
        <v>0</v>
      </c>
      <c r="AO2379" s="90">
        <f t="shared" si="294"/>
        <v>0</v>
      </c>
      <c r="AP2379" s="90">
        <f t="shared" si="294"/>
        <v>0</v>
      </c>
      <c r="AQ2379" s="90">
        <f t="shared" si="294"/>
        <v>0</v>
      </c>
      <c r="AR2379" s="90" t="e">
        <f>VLOOKUP(C2379&amp;E2379&amp;G2379&amp;I2379&amp;J2379,'Código Licitaciones'!$I$8:$I$4158,1,0)</f>
        <v>#N/A</v>
      </c>
    </row>
    <row r="2380" spans="24:44" ht="18.75" x14ac:dyDescent="0.3">
      <c r="X2380" s="83">
        <f t="shared" si="295"/>
        <v>9</v>
      </c>
      <c r="Z2380" s="90" t="e">
        <f t="shared" si="296"/>
        <v>#DIV/0!</v>
      </c>
      <c r="AA2380" s="94" t="e">
        <f>+VLOOKUP(C2380,'Código Licitaciones'!$J$7:$J$31,1,0)</f>
        <v>#N/A</v>
      </c>
      <c r="AB2380" s="94">
        <f t="shared" si="297"/>
        <v>0</v>
      </c>
      <c r="AC2380" s="94" t="e">
        <f>+VLOOKUP(E2380,'Código Licitaciones'!$K$7:$K$50,1,0)</f>
        <v>#N/A</v>
      </c>
      <c r="AD2380" s="94">
        <f t="shared" si="298"/>
        <v>0</v>
      </c>
      <c r="AE2380" s="94" t="e">
        <f>+VLOOKUP(G2380,'Código Licitaciones'!$L$7:$L$50,1,0)</f>
        <v>#N/A</v>
      </c>
      <c r="AF2380" s="90" t="e">
        <f t="shared" si="299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3"/>
        <v>0</v>
      </c>
      <c r="AJ2380" s="94">
        <f t="shared" si="293"/>
        <v>0</v>
      </c>
      <c r="AK2380" s="95" t="e">
        <f>+VLOOKUP(M2380,'Código Barras'!$C$3:$C$1694,1,0)</f>
        <v>#N/A</v>
      </c>
      <c r="AL2380" s="90">
        <f t="shared" si="294"/>
        <v>0</v>
      </c>
      <c r="AM2380" s="90">
        <f t="shared" si="294"/>
        <v>0</v>
      </c>
      <c r="AN2380" s="90">
        <f t="shared" si="294"/>
        <v>0</v>
      </c>
      <c r="AO2380" s="90">
        <f t="shared" si="294"/>
        <v>0</v>
      </c>
      <c r="AP2380" s="90">
        <f t="shared" si="294"/>
        <v>0</v>
      </c>
      <c r="AQ2380" s="90">
        <f t="shared" si="294"/>
        <v>0</v>
      </c>
      <c r="AR2380" s="90" t="e">
        <f>VLOOKUP(C2380&amp;E2380&amp;G2380&amp;I2380&amp;J2380,'Código Licitaciones'!$I$8:$I$4158,1,0)</f>
        <v>#N/A</v>
      </c>
    </row>
    <row r="2381" spans="24:44" ht="18.75" x14ac:dyDescent="0.3">
      <c r="X2381" s="83">
        <f t="shared" si="295"/>
        <v>9</v>
      </c>
      <c r="Z2381" s="90" t="e">
        <f t="shared" si="296"/>
        <v>#DIV/0!</v>
      </c>
      <c r="AA2381" s="94" t="e">
        <f>+VLOOKUP(C2381,'Código Licitaciones'!$J$7:$J$31,1,0)</f>
        <v>#N/A</v>
      </c>
      <c r="AB2381" s="94">
        <f t="shared" si="297"/>
        <v>0</v>
      </c>
      <c r="AC2381" s="94" t="e">
        <f>+VLOOKUP(E2381,'Código Licitaciones'!$K$7:$K$50,1,0)</f>
        <v>#N/A</v>
      </c>
      <c r="AD2381" s="94">
        <f t="shared" si="298"/>
        <v>0</v>
      </c>
      <c r="AE2381" s="94" t="e">
        <f>+VLOOKUP(G2381,'Código Licitaciones'!$L$7:$L$50,1,0)</f>
        <v>#N/A</v>
      </c>
      <c r="AF2381" s="90" t="e">
        <f t="shared" si="299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3"/>
        <v>0</v>
      </c>
      <c r="AJ2381" s="94">
        <f t="shared" si="293"/>
        <v>0</v>
      </c>
      <c r="AK2381" s="95" t="e">
        <f>+VLOOKUP(M2381,'Código Barras'!$C$3:$C$1694,1,0)</f>
        <v>#N/A</v>
      </c>
      <c r="AL2381" s="90">
        <f t="shared" si="294"/>
        <v>0</v>
      </c>
      <c r="AM2381" s="90">
        <f t="shared" si="294"/>
        <v>0</v>
      </c>
      <c r="AN2381" s="90">
        <f t="shared" si="294"/>
        <v>0</v>
      </c>
      <c r="AO2381" s="90">
        <f t="shared" si="294"/>
        <v>0</v>
      </c>
      <c r="AP2381" s="90">
        <f t="shared" si="294"/>
        <v>0</v>
      </c>
      <c r="AQ2381" s="90">
        <f t="shared" si="294"/>
        <v>0</v>
      </c>
      <c r="AR2381" s="90" t="e">
        <f>VLOOKUP(C2381&amp;E2381&amp;G2381&amp;I2381&amp;J2381,'Código Licitaciones'!$I$8:$I$4158,1,0)</f>
        <v>#N/A</v>
      </c>
    </row>
    <row r="2382" spans="24:44" ht="18.75" x14ac:dyDescent="0.3">
      <c r="X2382" s="83">
        <f t="shared" si="295"/>
        <v>9</v>
      </c>
      <c r="Z2382" s="90" t="e">
        <f t="shared" si="296"/>
        <v>#DIV/0!</v>
      </c>
      <c r="AA2382" s="94" t="e">
        <f>+VLOOKUP(C2382,'Código Licitaciones'!$J$7:$J$31,1,0)</f>
        <v>#N/A</v>
      </c>
      <c r="AB2382" s="94">
        <f t="shared" si="297"/>
        <v>0</v>
      </c>
      <c r="AC2382" s="94" t="e">
        <f>+VLOOKUP(E2382,'Código Licitaciones'!$K$7:$K$50,1,0)</f>
        <v>#N/A</v>
      </c>
      <c r="AD2382" s="94">
        <f t="shared" si="298"/>
        <v>0</v>
      </c>
      <c r="AE2382" s="94" t="e">
        <f>+VLOOKUP(G2382,'Código Licitaciones'!$L$7:$L$50,1,0)</f>
        <v>#N/A</v>
      </c>
      <c r="AF2382" s="90" t="e">
        <f t="shared" si="299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3"/>
        <v>0</v>
      </c>
      <c r="AJ2382" s="94">
        <f t="shared" si="293"/>
        <v>0</v>
      </c>
      <c r="AK2382" s="95" t="e">
        <f>+VLOOKUP(M2382,'Código Barras'!$C$3:$C$1694,1,0)</f>
        <v>#N/A</v>
      </c>
      <c r="AL2382" s="90">
        <f t="shared" si="294"/>
        <v>0</v>
      </c>
      <c r="AM2382" s="90">
        <f t="shared" si="294"/>
        <v>0</v>
      </c>
      <c r="AN2382" s="90">
        <f t="shared" si="294"/>
        <v>0</v>
      </c>
      <c r="AO2382" s="90">
        <f t="shared" si="294"/>
        <v>0</v>
      </c>
      <c r="AP2382" s="90">
        <f t="shared" si="294"/>
        <v>0</v>
      </c>
      <c r="AQ2382" s="90">
        <f t="shared" si="294"/>
        <v>0</v>
      </c>
      <c r="AR2382" s="90" t="e">
        <f>VLOOKUP(C2382&amp;E2382&amp;G2382&amp;I2382&amp;J2382,'Código Licitaciones'!$I$8:$I$4158,1,0)</f>
        <v>#N/A</v>
      </c>
    </row>
    <row r="2383" spans="24:44" ht="18.75" x14ac:dyDescent="0.3">
      <c r="X2383" s="83">
        <f t="shared" si="295"/>
        <v>9</v>
      </c>
      <c r="Z2383" s="90" t="e">
        <f t="shared" si="296"/>
        <v>#DIV/0!</v>
      </c>
      <c r="AA2383" s="94" t="e">
        <f>+VLOOKUP(C2383,'Código Licitaciones'!$J$7:$J$31,1,0)</f>
        <v>#N/A</v>
      </c>
      <c r="AB2383" s="94">
        <f t="shared" si="297"/>
        <v>0</v>
      </c>
      <c r="AC2383" s="94" t="e">
        <f>+VLOOKUP(E2383,'Código Licitaciones'!$K$7:$K$50,1,0)</f>
        <v>#N/A</v>
      </c>
      <c r="AD2383" s="94">
        <f t="shared" si="298"/>
        <v>0</v>
      </c>
      <c r="AE2383" s="94" t="e">
        <f>+VLOOKUP(G2383,'Código Licitaciones'!$L$7:$L$50,1,0)</f>
        <v>#N/A</v>
      </c>
      <c r="AF2383" s="90" t="e">
        <f t="shared" si="299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3"/>
        <v>0</v>
      </c>
      <c r="AJ2383" s="94">
        <f t="shared" si="293"/>
        <v>0</v>
      </c>
      <c r="AK2383" s="95" t="e">
        <f>+VLOOKUP(M2383,'Código Barras'!$C$3:$C$1694,1,0)</f>
        <v>#N/A</v>
      </c>
      <c r="AL2383" s="90">
        <f t="shared" si="294"/>
        <v>0</v>
      </c>
      <c r="AM2383" s="90">
        <f t="shared" si="294"/>
        <v>0</v>
      </c>
      <c r="AN2383" s="90">
        <f t="shared" si="294"/>
        <v>0</v>
      </c>
      <c r="AO2383" s="90">
        <f t="shared" si="294"/>
        <v>0</v>
      </c>
      <c r="AP2383" s="90">
        <f t="shared" si="294"/>
        <v>0</v>
      </c>
      <c r="AQ2383" s="90">
        <f t="shared" si="294"/>
        <v>0</v>
      </c>
      <c r="AR2383" s="90" t="e">
        <f>VLOOKUP(C2383&amp;E2383&amp;G2383&amp;I2383&amp;J2383,'Código Licitaciones'!$I$8:$I$4158,1,0)</f>
        <v>#N/A</v>
      </c>
    </row>
    <row r="2384" spans="24:44" ht="18.75" x14ac:dyDescent="0.3">
      <c r="X2384" s="83">
        <f t="shared" si="295"/>
        <v>9</v>
      </c>
      <c r="Z2384" s="90" t="e">
        <f t="shared" si="296"/>
        <v>#DIV/0!</v>
      </c>
      <c r="AA2384" s="94" t="e">
        <f>+VLOOKUP(C2384,'Código Licitaciones'!$J$7:$J$31,1,0)</f>
        <v>#N/A</v>
      </c>
      <c r="AB2384" s="94">
        <f t="shared" si="297"/>
        <v>0</v>
      </c>
      <c r="AC2384" s="94" t="e">
        <f>+VLOOKUP(E2384,'Código Licitaciones'!$K$7:$K$50,1,0)</f>
        <v>#N/A</v>
      </c>
      <c r="AD2384" s="94">
        <f t="shared" si="298"/>
        <v>0</v>
      </c>
      <c r="AE2384" s="94" t="e">
        <f>+VLOOKUP(G2384,'Código Licitaciones'!$L$7:$L$50,1,0)</f>
        <v>#N/A</v>
      </c>
      <c r="AF2384" s="90" t="e">
        <f t="shared" si="299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3"/>
        <v>0</v>
      </c>
      <c r="AJ2384" s="94">
        <f t="shared" si="293"/>
        <v>0</v>
      </c>
      <c r="AK2384" s="95" t="e">
        <f>+VLOOKUP(M2384,'Código Barras'!$C$3:$C$1694,1,0)</f>
        <v>#N/A</v>
      </c>
      <c r="AL2384" s="90">
        <f t="shared" si="294"/>
        <v>0</v>
      </c>
      <c r="AM2384" s="90">
        <f t="shared" si="294"/>
        <v>0</v>
      </c>
      <c r="AN2384" s="90">
        <f t="shared" si="294"/>
        <v>0</v>
      </c>
      <c r="AO2384" s="90">
        <f t="shared" si="294"/>
        <v>0</v>
      </c>
      <c r="AP2384" s="90">
        <f t="shared" si="294"/>
        <v>0</v>
      </c>
      <c r="AQ2384" s="90">
        <f t="shared" si="294"/>
        <v>0</v>
      </c>
      <c r="AR2384" s="90" t="e">
        <f>VLOOKUP(C2384&amp;E2384&amp;G2384&amp;I2384&amp;J2384,'Código Licitaciones'!$I$8:$I$4158,1,0)</f>
        <v>#N/A</v>
      </c>
    </row>
    <row r="2385" spans="24:44" ht="18.75" x14ac:dyDescent="0.3">
      <c r="X2385" s="83">
        <f t="shared" si="295"/>
        <v>9</v>
      </c>
      <c r="Z2385" s="90" t="e">
        <f t="shared" si="296"/>
        <v>#DIV/0!</v>
      </c>
      <c r="AA2385" s="94" t="e">
        <f>+VLOOKUP(C2385,'Código Licitaciones'!$J$7:$J$31,1,0)</f>
        <v>#N/A</v>
      </c>
      <c r="AB2385" s="94">
        <f t="shared" si="297"/>
        <v>0</v>
      </c>
      <c r="AC2385" s="94" t="e">
        <f>+VLOOKUP(E2385,'Código Licitaciones'!$K$7:$K$50,1,0)</f>
        <v>#N/A</v>
      </c>
      <c r="AD2385" s="94">
        <f t="shared" si="298"/>
        <v>0</v>
      </c>
      <c r="AE2385" s="94" t="e">
        <f>+VLOOKUP(G2385,'Código Licitaciones'!$L$7:$L$50,1,0)</f>
        <v>#N/A</v>
      </c>
      <c r="AF2385" s="90" t="e">
        <f t="shared" si="299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3"/>
        <v>0</v>
      </c>
      <c r="AJ2385" s="94">
        <f t="shared" si="293"/>
        <v>0</v>
      </c>
      <c r="AK2385" s="95" t="e">
        <f>+VLOOKUP(M2385,'Código Barras'!$C$3:$C$1694,1,0)</f>
        <v>#N/A</v>
      </c>
      <c r="AL2385" s="90">
        <f t="shared" si="294"/>
        <v>0</v>
      </c>
      <c r="AM2385" s="90">
        <f t="shared" si="294"/>
        <v>0</v>
      </c>
      <c r="AN2385" s="90">
        <f t="shared" si="294"/>
        <v>0</v>
      </c>
      <c r="AO2385" s="90">
        <f t="shared" si="294"/>
        <v>0</v>
      </c>
      <c r="AP2385" s="90">
        <f t="shared" si="294"/>
        <v>0</v>
      </c>
      <c r="AQ2385" s="90">
        <f t="shared" si="294"/>
        <v>0</v>
      </c>
      <c r="AR2385" s="90" t="e">
        <f>VLOOKUP(C2385&amp;E2385&amp;G2385&amp;I2385&amp;J2385,'Código Licitaciones'!$I$8:$I$4158,1,0)</f>
        <v>#N/A</v>
      </c>
    </row>
    <row r="2386" spans="24:44" ht="18.75" x14ac:dyDescent="0.3">
      <c r="X2386" s="83">
        <f t="shared" si="295"/>
        <v>9</v>
      </c>
      <c r="Z2386" s="90" t="e">
        <f t="shared" si="296"/>
        <v>#DIV/0!</v>
      </c>
      <c r="AA2386" s="94" t="e">
        <f>+VLOOKUP(C2386,'Código Licitaciones'!$J$7:$J$31,1,0)</f>
        <v>#N/A</v>
      </c>
      <c r="AB2386" s="94">
        <f t="shared" si="297"/>
        <v>0</v>
      </c>
      <c r="AC2386" s="94" t="e">
        <f>+VLOOKUP(E2386,'Código Licitaciones'!$K$7:$K$50,1,0)</f>
        <v>#N/A</v>
      </c>
      <c r="AD2386" s="94">
        <f t="shared" si="298"/>
        <v>0</v>
      </c>
      <c r="AE2386" s="94" t="e">
        <f>+VLOOKUP(G2386,'Código Licitaciones'!$L$7:$L$50,1,0)</f>
        <v>#N/A</v>
      </c>
      <c r="AF2386" s="90" t="e">
        <f t="shared" si="299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3"/>
        <v>0</v>
      </c>
      <c r="AJ2386" s="94">
        <f t="shared" si="293"/>
        <v>0</v>
      </c>
      <c r="AK2386" s="95" t="e">
        <f>+VLOOKUP(M2386,'Código Barras'!$C$3:$C$1694,1,0)</f>
        <v>#N/A</v>
      </c>
      <c r="AL2386" s="90">
        <f t="shared" si="294"/>
        <v>0</v>
      </c>
      <c r="AM2386" s="90">
        <f t="shared" si="294"/>
        <v>0</v>
      </c>
      <c r="AN2386" s="90">
        <f t="shared" si="294"/>
        <v>0</v>
      </c>
      <c r="AO2386" s="90">
        <f t="shared" si="294"/>
        <v>0</v>
      </c>
      <c r="AP2386" s="90">
        <f t="shared" si="294"/>
        <v>0</v>
      </c>
      <c r="AQ2386" s="90">
        <f t="shared" si="294"/>
        <v>0</v>
      </c>
      <c r="AR2386" s="90" t="e">
        <f>VLOOKUP(C2386&amp;E2386&amp;G2386&amp;I2386&amp;J2386,'Código Licitaciones'!$I$8:$I$4158,1,0)</f>
        <v>#N/A</v>
      </c>
    </row>
    <row r="2387" spans="24:44" ht="18.75" x14ac:dyDescent="0.3">
      <c r="X2387" s="83">
        <f t="shared" si="295"/>
        <v>9</v>
      </c>
      <c r="Z2387" s="90" t="e">
        <f t="shared" si="296"/>
        <v>#DIV/0!</v>
      </c>
      <c r="AA2387" s="94" t="e">
        <f>+VLOOKUP(C2387,'Código Licitaciones'!$J$7:$J$31,1,0)</f>
        <v>#N/A</v>
      </c>
      <c r="AB2387" s="94">
        <f t="shared" si="297"/>
        <v>0</v>
      </c>
      <c r="AC2387" s="94" t="e">
        <f>+VLOOKUP(E2387,'Código Licitaciones'!$K$7:$K$50,1,0)</f>
        <v>#N/A</v>
      </c>
      <c r="AD2387" s="94">
        <f t="shared" si="298"/>
        <v>0</v>
      </c>
      <c r="AE2387" s="94" t="e">
        <f>+VLOOKUP(G2387,'Código Licitaciones'!$L$7:$L$50,1,0)</f>
        <v>#N/A</v>
      </c>
      <c r="AF2387" s="90" t="e">
        <f t="shared" si="299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3"/>
        <v>0</v>
      </c>
      <c r="AJ2387" s="94">
        <f t="shared" si="293"/>
        <v>0</v>
      </c>
      <c r="AK2387" s="95" t="e">
        <f>+VLOOKUP(M2387,'Código Barras'!$C$3:$C$1694,1,0)</f>
        <v>#N/A</v>
      </c>
      <c r="AL2387" s="90">
        <f t="shared" si="294"/>
        <v>0</v>
      </c>
      <c r="AM2387" s="90">
        <f t="shared" si="294"/>
        <v>0</v>
      </c>
      <c r="AN2387" s="90">
        <f t="shared" si="294"/>
        <v>0</v>
      </c>
      <c r="AO2387" s="90">
        <f t="shared" si="294"/>
        <v>0</v>
      </c>
      <c r="AP2387" s="90">
        <f t="shared" si="294"/>
        <v>0</v>
      </c>
      <c r="AQ2387" s="90">
        <f t="shared" si="294"/>
        <v>0</v>
      </c>
      <c r="AR2387" s="90" t="e">
        <f>VLOOKUP(C2387&amp;E2387&amp;G2387&amp;I2387&amp;J2387,'Código Licitaciones'!$I$8:$I$4158,1,0)</f>
        <v>#N/A</v>
      </c>
    </row>
    <row r="2388" spans="24:44" ht="18.75" x14ac:dyDescent="0.3">
      <c r="X2388" s="83">
        <f t="shared" si="295"/>
        <v>9</v>
      </c>
      <c r="Z2388" s="90" t="e">
        <f t="shared" si="296"/>
        <v>#DIV/0!</v>
      </c>
      <c r="AA2388" s="94" t="e">
        <f>+VLOOKUP(C2388,'Código Licitaciones'!$J$7:$J$31,1,0)</f>
        <v>#N/A</v>
      </c>
      <c r="AB2388" s="94">
        <f t="shared" si="297"/>
        <v>0</v>
      </c>
      <c r="AC2388" s="94" t="e">
        <f>+VLOOKUP(E2388,'Código Licitaciones'!$K$7:$K$50,1,0)</f>
        <v>#N/A</v>
      </c>
      <c r="AD2388" s="94">
        <f t="shared" si="298"/>
        <v>0</v>
      </c>
      <c r="AE2388" s="94" t="e">
        <f>+VLOOKUP(G2388,'Código Licitaciones'!$L$7:$L$50,1,0)</f>
        <v>#N/A</v>
      </c>
      <c r="AF2388" s="90" t="e">
        <f t="shared" si="299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3"/>
        <v>0</v>
      </c>
      <c r="AJ2388" s="94">
        <f t="shared" si="293"/>
        <v>0</v>
      </c>
      <c r="AK2388" s="95" t="e">
        <f>+VLOOKUP(M2388,'Código Barras'!$C$3:$C$1694,1,0)</f>
        <v>#N/A</v>
      </c>
      <c r="AL2388" s="90">
        <f t="shared" si="294"/>
        <v>0</v>
      </c>
      <c r="AM2388" s="90">
        <f t="shared" si="294"/>
        <v>0</v>
      </c>
      <c r="AN2388" s="90">
        <f t="shared" si="294"/>
        <v>0</v>
      </c>
      <c r="AO2388" s="90">
        <f t="shared" si="294"/>
        <v>0</v>
      </c>
      <c r="AP2388" s="90">
        <f t="shared" si="294"/>
        <v>0</v>
      </c>
      <c r="AQ2388" s="90">
        <f t="shared" si="294"/>
        <v>0</v>
      </c>
      <c r="AR2388" s="90" t="e">
        <f>VLOOKUP(C2388&amp;E2388&amp;G2388&amp;I2388&amp;J2388,'Código Licitaciones'!$I$8:$I$4158,1,0)</f>
        <v>#N/A</v>
      </c>
    </row>
    <row r="2389" spans="24:44" ht="18.75" x14ac:dyDescent="0.3">
      <c r="X2389" s="83">
        <f t="shared" si="295"/>
        <v>9</v>
      </c>
      <c r="Z2389" s="90" t="e">
        <f t="shared" si="296"/>
        <v>#DIV/0!</v>
      </c>
      <c r="AA2389" s="94" t="e">
        <f>+VLOOKUP(C2389,'Código Licitaciones'!$J$7:$J$31,1,0)</f>
        <v>#N/A</v>
      </c>
      <c r="AB2389" s="94">
        <f t="shared" si="297"/>
        <v>0</v>
      </c>
      <c r="AC2389" s="94" t="e">
        <f>+VLOOKUP(E2389,'Código Licitaciones'!$K$7:$K$50,1,0)</f>
        <v>#N/A</v>
      </c>
      <c r="AD2389" s="94">
        <f t="shared" si="298"/>
        <v>0</v>
      </c>
      <c r="AE2389" s="94" t="e">
        <f>+VLOOKUP(G2389,'Código Licitaciones'!$L$7:$L$50,1,0)</f>
        <v>#N/A</v>
      </c>
      <c r="AF2389" s="90" t="e">
        <f t="shared" si="299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3"/>
        <v>0</v>
      </c>
      <c r="AJ2389" s="94">
        <f t="shared" si="293"/>
        <v>0</v>
      </c>
      <c r="AK2389" s="95" t="e">
        <f>+VLOOKUP(M2389,'Código Barras'!$C$3:$C$1694,1,0)</f>
        <v>#N/A</v>
      </c>
      <c r="AL2389" s="90">
        <f t="shared" si="294"/>
        <v>0</v>
      </c>
      <c r="AM2389" s="90">
        <f t="shared" si="294"/>
        <v>0</v>
      </c>
      <c r="AN2389" s="90">
        <f t="shared" si="294"/>
        <v>0</v>
      </c>
      <c r="AO2389" s="90">
        <f t="shared" si="294"/>
        <v>0</v>
      </c>
      <c r="AP2389" s="90">
        <f t="shared" si="294"/>
        <v>0</v>
      </c>
      <c r="AQ2389" s="90">
        <f t="shared" si="294"/>
        <v>0</v>
      </c>
      <c r="AR2389" s="90" t="e">
        <f>VLOOKUP(C2389&amp;E2389&amp;G2389&amp;I2389&amp;J2389,'Código Licitaciones'!$I$8:$I$4158,1,0)</f>
        <v>#N/A</v>
      </c>
    </row>
    <row r="2390" spans="24:44" ht="18.75" x14ac:dyDescent="0.3">
      <c r="X2390" s="83">
        <f t="shared" si="295"/>
        <v>9</v>
      </c>
      <c r="Z2390" s="90" t="e">
        <f t="shared" si="296"/>
        <v>#DIV/0!</v>
      </c>
      <c r="AA2390" s="94" t="e">
        <f>+VLOOKUP(C2390,'Código Licitaciones'!$J$7:$J$31,1,0)</f>
        <v>#N/A</v>
      </c>
      <c r="AB2390" s="94">
        <f t="shared" si="297"/>
        <v>0</v>
      </c>
      <c r="AC2390" s="94" t="e">
        <f>+VLOOKUP(E2390,'Código Licitaciones'!$K$7:$K$50,1,0)</f>
        <v>#N/A</v>
      </c>
      <c r="AD2390" s="94">
        <f t="shared" si="298"/>
        <v>0</v>
      </c>
      <c r="AE2390" s="94" t="e">
        <f>+VLOOKUP(G2390,'Código Licitaciones'!$L$7:$L$50,1,0)</f>
        <v>#N/A</v>
      </c>
      <c r="AF2390" s="90" t="e">
        <f t="shared" si="299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3"/>
        <v>0</v>
      </c>
      <c r="AJ2390" s="94">
        <f t="shared" si="293"/>
        <v>0</v>
      </c>
      <c r="AK2390" s="95" t="e">
        <f>+VLOOKUP(M2390,'Código Barras'!$C$3:$C$1694,1,0)</f>
        <v>#N/A</v>
      </c>
      <c r="AL2390" s="90">
        <f t="shared" si="294"/>
        <v>0</v>
      </c>
      <c r="AM2390" s="90">
        <f t="shared" si="294"/>
        <v>0</v>
      </c>
      <c r="AN2390" s="90">
        <f t="shared" si="294"/>
        <v>0</v>
      </c>
      <c r="AO2390" s="90">
        <f t="shared" si="294"/>
        <v>0</v>
      </c>
      <c r="AP2390" s="90">
        <f t="shared" si="294"/>
        <v>0</v>
      </c>
      <c r="AQ2390" s="90">
        <f t="shared" si="294"/>
        <v>0</v>
      </c>
      <c r="AR2390" s="90" t="e">
        <f>VLOOKUP(C2390&amp;E2390&amp;G2390&amp;I2390&amp;J2390,'Código Licitaciones'!$I$8:$I$4158,1,0)</f>
        <v>#N/A</v>
      </c>
    </row>
    <row r="2391" spans="24:44" ht="18.75" x14ac:dyDescent="0.3">
      <c r="X2391" s="83">
        <f t="shared" si="295"/>
        <v>9</v>
      </c>
      <c r="Z2391" s="90" t="e">
        <f t="shared" si="296"/>
        <v>#DIV/0!</v>
      </c>
      <c r="AA2391" s="94" t="e">
        <f>+VLOOKUP(C2391,'Código Licitaciones'!$J$7:$J$31,1,0)</f>
        <v>#N/A</v>
      </c>
      <c r="AB2391" s="94">
        <f t="shared" si="297"/>
        <v>0</v>
      </c>
      <c r="AC2391" s="94" t="e">
        <f>+VLOOKUP(E2391,'Código Licitaciones'!$K$7:$K$50,1,0)</f>
        <v>#N/A</v>
      </c>
      <c r="AD2391" s="94">
        <f t="shared" si="298"/>
        <v>0</v>
      </c>
      <c r="AE2391" s="94" t="e">
        <f>+VLOOKUP(G2391,'Código Licitaciones'!$L$7:$L$50,1,0)</f>
        <v>#N/A</v>
      </c>
      <c r="AF2391" s="90" t="e">
        <f t="shared" si="299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3"/>
        <v>0</v>
      </c>
      <c r="AJ2391" s="94">
        <f t="shared" si="293"/>
        <v>0</v>
      </c>
      <c r="AK2391" s="95" t="e">
        <f>+VLOOKUP(M2391,'Código Barras'!$C$3:$C$1694,1,0)</f>
        <v>#N/A</v>
      </c>
      <c r="AL2391" s="90">
        <f t="shared" si="294"/>
        <v>0</v>
      </c>
      <c r="AM2391" s="90">
        <f t="shared" si="294"/>
        <v>0</v>
      </c>
      <c r="AN2391" s="90">
        <f t="shared" si="294"/>
        <v>0</v>
      </c>
      <c r="AO2391" s="90">
        <f t="shared" si="294"/>
        <v>0</v>
      </c>
      <c r="AP2391" s="90">
        <f t="shared" si="294"/>
        <v>0</v>
      </c>
      <c r="AQ2391" s="90">
        <f t="shared" si="294"/>
        <v>0</v>
      </c>
      <c r="AR2391" s="90" t="e">
        <f>VLOOKUP(C2391&amp;E2391&amp;G2391&amp;I2391&amp;J2391,'Código Licitaciones'!$I$8:$I$4158,1,0)</f>
        <v>#N/A</v>
      </c>
    </row>
    <row r="2392" spans="24:44" ht="18.75" x14ac:dyDescent="0.3">
      <c r="X2392" s="83">
        <f t="shared" si="295"/>
        <v>9</v>
      </c>
      <c r="Z2392" s="90" t="e">
        <f t="shared" si="296"/>
        <v>#DIV/0!</v>
      </c>
      <c r="AA2392" s="94" t="e">
        <f>+VLOOKUP(C2392,'Código Licitaciones'!$J$7:$J$31,1,0)</f>
        <v>#N/A</v>
      </c>
      <c r="AB2392" s="94">
        <f t="shared" si="297"/>
        <v>0</v>
      </c>
      <c r="AC2392" s="94" t="e">
        <f>+VLOOKUP(E2392,'Código Licitaciones'!$K$7:$K$50,1,0)</f>
        <v>#N/A</v>
      </c>
      <c r="AD2392" s="94">
        <f t="shared" si="298"/>
        <v>0</v>
      </c>
      <c r="AE2392" s="94" t="e">
        <f>+VLOOKUP(G2392,'Código Licitaciones'!$L$7:$L$50,1,0)</f>
        <v>#N/A</v>
      </c>
      <c r="AF2392" s="90" t="e">
        <f t="shared" si="299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3"/>
        <v>0</v>
      </c>
      <c r="AJ2392" s="94">
        <f t="shared" si="293"/>
        <v>0</v>
      </c>
      <c r="AK2392" s="95" t="e">
        <f>+VLOOKUP(M2392,'Código Barras'!$C$3:$C$1694,1,0)</f>
        <v>#N/A</v>
      </c>
      <c r="AL2392" s="90">
        <f t="shared" si="294"/>
        <v>0</v>
      </c>
      <c r="AM2392" s="90">
        <f t="shared" si="294"/>
        <v>0</v>
      </c>
      <c r="AN2392" s="90">
        <f t="shared" si="294"/>
        <v>0</v>
      </c>
      <c r="AO2392" s="90">
        <f t="shared" si="294"/>
        <v>0</v>
      </c>
      <c r="AP2392" s="90">
        <f t="shared" si="294"/>
        <v>0</v>
      </c>
      <c r="AQ2392" s="90">
        <f t="shared" si="294"/>
        <v>0</v>
      </c>
      <c r="AR2392" s="90" t="e">
        <f>VLOOKUP(C2392&amp;E2392&amp;G2392&amp;I2392&amp;J2392,'Código Licitaciones'!$I$8:$I$4158,1,0)</f>
        <v>#N/A</v>
      </c>
    </row>
    <row r="2393" spans="24:44" ht="18.75" x14ac:dyDescent="0.3">
      <c r="X2393" s="83">
        <f t="shared" si="295"/>
        <v>9</v>
      </c>
      <c r="Z2393" s="90" t="e">
        <f t="shared" si="296"/>
        <v>#DIV/0!</v>
      </c>
      <c r="AA2393" s="94" t="e">
        <f>+VLOOKUP(C2393,'Código Licitaciones'!$J$7:$J$31,1,0)</f>
        <v>#N/A</v>
      </c>
      <c r="AB2393" s="94">
        <f t="shared" si="297"/>
        <v>0</v>
      </c>
      <c r="AC2393" s="94" t="e">
        <f>+VLOOKUP(E2393,'Código Licitaciones'!$K$7:$K$50,1,0)</f>
        <v>#N/A</v>
      </c>
      <c r="AD2393" s="94">
        <f t="shared" si="298"/>
        <v>0</v>
      </c>
      <c r="AE2393" s="94" t="e">
        <f>+VLOOKUP(G2393,'Código Licitaciones'!$L$7:$L$50,1,0)</f>
        <v>#N/A</v>
      </c>
      <c r="AF2393" s="90" t="e">
        <f t="shared" si="299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3"/>
        <v>0</v>
      </c>
      <c r="AJ2393" s="94">
        <f t="shared" si="293"/>
        <v>0</v>
      </c>
      <c r="AK2393" s="95" t="e">
        <f>+VLOOKUP(M2393,'Código Barras'!$C$3:$C$1694,1,0)</f>
        <v>#N/A</v>
      </c>
      <c r="AL2393" s="90">
        <f t="shared" si="294"/>
        <v>0</v>
      </c>
      <c r="AM2393" s="90">
        <f t="shared" si="294"/>
        <v>0</v>
      </c>
      <c r="AN2393" s="90">
        <f t="shared" si="294"/>
        <v>0</v>
      </c>
      <c r="AO2393" s="90">
        <f t="shared" si="294"/>
        <v>0</v>
      </c>
      <c r="AP2393" s="90">
        <f t="shared" si="294"/>
        <v>0</v>
      </c>
      <c r="AQ2393" s="90">
        <f t="shared" si="294"/>
        <v>0</v>
      </c>
      <c r="AR2393" s="90" t="e">
        <f>VLOOKUP(C2393&amp;E2393&amp;G2393&amp;I2393&amp;J2393,'Código Licitaciones'!$I$8:$I$4158,1,0)</f>
        <v>#N/A</v>
      </c>
    </row>
    <row r="2394" spans="24:44" ht="18.75" x14ac:dyDescent="0.3">
      <c r="X2394" s="83">
        <f t="shared" si="295"/>
        <v>9</v>
      </c>
      <c r="Z2394" s="90" t="e">
        <f t="shared" si="296"/>
        <v>#DIV/0!</v>
      </c>
      <c r="AA2394" s="94" t="e">
        <f>+VLOOKUP(C2394,'Código Licitaciones'!$J$7:$J$31,1,0)</f>
        <v>#N/A</v>
      </c>
      <c r="AB2394" s="94">
        <f t="shared" si="297"/>
        <v>0</v>
      </c>
      <c r="AC2394" s="94" t="e">
        <f>+VLOOKUP(E2394,'Código Licitaciones'!$K$7:$K$50,1,0)</f>
        <v>#N/A</v>
      </c>
      <c r="AD2394" s="94">
        <f t="shared" si="298"/>
        <v>0</v>
      </c>
      <c r="AE2394" s="94" t="e">
        <f>+VLOOKUP(G2394,'Código Licitaciones'!$L$7:$L$50,1,0)</f>
        <v>#N/A</v>
      </c>
      <c r="AF2394" s="90" t="e">
        <f t="shared" si="299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3"/>
        <v>0</v>
      </c>
      <c r="AJ2394" s="94">
        <f t="shared" si="293"/>
        <v>0</v>
      </c>
      <c r="AK2394" s="95" t="e">
        <f>+VLOOKUP(M2394,'Código Barras'!$C$3:$C$1694,1,0)</f>
        <v>#N/A</v>
      </c>
      <c r="AL2394" s="90">
        <f t="shared" si="294"/>
        <v>0</v>
      </c>
      <c r="AM2394" s="90">
        <f t="shared" si="294"/>
        <v>0</v>
      </c>
      <c r="AN2394" s="90">
        <f t="shared" si="294"/>
        <v>0</v>
      </c>
      <c r="AO2394" s="90">
        <f t="shared" si="294"/>
        <v>0</v>
      </c>
      <c r="AP2394" s="90">
        <f t="shared" si="294"/>
        <v>0</v>
      </c>
      <c r="AQ2394" s="90">
        <f t="shared" si="294"/>
        <v>0</v>
      </c>
      <c r="AR2394" s="90" t="e">
        <f>VLOOKUP(C2394&amp;E2394&amp;G2394&amp;I2394&amp;J2394,'Código Licitaciones'!$I$8:$I$4158,1,0)</f>
        <v>#N/A</v>
      </c>
    </row>
    <row r="2395" spans="24:44" ht="18.75" x14ac:dyDescent="0.3">
      <c r="X2395" s="83">
        <f t="shared" si="295"/>
        <v>9</v>
      </c>
      <c r="Z2395" s="90" t="e">
        <f t="shared" si="296"/>
        <v>#DIV/0!</v>
      </c>
      <c r="AA2395" s="94" t="e">
        <f>+VLOOKUP(C2395,'Código Licitaciones'!$J$7:$J$31,1,0)</f>
        <v>#N/A</v>
      </c>
      <c r="AB2395" s="94">
        <f t="shared" si="297"/>
        <v>0</v>
      </c>
      <c r="AC2395" s="94" t="e">
        <f>+VLOOKUP(E2395,'Código Licitaciones'!$K$7:$K$50,1,0)</f>
        <v>#N/A</v>
      </c>
      <c r="AD2395" s="94">
        <f t="shared" si="298"/>
        <v>0</v>
      </c>
      <c r="AE2395" s="94" t="e">
        <f>+VLOOKUP(G2395,'Código Licitaciones'!$L$7:$L$50,1,0)</f>
        <v>#N/A</v>
      </c>
      <c r="AF2395" s="90" t="e">
        <f t="shared" si="299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3"/>
        <v>0</v>
      </c>
      <c r="AJ2395" s="94">
        <f t="shared" si="293"/>
        <v>0</v>
      </c>
      <c r="AK2395" s="95" t="e">
        <f>+VLOOKUP(M2395,'Código Barras'!$C$3:$C$1694,1,0)</f>
        <v>#N/A</v>
      </c>
      <c r="AL2395" s="90">
        <f t="shared" si="294"/>
        <v>0</v>
      </c>
      <c r="AM2395" s="90">
        <f t="shared" si="294"/>
        <v>0</v>
      </c>
      <c r="AN2395" s="90">
        <f t="shared" si="294"/>
        <v>0</v>
      </c>
      <c r="AO2395" s="90">
        <f t="shared" si="294"/>
        <v>0</v>
      </c>
      <c r="AP2395" s="90">
        <f t="shared" si="294"/>
        <v>0</v>
      </c>
      <c r="AQ2395" s="90">
        <f t="shared" si="294"/>
        <v>0</v>
      </c>
      <c r="AR2395" s="90" t="e">
        <f>VLOOKUP(C2395&amp;E2395&amp;G2395&amp;I2395&amp;J2395,'Código Licitaciones'!$I$8:$I$4158,1,0)</f>
        <v>#N/A</v>
      </c>
    </row>
    <row r="2396" spans="24:44" ht="18.75" x14ac:dyDescent="0.3">
      <c r="X2396" s="83">
        <f t="shared" si="295"/>
        <v>9</v>
      </c>
      <c r="Z2396" s="90" t="e">
        <f t="shared" si="296"/>
        <v>#DIV/0!</v>
      </c>
      <c r="AA2396" s="94" t="e">
        <f>+VLOOKUP(C2396,'Código Licitaciones'!$J$7:$J$31,1,0)</f>
        <v>#N/A</v>
      </c>
      <c r="AB2396" s="94">
        <f t="shared" si="297"/>
        <v>0</v>
      </c>
      <c r="AC2396" s="94" t="e">
        <f>+VLOOKUP(E2396,'Código Licitaciones'!$K$7:$K$50,1,0)</f>
        <v>#N/A</v>
      </c>
      <c r="AD2396" s="94">
        <f t="shared" si="298"/>
        <v>0</v>
      </c>
      <c r="AE2396" s="94" t="e">
        <f>+VLOOKUP(G2396,'Código Licitaciones'!$L$7:$L$50,1,0)</f>
        <v>#N/A</v>
      </c>
      <c r="AF2396" s="90" t="e">
        <f t="shared" si="299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3"/>
        <v>0</v>
      </c>
      <c r="AJ2396" s="94">
        <f t="shared" si="293"/>
        <v>0</v>
      </c>
      <c r="AK2396" s="95" t="e">
        <f>+VLOOKUP(M2396,'Código Barras'!$C$3:$C$1694,1,0)</f>
        <v>#N/A</v>
      </c>
      <c r="AL2396" s="90">
        <f t="shared" si="294"/>
        <v>0</v>
      </c>
      <c r="AM2396" s="90">
        <f t="shared" si="294"/>
        <v>0</v>
      </c>
      <c r="AN2396" s="90">
        <f t="shared" si="294"/>
        <v>0</v>
      </c>
      <c r="AO2396" s="90">
        <f t="shared" si="294"/>
        <v>0</v>
      </c>
      <c r="AP2396" s="90">
        <f t="shared" si="294"/>
        <v>0</v>
      </c>
      <c r="AQ2396" s="90">
        <f t="shared" si="294"/>
        <v>0</v>
      </c>
      <c r="AR2396" s="90" t="e">
        <f>VLOOKUP(C2396&amp;E2396&amp;G2396&amp;I2396&amp;J2396,'Código Licitaciones'!$I$8:$I$4158,1,0)</f>
        <v>#N/A</v>
      </c>
    </row>
    <row r="2397" spans="24:44" ht="18.75" x14ac:dyDescent="0.3">
      <c r="X2397" s="83">
        <f t="shared" si="295"/>
        <v>9</v>
      </c>
      <c r="Z2397" s="90" t="e">
        <f t="shared" si="296"/>
        <v>#DIV/0!</v>
      </c>
      <c r="AA2397" s="94" t="e">
        <f>+VLOOKUP(C2397,'Código Licitaciones'!$J$7:$J$31,1,0)</f>
        <v>#N/A</v>
      </c>
      <c r="AB2397" s="94">
        <f t="shared" si="297"/>
        <v>0</v>
      </c>
      <c r="AC2397" s="94" t="e">
        <f>+VLOOKUP(E2397,'Código Licitaciones'!$K$7:$K$50,1,0)</f>
        <v>#N/A</v>
      </c>
      <c r="AD2397" s="94">
        <f t="shared" si="298"/>
        <v>0</v>
      </c>
      <c r="AE2397" s="94" t="e">
        <f>+VLOOKUP(G2397,'Código Licitaciones'!$L$7:$L$50,1,0)</f>
        <v>#N/A</v>
      </c>
      <c r="AF2397" s="90" t="e">
        <f t="shared" si="299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3"/>
        <v>0</v>
      </c>
      <c r="AJ2397" s="94">
        <f t="shared" si="293"/>
        <v>0</v>
      </c>
      <c r="AK2397" s="95" t="e">
        <f>+VLOOKUP(M2397,'Código Barras'!$C$3:$C$1694,1,0)</f>
        <v>#N/A</v>
      </c>
      <c r="AL2397" s="90">
        <f t="shared" si="294"/>
        <v>0</v>
      </c>
      <c r="AM2397" s="90">
        <f t="shared" si="294"/>
        <v>0</v>
      </c>
      <c r="AN2397" s="90">
        <f t="shared" si="294"/>
        <v>0</v>
      </c>
      <c r="AO2397" s="90">
        <f t="shared" si="294"/>
        <v>0</v>
      </c>
      <c r="AP2397" s="90">
        <f t="shared" si="294"/>
        <v>0</v>
      </c>
      <c r="AQ2397" s="90">
        <f t="shared" si="294"/>
        <v>0</v>
      </c>
      <c r="AR2397" s="90" t="e">
        <f>VLOOKUP(C2397&amp;E2397&amp;G2397&amp;I2397&amp;J2397,'Código Licitaciones'!$I$8:$I$4158,1,0)</f>
        <v>#N/A</v>
      </c>
    </row>
    <row r="2398" spans="24:44" ht="18.75" x14ac:dyDescent="0.3">
      <c r="X2398" s="83">
        <f t="shared" si="295"/>
        <v>9</v>
      </c>
      <c r="Z2398" s="90" t="e">
        <f t="shared" si="296"/>
        <v>#DIV/0!</v>
      </c>
      <c r="AA2398" s="94" t="e">
        <f>+VLOOKUP(C2398,'Código Licitaciones'!$J$7:$J$31,1,0)</f>
        <v>#N/A</v>
      </c>
      <c r="AB2398" s="94">
        <f t="shared" si="297"/>
        <v>0</v>
      </c>
      <c r="AC2398" s="94" t="e">
        <f>+VLOOKUP(E2398,'Código Licitaciones'!$K$7:$K$50,1,0)</f>
        <v>#N/A</v>
      </c>
      <c r="AD2398" s="94">
        <f t="shared" si="298"/>
        <v>0</v>
      </c>
      <c r="AE2398" s="94" t="e">
        <f>+VLOOKUP(G2398,'Código Licitaciones'!$L$7:$L$50,1,0)</f>
        <v>#N/A</v>
      </c>
      <c r="AF2398" s="90" t="e">
        <f t="shared" si="299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3"/>
        <v>0</v>
      </c>
      <c r="AJ2398" s="94">
        <f t="shared" si="293"/>
        <v>0</v>
      </c>
      <c r="AK2398" s="95" t="e">
        <f>+VLOOKUP(M2398,'Código Barras'!$C$3:$C$1694,1,0)</f>
        <v>#N/A</v>
      </c>
      <c r="AL2398" s="90">
        <f t="shared" si="294"/>
        <v>0</v>
      </c>
      <c r="AM2398" s="90">
        <f t="shared" si="294"/>
        <v>0</v>
      </c>
      <c r="AN2398" s="90">
        <f t="shared" si="294"/>
        <v>0</v>
      </c>
      <c r="AO2398" s="90">
        <f t="shared" si="294"/>
        <v>0</v>
      </c>
      <c r="AP2398" s="90">
        <f t="shared" si="294"/>
        <v>0</v>
      </c>
      <c r="AQ2398" s="90">
        <f t="shared" si="294"/>
        <v>0</v>
      </c>
      <c r="AR2398" s="90" t="e">
        <f>VLOOKUP(C2398&amp;E2398&amp;G2398&amp;I2398&amp;J2398,'Código Licitaciones'!$I$8:$I$4158,1,0)</f>
        <v>#N/A</v>
      </c>
    </row>
    <row r="2399" spans="24:44" ht="18.75" x14ac:dyDescent="0.3">
      <c r="X2399" s="83">
        <f t="shared" si="295"/>
        <v>9</v>
      </c>
      <c r="Z2399" s="90" t="e">
        <f t="shared" si="296"/>
        <v>#DIV/0!</v>
      </c>
      <c r="AA2399" s="94" t="e">
        <f>+VLOOKUP(C2399,'Código Licitaciones'!$J$7:$J$31,1,0)</f>
        <v>#N/A</v>
      </c>
      <c r="AB2399" s="94">
        <f t="shared" si="297"/>
        <v>0</v>
      </c>
      <c r="AC2399" s="94" t="e">
        <f>+VLOOKUP(E2399,'Código Licitaciones'!$K$7:$K$50,1,0)</f>
        <v>#N/A</v>
      </c>
      <c r="AD2399" s="94">
        <f t="shared" si="298"/>
        <v>0</v>
      </c>
      <c r="AE2399" s="94" t="e">
        <f>+VLOOKUP(G2399,'Código Licitaciones'!$L$7:$L$50,1,0)</f>
        <v>#N/A</v>
      </c>
      <c r="AF2399" s="90" t="e">
        <f t="shared" si="299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3"/>
        <v>0</v>
      </c>
      <c r="AJ2399" s="94">
        <f t="shared" si="293"/>
        <v>0</v>
      </c>
      <c r="AK2399" s="95" t="e">
        <f>+VLOOKUP(M2399,'Código Barras'!$C$3:$C$1694,1,0)</f>
        <v>#N/A</v>
      </c>
      <c r="AL2399" s="90">
        <f t="shared" si="294"/>
        <v>0</v>
      </c>
      <c r="AM2399" s="90">
        <f t="shared" si="294"/>
        <v>0</v>
      </c>
      <c r="AN2399" s="90">
        <f t="shared" si="294"/>
        <v>0</v>
      </c>
      <c r="AO2399" s="90">
        <f t="shared" si="294"/>
        <v>0</v>
      </c>
      <c r="AP2399" s="90">
        <f t="shared" si="294"/>
        <v>0</v>
      </c>
      <c r="AQ2399" s="90">
        <f t="shared" si="294"/>
        <v>0</v>
      </c>
      <c r="AR2399" s="90" t="e">
        <f>VLOOKUP(C2399&amp;E2399&amp;G2399&amp;I2399&amp;J2399,'Código Licitaciones'!$I$8:$I$4158,1,0)</f>
        <v>#N/A</v>
      </c>
    </row>
    <row r="2400" spans="24:44" ht="18.75" x14ac:dyDescent="0.3">
      <c r="X2400" s="83">
        <f t="shared" si="295"/>
        <v>9</v>
      </c>
      <c r="Z2400" s="90" t="e">
        <f t="shared" si="296"/>
        <v>#DIV/0!</v>
      </c>
      <c r="AA2400" s="94" t="e">
        <f>+VLOOKUP(C2400,'Código Licitaciones'!$J$7:$J$31,1,0)</f>
        <v>#N/A</v>
      </c>
      <c r="AB2400" s="94">
        <f t="shared" si="297"/>
        <v>0</v>
      </c>
      <c r="AC2400" s="94" t="e">
        <f>+VLOOKUP(E2400,'Código Licitaciones'!$K$7:$K$50,1,0)</f>
        <v>#N/A</v>
      </c>
      <c r="AD2400" s="94">
        <f t="shared" si="298"/>
        <v>0</v>
      </c>
      <c r="AE2400" s="94" t="e">
        <f>+VLOOKUP(G2400,'Código Licitaciones'!$L$7:$L$50,1,0)</f>
        <v>#N/A</v>
      </c>
      <c r="AF2400" s="90" t="e">
        <f t="shared" si="299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3"/>
        <v>0</v>
      </c>
      <c r="AJ2400" s="94">
        <f t="shared" si="293"/>
        <v>0</v>
      </c>
      <c r="AK2400" s="95" t="e">
        <f>+VLOOKUP(M2400,'Código Barras'!$C$3:$C$1694,1,0)</f>
        <v>#N/A</v>
      </c>
      <c r="AL2400" s="90">
        <f t="shared" si="294"/>
        <v>0</v>
      </c>
      <c r="AM2400" s="90">
        <f t="shared" si="294"/>
        <v>0</v>
      </c>
      <c r="AN2400" s="90">
        <f t="shared" si="294"/>
        <v>0</v>
      </c>
      <c r="AO2400" s="90">
        <f t="shared" si="294"/>
        <v>0</v>
      </c>
      <c r="AP2400" s="90">
        <f t="shared" si="294"/>
        <v>0</v>
      </c>
      <c r="AQ2400" s="90">
        <f t="shared" si="294"/>
        <v>0</v>
      </c>
      <c r="AR2400" s="90" t="e">
        <f>VLOOKUP(C2400&amp;E2400&amp;G2400&amp;I2400&amp;J2400,'Código Licitaciones'!$I$8:$I$4158,1,0)</f>
        <v>#N/A</v>
      </c>
    </row>
    <row r="2401" spans="24:44" ht="18.75" x14ac:dyDescent="0.3">
      <c r="X2401" s="83">
        <f t="shared" si="295"/>
        <v>9</v>
      </c>
      <c r="Z2401" s="90" t="e">
        <f t="shared" si="296"/>
        <v>#DIV/0!</v>
      </c>
      <c r="AA2401" s="94" t="e">
        <f>+VLOOKUP(C2401,'Código Licitaciones'!$J$7:$J$31,1,0)</f>
        <v>#N/A</v>
      </c>
      <c r="AB2401" s="94">
        <f t="shared" si="297"/>
        <v>0</v>
      </c>
      <c r="AC2401" s="94" t="e">
        <f>+VLOOKUP(E2401,'Código Licitaciones'!$K$7:$K$50,1,0)</f>
        <v>#N/A</v>
      </c>
      <c r="AD2401" s="94">
        <f t="shared" si="298"/>
        <v>0</v>
      </c>
      <c r="AE2401" s="94" t="e">
        <f>+VLOOKUP(G2401,'Código Licitaciones'!$L$7:$L$50,1,0)</f>
        <v>#N/A</v>
      </c>
      <c r="AF2401" s="90" t="e">
        <f t="shared" si="299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3"/>
        <v>0</v>
      </c>
      <c r="AJ2401" s="94">
        <f t="shared" si="293"/>
        <v>0</v>
      </c>
      <c r="AK2401" s="95" t="e">
        <f>+VLOOKUP(M2401,'Código Barras'!$C$3:$C$1694,1,0)</f>
        <v>#N/A</v>
      </c>
      <c r="AL2401" s="90">
        <f t="shared" si="294"/>
        <v>0</v>
      </c>
      <c r="AM2401" s="90">
        <f t="shared" si="294"/>
        <v>0</v>
      </c>
      <c r="AN2401" s="90">
        <f t="shared" si="294"/>
        <v>0</v>
      </c>
      <c r="AO2401" s="90">
        <f t="shared" si="294"/>
        <v>0</v>
      </c>
      <c r="AP2401" s="90">
        <f t="shared" si="294"/>
        <v>0</v>
      </c>
      <c r="AQ2401" s="90">
        <f t="shared" si="294"/>
        <v>0</v>
      </c>
      <c r="AR2401" s="90" t="e">
        <f>VLOOKUP(C2401&amp;E2401&amp;G2401&amp;I2401&amp;J2401,'Código Licitaciones'!$I$8:$I$4158,1,0)</f>
        <v>#N/A</v>
      </c>
    </row>
    <row r="2402" spans="24:44" ht="18.75" x14ac:dyDescent="0.3">
      <c r="X2402" s="83">
        <f t="shared" si="295"/>
        <v>9</v>
      </c>
      <c r="Z2402" s="90" t="e">
        <f t="shared" si="296"/>
        <v>#DIV/0!</v>
      </c>
      <c r="AA2402" s="94" t="e">
        <f>+VLOOKUP(C2402,'Código Licitaciones'!$J$7:$J$31,1,0)</f>
        <v>#N/A</v>
      </c>
      <c r="AB2402" s="94">
        <f t="shared" si="297"/>
        <v>0</v>
      </c>
      <c r="AC2402" s="94" t="e">
        <f>+VLOOKUP(E2402,'Código Licitaciones'!$K$7:$K$50,1,0)</f>
        <v>#N/A</v>
      </c>
      <c r="AD2402" s="94">
        <f t="shared" si="298"/>
        <v>0</v>
      </c>
      <c r="AE2402" s="94" t="e">
        <f>+VLOOKUP(G2402,'Código Licitaciones'!$L$7:$L$50,1,0)</f>
        <v>#N/A</v>
      </c>
      <c r="AF2402" s="90" t="e">
        <f t="shared" si="299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3"/>
        <v>0</v>
      </c>
      <c r="AJ2402" s="94">
        <f t="shared" si="293"/>
        <v>0</v>
      </c>
      <c r="AK2402" s="95" t="e">
        <f>+VLOOKUP(M2402,'Código Barras'!$C$3:$C$1694,1,0)</f>
        <v>#N/A</v>
      </c>
      <c r="AL2402" s="90">
        <f t="shared" si="294"/>
        <v>0</v>
      </c>
      <c r="AM2402" s="90">
        <f t="shared" si="294"/>
        <v>0</v>
      </c>
      <c r="AN2402" s="90">
        <f t="shared" si="294"/>
        <v>0</v>
      </c>
      <c r="AO2402" s="90">
        <f t="shared" si="294"/>
        <v>0</v>
      </c>
      <c r="AP2402" s="90">
        <f t="shared" si="294"/>
        <v>0</v>
      </c>
      <c r="AQ2402" s="90">
        <f t="shared" si="294"/>
        <v>0</v>
      </c>
      <c r="AR2402" s="90" t="e">
        <f>VLOOKUP(C2402&amp;E2402&amp;G2402&amp;I2402&amp;J2402,'Código Licitaciones'!$I$8:$I$4158,1,0)</f>
        <v>#N/A</v>
      </c>
    </row>
    <row r="2403" spans="24:44" ht="18.75" x14ac:dyDescent="0.3">
      <c r="X2403" s="83">
        <f t="shared" si="295"/>
        <v>9</v>
      </c>
      <c r="Z2403" s="90" t="e">
        <f t="shared" si="296"/>
        <v>#DIV/0!</v>
      </c>
      <c r="AA2403" s="94" t="e">
        <f>+VLOOKUP(C2403,'Código Licitaciones'!$J$7:$J$31,1,0)</f>
        <v>#N/A</v>
      </c>
      <c r="AB2403" s="94">
        <f t="shared" si="297"/>
        <v>0</v>
      </c>
      <c r="AC2403" s="94" t="e">
        <f>+VLOOKUP(E2403,'Código Licitaciones'!$K$7:$K$50,1,0)</f>
        <v>#N/A</v>
      </c>
      <c r="AD2403" s="94">
        <f t="shared" si="298"/>
        <v>0</v>
      </c>
      <c r="AE2403" s="94" t="e">
        <f>+VLOOKUP(G2403,'Código Licitaciones'!$L$7:$L$50,1,0)</f>
        <v>#N/A</v>
      </c>
      <c r="AF2403" s="90" t="e">
        <f t="shared" si="299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3"/>
        <v>0</v>
      </c>
      <c r="AJ2403" s="94">
        <f t="shared" si="293"/>
        <v>0</v>
      </c>
      <c r="AK2403" s="95" t="e">
        <f>+VLOOKUP(M2403,'Código Barras'!$C$3:$C$1694,1,0)</f>
        <v>#N/A</v>
      </c>
      <c r="AL2403" s="90">
        <f t="shared" si="294"/>
        <v>0</v>
      </c>
      <c r="AM2403" s="90">
        <f t="shared" si="294"/>
        <v>0</v>
      </c>
      <c r="AN2403" s="90">
        <f t="shared" si="294"/>
        <v>0</v>
      </c>
      <c r="AO2403" s="90">
        <f t="shared" si="294"/>
        <v>0</v>
      </c>
      <c r="AP2403" s="90">
        <f t="shared" si="294"/>
        <v>0</v>
      </c>
      <c r="AQ2403" s="90">
        <f t="shared" si="294"/>
        <v>0</v>
      </c>
      <c r="AR2403" s="90" t="e">
        <f>VLOOKUP(C2403&amp;E2403&amp;G2403&amp;I2403&amp;J2403,'Código Licitaciones'!$I$8:$I$4158,1,0)</f>
        <v>#N/A</v>
      </c>
    </row>
    <row r="2404" spans="24:44" ht="18.75" x14ac:dyDescent="0.3">
      <c r="X2404" s="83">
        <f t="shared" si="295"/>
        <v>9</v>
      </c>
      <c r="Z2404" s="90" t="e">
        <f t="shared" si="296"/>
        <v>#DIV/0!</v>
      </c>
      <c r="AA2404" s="94" t="e">
        <f>+VLOOKUP(C2404,'Código Licitaciones'!$J$7:$J$31,1,0)</f>
        <v>#N/A</v>
      </c>
      <c r="AB2404" s="94">
        <f t="shared" si="297"/>
        <v>0</v>
      </c>
      <c r="AC2404" s="94" t="e">
        <f>+VLOOKUP(E2404,'Código Licitaciones'!$K$7:$K$50,1,0)</f>
        <v>#N/A</v>
      </c>
      <c r="AD2404" s="94">
        <f t="shared" si="298"/>
        <v>0</v>
      </c>
      <c r="AE2404" s="94" t="e">
        <f>+VLOOKUP(G2404,'Código Licitaciones'!$L$7:$L$50,1,0)</f>
        <v>#N/A</v>
      </c>
      <c r="AF2404" s="90" t="e">
        <f t="shared" si="299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3"/>
        <v>0</v>
      </c>
      <c r="AJ2404" s="94">
        <f t="shared" si="293"/>
        <v>0</v>
      </c>
      <c r="AK2404" s="95" t="e">
        <f>+VLOOKUP(M2404,'Código Barras'!$C$3:$C$1694,1,0)</f>
        <v>#N/A</v>
      </c>
      <c r="AL2404" s="90">
        <f t="shared" si="294"/>
        <v>0</v>
      </c>
      <c r="AM2404" s="90">
        <f t="shared" si="294"/>
        <v>0</v>
      </c>
      <c r="AN2404" s="90">
        <f t="shared" si="294"/>
        <v>0</v>
      </c>
      <c r="AO2404" s="90">
        <f t="shared" si="294"/>
        <v>0</v>
      </c>
      <c r="AP2404" s="90">
        <f t="shared" si="294"/>
        <v>0</v>
      </c>
      <c r="AQ2404" s="90">
        <f t="shared" si="294"/>
        <v>0</v>
      </c>
      <c r="AR2404" s="90" t="e">
        <f>VLOOKUP(C2404&amp;E2404&amp;G2404&amp;I2404&amp;J2404,'Código Licitaciones'!$I$8:$I$4158,1,0)</f>
        <v>#N/A</v>
      </c>
    </row>
    <row r="2405" spans="24:44" ht="18.75" x14ac:dyDescent="0.3">
      <c r="X2405" s="83">
        <f t="shared" si="295"/>
        <v>9</v>
      </c>
      <c r="Z2405" s="90" t="e">
        <f t="shared" si="296"/>
        <v>#DIV/0!</v>
      </c>
      <c r="AA2405" s="94" t="e">
        <f>+VLOOKUP(C2405,'Código Licitaciones'!$J$7:$J$31,1,0)</f>
        <v>#N/A</v>
      </c>
      <c r="AB2405" s="94">
        <f t="shared" si="297"/>
        <v>0</v>
      </c>
      <c r="AC2405" s="94" t="e">
        <f>+VLOOKUP(E2405,'Código Licitaciones'!$K$7:$K$50,1,0)</f>
        <v>#N/A</v>
      </c>
      <c r="AD2405" s="94">
        <f t="shared" si="298"/>
        <v>0</v>
      </c>
      <c r="AE2405" s="94" t="e">
        <f>+VLOOKUP(G2405,'Código Licitaciones'!$L$7:$L$50,1,0)</f>
        <v>#N/A</v>
      </c>
      <c r="AF2405" s="90" t="e">
        <f t="shared" si="299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3"/>
        <v>0</v>
      </c>
      <c r="AJ2405" s="94">
        <f t="shared" si="293"/>
        <v>0</v>
      </c>
      <c r="AK2405" s="95" t="e">
        <f>+VLOOKUP(M2405,'Código Barras'!$C$3:$C$1694,1,0)</f>
        <v>#N/A</v>
      </c>
      <c r="AL2405" s="90">
        <f t="shared" si="294"/>
        <v>0</v>
      </c>
      <c r="AM2405" s="90">
        <f t="shared" si="294"/>
        <v>0</v>
      </c>
      <c r="AN2405" s="90">
        <f t="shared" si="294"/>
        <v>0</v>
      </c>
      <c r="AO2405" s="90">
        <f t="shared" si="294"/>
        <v>0</v>
      </c>
      <c r="AP2405" s="90">
        <f t="shared" si="294"/>
        <v>0</v>
      </c>
      <c r="AQ2405" s="90">
        <f t="shared" si="294"/>
        <v>0</v>
      </c>
      <c r="AR2405" s="90" t="e">
        <f>VLOOKUP(C2405&amp;E2405&amp;G2405&amp;I2405&amp;J2405,'Código Licitaciones'!$I$8:$I$4158,1,0)</f>
        <v>#N/A</v>
      </c>
    </row>
    <row r="2406" spans="24:44" ht="18.75" x14ac:dyDescent="0.3">
      <c r="X2406" s="83">
        <f t="shared" si="295"/>
        <v>9</v>
      </c>
      <c r="Z2406" s="90" t="e">
        <f t="shared" si="296"/>
        <v>#DIV/0!</v>
      </c>
      <c r="AA2406" s="94" t="e">
        <f>+VLOOKUP(C2406,'Código Licitaciones'!$J$7:$J$31,1,0)</f>
        <v>#N/A</v>
      </c>
      <c r="AB2406" s="94">
        <f t="shared" si="297"/>
        <v>0</v>
      </c>
      <c r="AC2406" s="94" t="e">
        <f>+VLOOKUP(E2406,'Código Licitaciones'!$K$7:$K$50,1,0)</f>
        <v>#N/A</v>
      </c>
      <c r="AD2406" s="94">
        <f t="shared" si="298"/>
        <v>0</v>
      </c>
      <c r="AE2406" s="94" t="e">
        <f>+VLOOKUP(G2406,'Código Licitaciones'!$L$7:$L$50,1,0)</f>
        <v>#N/A</v>
      </c>
      <c r="AF2406" s="90" t="e">
        <f t="shared" si="299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3"/>
        <v>0</v>
      </c>
      <c r="AJ2406" s="94">
        <f t="shared" si="293"/>
        <v>0</v>
      </c>
      <c r="AK2406" s="95" t="e">
        <f>+VLOOKUP(M2406,'Código Barras'!$C$3:$C$1694,1,0)</f>
        <v>#N/A</v>
      </c>
      <c r="AL2406" s="90">
        <f t="shared" si="294"/>
        <v>0</v>
      </c>
      <c r="AM2406" s="90">
        <f t="shared" si="294"/>
        <v>0</v>
      </c>
      <c r="AN2406" s="90">
        <f t="shared" si="294"/>
        <v>0</v>
      </c>
      <c r="AO2406" s="90">
        <f t="shared" si="294"/>
        <v>0</v>
      </c>
      <c r="AP2406" s="90">
        <f t="shared" si="294"/>
        <v>0</v>
      </c>
      <c r="AQ2406" s="90">
        <f t="shared" si="294"/>
        <v>0</v>
      </c>
      <c r="AR2406" s="90" t="e">
        <f>VLOOKUP(C2406&amp;E2406&amp;G2406&amp;I2406&amp;J2406,'Código Licitaciones'!$I$8:$I$4158,1,0)</f>
        <v>#N/A</v>
      </c>
    </row>
    <row r="2407" spans="24:44" ht="18.75" x14ac:dyDescent="0.3">
      <c r="X2407" s="83">
        <f t="shared" si="295"/>
        <v>9</v>
      </c>
      <c r="Z2407" s="90" t="e">
        <f t="shared" si="296"/>
        <v>#DIV/0!</v>
      </c>
      <c r="AA2407" s="94" t="e">
        <f>+VLOOKUP(C2407,'Código Licitaciones'!$J$7:$J$31,1,0)</f>
        <v>#N/A</v>
      </c>
      <c r="AB2407" s="94">
        <f t="shared" si="297"/>
        <v>0</v>
      </c>
      <c r="AC2407" s="94" t="e">
        <f>+VLOOKUP(E2407,'Código Licitaciones'!$K$7:$K$50,1,0)</f>
        <v>#N/A</v>
      </c>
      <c r="AD2407" s="94">
        <f t="shared" si="298"/>
        <v>0</v>
      </c>
      <c r="AE2407" s="94" t="e">
        <f>+VLOOKUP(G2407,'Código Licitaciones'!$L$7:$L$50,1,0)</f>
        <v>#N/A</v>
      </c>
      <c r="AF2407" s="90" t="e">
        <f t="shared" si="299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3"/>
        <v>0</v>
      </c>
      <c r="AJ2407" s="94">
        <f t="shared" si="293"/>
        <v>0</v>
      </c>
      <c r="AK2407" s="95" t="e">
        <f>+VLOOKUP(M2407,'Código Barras'!$C$3:$C$1694,1,0)</f>
        <v>#N/A</v>
      </c>
      <c r="AL2407" s="90">
        <f t="shared" si="294"/>
        <v>0</v>
      </c>
      <c r="AM2407" s="90">
        <f t="shared" si="294"/>
        <v>0</v>
      </c>
      <c r="AN2407" s="90">
        <f t="shared" si="294"/>
        <v>0</v>
      </c>
      <c r="AO2407" s="90">
        <f t="shared" si="294"/>
        <v>0</v>
      </c>
      <c r="AP2407" s="90">
        <f t="shared" si="294"/>
        <v>0</v>
      </c>
      <c r="AQ2407" s="90">
        <f t="shared" si="294"/>
        <v>0</v>
      </c>
      <c r="AR2407" s="90" t="e">
        <f>VLOOKUP(C2407&amp;E2407&amp;G2407&amp;I2407&amp;J2407,'Código Licitaciones'!$I$8:$I$4158,1,0)</f>
        <v>#N/A</v>
      </c>
    </row>
    <row r="2408" spans="24:44" ht="18.75" x14ac:dyDescent="0.3">
      <c r="X2408" s="83">
        <f t="shared" si="295"/>
        <v>9</v>
      </c>
      <c r="Z2408" s="90" t="e">
        <f t="shared" si="296"/>
        <v>#DIV/0!</v>
      </c>
      <c r="AA2408" s="94" t="e">
        <f>+VLOOKUP(C2408,'Código Licitaciones'!$J$7:$J$31,1,0)</f>
        <v>#N/A</v>
      </c>
      <c r="AB2408" s="94">
        <f t="shared" si="297"/>
        <v>0</v>
      </c>
      <c r="AC2408" s="94" t="e">
        <f>+VLOOKUP(E2408,'Código Licitaciones'!$K$7:$K$50,1,0)</f>
        <v>#N/A</v>
      </c>
      <c r="AD2408" s="94">
        <f t="shared" si="298"/>
        <v>0</v>
      </c>
      <c r="AE2408" s="94" t="e">
        <f>+VLOOKUP(G2408,'Código Licitaciones'!$L$7:$L$50,1,0)</f>
        <v>#N/A</v>
      </c>
      <c r="AF2408" s="90" t="e">
        <f t="shared" si="299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3"/>
        <v>0</v>
      </c>
      <c r="AJ2408" s="94">
        <f t="shared" si="293"/>
        <v>0</v>
      </c>
      <c r="AK2408" s="95" t="e">
        <f>+VLOOKUP(M2408,'Código Barras'!$C$3:$C$1694,1,0)</f>
        <v>#N/A</v>
      </c>
      <c r="AL2408" s="90">
        <f t="shared" si="294"/>
        <v>0</v>
      </c>
      <c r="AM2408" s="90">
        <f t="shared" si="294"/>
        <v>0</v>
      </c>
      <c r="AN2408" s="90">
        <f t="shared" si="294"/>
        <v>0</v>
      </c>
      <c r="AO2408" s="90">
        <f t="shared" si="294"/>
        <v>0</v>
      </c>
      <c r="AP2408" s="90">
        <f t="shared" si="294"/>
        <v>0</v>
      </c>
      <c r="AQ2408" s="90">
        <f t="shared" si="294"/>
        <v>0</v>
      </c>
      <c r="AR2408" s="90" t="e">
        <f>VLOOKUP(C2408&amp;E2408&amp;G2408&amp;I2408&amp;J2408,'Código Licitaciones'!$I$8:$I$4158,1,0)</f>
        <v>#N/A</v>
      </c>
    </row>
    <row r="2409" spans="24:44" ht="18.75" x14ac:dyDescent="0.3">
      <c r="X2409" s="83">
        <f t="shared" si="295"/>
        <v>9</v>
      </c>
      <c r="Z2409" s="90" t="e">
        <f t="shared" si="296"/>
        <v>#DIV/0!</v>
      </c>
      <c r="AA2409" s="94" t="e">
        <f>+VLOOKUP(C2409,'Código Licitaciones'!$J$7:$J$31,1,0)</f>
        <v>#N/A</v>
      </c>
      <c r="AB2409" s="94">
        <f t="shared" si="297"/>
        <v>0</v>
      </c>
      <c r="AC2409" s="94" t="e">
        <f>+VLOOKUP(E2409,'Código Licitaciones'!$K$7:$K$50,1,0)</f>
        <v>#N/A</v>
      </c>
      <c r="AD2409" s="94">
        <f t="shared" si="298"/>
        <v>0</v>
      </c>
      <c r="AE2409" s="94" t="e">
        <f>+VLOOKUP(G2409,'Código Licitaciones'!$L$7:$L$50,1,0)</f>
        <v>#N/A</v>
      </c>
      <c r="AF2409" s="90" t="e">
        <f t="shared" si="299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3"/>
        <v>0</v>
      </c>
      <c r="AJ2409" s="94">
        <f t="shared" si="293"/>
        <v>0</v>
      </c>
      <c r="AK2409" s="95" t="e">
        <f>+VLOOKUP(M2409,'Código Barras'!$C$3:$C$1694,1,0)</f>
        <v>#N/A</v>
      </c>
      <c r="AL2409" s="90">
        <f t="shared" si="294"/>
        <v>0</v>
      </c>
      <c r="AM2409" s="90">
        <f t="shared" si="294"/>
        <v>0</v>
      </c>
      <c r="AN2409" s="90">
        <f t="shared" si="294"/>
        <v>0</v>
      </c>
      <c r="AO2409" s="90">
        <f t="shared" si="294"/>
        <v>0</v>
      </c>
      <c r="AP2409" s="90">
        <f t="shared" si="294"/>
        <v>0</v>
      </c>
      <c r="AQ2409" s="90">
        <f t="shared" si="294"/>
        <v>0</v>
      </c>
      <c r="AR2409" s="90" t="e">
        <f>VLOOKUP(C2409&amp;E2409&amp;G2409&amp;I2409&amp;J2409,'Código Licitaciones'!$I$8:$I$4158,1,0)</f>
        <v>#N/A</v>
      </c>
    </row>
    <row r="2410" spans="24:44" ht="18.75" x14ac:dyDescent="0.3">
      <c r="X2410" s="83">
        <f t="shared" si="295"/>
        <v>9</v>
      </c>
      <c r="Z2410" s="90" t="e">
        <f t="shared" si="296"/>
        <v>#DIV/0!</v>
      </c>
      <c r="AA2410" s="94" t="e">
        <f>+VLOOKUP(C2410,'Código Licitaciones'!$J$7:$J$31,1,0)</f>
        <v>#N/A</v>
      </c>
      <c r="AB2410" s="94">
        <f t="shared" si="297"/>
        <v>0</v>
      </c>
      <c r="AC2410" s="94" t="e">
        <f>+VLOOKUP(E2410,'Código Licitaciones'!$K$7:$K$50,1,0)</f>
        <v>#N/A</v>
      </c>
      <c r="AD2410" s="94">
        <f t="shared" si="298"/>
        <v>0</v>
      </c>
      <c r="AE2410" s="94" t="e">
        <f>+VLOOKUP(G2410,'Código Licitaciones'!$L$7:$L$50,1,0)</f>
        <v>#N/A</v>
      </c>
      <c r="AF2410" s="90" t="e">
        <f t="shared" si="299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3"/>
        <v>0</v>
      </c>
      <c r="AJ2410" s="94">
        <f t="shared" si="293"/>
        <v>0</v>
      </c>
      <c r="AK2410" s="95" t="e">
        <f>+VLOOKUP(M2410,'Código Barras'!$C$3:$C$1694,1,0)</f>
        <v>#N/A</v>
      </c>
      <c r="AL2410" s="90">
        <f t="shared" si="294"/>
        <v>0</v>
      </c>
      <c r="AM2410" s="90">
        <f t="shared" si="294"/>
        <v>0</v>
      </c>
      <c r="AN2410" s="90">
        <f t="shared" si="294"/>
        <v>0</v>
      </c>
      <c r="AO2410" s="90">
        <f t="shared" si="294"/>
        <v>0</v>
      </c>
      <c r="AP2410" s="90">
        <f t="shared" si="294"/>
        <v>0</v>
      </c>
      <c r="AQ2410" s="90">
        <f t="shared" si="294"/>
        <v>0</v>
      </c>
      <c r="AR2410" s="90" t="e">
        <f>VLOOKUP(C2410&amp;E2410&amp;G2410&amp;I2410&amp;J2410,'Código Licitaciones'!$I$8:$I$4158,1,0)</f>
        <v>#N/A</v>
      </c>
    </row>
    <row r="2411" spans="24:44" ht="18.75" x14ac:dyDescent="0.3">
      <c r="X2411" s="83">
        <f t="shared" si="295"/>
        <v>9</v>
      </c>
      <c r="Z2411" s="90" t="e">
        <f t="shared" si="296"/>
        <v>#DIV/0!</v>
      </c>
      <c r="AA2411" s="94" t="e">
        <f>+VLOOKUP(C2411,'Código Licitaciones'!$J$7:$J$31,1,0)</f>
        <v>#N/A</v>
      </c>
      <c r="AB2411" s="94">
        <f t="shared" si="297"/>
        <v>0</v>
      </c>
      <c r="AC2411" s="94" t="e">
        <f>+VLOOKUP(E2411,'Código Licitaciones'!$K$7:$K$50,1,0)</f>
        <v>#N/A</v>
      </c>
      <c r="AD2411" s="94">
        <f t="shared" si="298"/>
        <v>0</v>
      </c>
      <c r="AE2411" s="94" t="e">
        <f>+VLOOKUP(G2411,'Código Licitaciones'!$L$7:$L$50,1,0)</f>
        <v>#N/A</v>
      </c>
      <c r="AF2411" s="90" t="e">
        <f t="shared" si="299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3"/>
        <v>0</v>
      </c>
      <c r="AJ2411" s="94">
        <f t="shared" si="293"/>
        <v>0</v>
      </c>
      <c r="AK2411" s="95" t="e">
        <f>+VLOOKUP(M2411,'Código Barras'!$C$3:$C$1694,1,0)</f>
        <v>#N/A</v>
      </c>
      <c r="AL2411" s="90">
        <f t="shared" si="294"/>
        <v>0</v>
      </c>
      <c r="AM2411" s="90">
        <f t="shared" si="294"/>
        <v>0</v>
      </c>
      <c r="AN2411" s="90">
        <f t="shared" si="294"/>
        <v>0</v>
      </c>
      <c r="AO2411" s="90">
        <f t="shared" si="294"/>
        <v>0</v>
      </c>
      <c r="AP2411" s="90">
        <f t="shared" si="294"/>
        <v>0</v>
      </c>
      <c r="AQ2411" s="90">
        <f t="shared" si="294"/>
        <v>0</v>
      </c>
      <c r="AR2411" s="90" t="e">
        <f>VLOOKUP(C2411&amp;E2411&amp;G2411&amp;I2411&amp;J2411,'Código Licitaciones'!$I$8:$I$4158,1,0)</f>
        <v>#N/A</v>
      </c>
    </row>
    <row r="2412" spans="24:44" ht="18.75" x14ac:dyDescent="0.3">
      <c r="X2412" s="83">
        <f t="shared" si="295"/>
        <v>9</v>
      </c>
      <c r="Z2412" s="90" t="e">
        <f t="shared" si="296"/>
        <v>#DIV/0!</v>
      </c>
      <c r="AA2412" s="94" t="e">
        <f>+VLOOKUP(C2412,'Código Licitaciones'!$J$7:$J$31,1,0)</f>
        <v>#N/A</v>
      </c>
      <c r="AB2412" s="94">
        <f t="shared" si="297"/>
        <v>0</v>
      </c>
      <c r="AC2412" s="94" t="e">
        <f>+VLOOKUP(E2412,'Código Licitaciones'!$K$7:$K$50,1,0)</f>
        <v>#N/A</v>
      </c>
      <c r="AD2412" s="94">
        <f t="shared" si="298"/>
        <v>0</v>
      </c>
      <c r="AE2412" s="94" t="e">
        <f>+VLOOKUP(G2412,'Código Licitaciones'!$L$7:$L$50,1,0)</f>
        <v>#N/A</v>
      </c>
      <c r="AF2412" s="90" t="e">
        <f t="shared" si="299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3"/>
        <v>0</v>
      </c>
      <c r="AJ2412" s="94">
        <f t="shared" si="293"/>
        <v>0</v>
      </c>
      <c r="AK2412" s="95" t="e">
        <f>+VLOOKUP(M2412,'Código Barras'!$C$3:$C$1694,1,0)</f>
        <v>#N/A</v>
      </c>
      <c r="AL2412" s="90">
        <f t="shared" si="294"/>
        <v>0</v>
      </c>
      <c r="AM2412" s="90">
        <f t="shared" si="294"/>
        <v>0</v>
      </c>
      <c r="AN2412" s="90">
        <f t="shared" si="294"/>
        <v>0</v>
      </c>
      <c r="AO2412" s="90">
        <f t="shared" si="294"/>
        <v>0</v>
      </c>
      <c r="AP2412" s="90">
        <f t="shared" si="294"/>
        <v>0</v>
      </c>
      <c r="AQ2412" s="90">
        <f t="shared" si="294"/>
        <v>0</v>
      </c>
      <c r="AR2412" s="90" t="e">
        <f>VLOOKUP(C2412&amp;E2412&amp;G2412&amp;I2412&amp;J2412,'Código Licitaciones'!$I$8:$I$4158,1,0)</f>
        <v>#N/A</v>
      </c>
    </row>
    <row r="2413" spans="24:44" ht="18.75" x14ac:dyDescent="0.3">
      <c r="X2413" s="83">
        <f t="shared" si="295"/>
        <v>9</v>
      </c>
      <c r="Z2413" s="90" t="e">
        <f t="shared" si="296"/>
        <v>#DIV/0!</v>
      </c>
      <c r="AA2413" s="94" t="e">
        <f>+VLOOKUP(C2413,'Código Licitaciones'!$J$7:$J$31,1,0)</f>
        <v>#N/A</v>
      </c>
      <c r="AB2413" s="94">
        <f t="shared" si="297"/>
        <v>0</v>
      </c>
      <c r="AC2413" s="94" t="e">
        <f>+VLOOKUP(E2413,'Código Licitaciones'!$K$7:$K$50,1,0)</f>
        <v>#N/A</v>
      </c>
      <c r="AD2413" s="94">
        <f t="shared" si="298"/>
        <v>0</v>
      </c>
      <c r="AE2413" s="94" t="e">
        <f>+VLOOKUP(G2413,'Código Licitaciones'!$L$7:$L$50,1,0)</f>
        <v>#N/A</v>
      </c>
      <c r="AF2413" s="90" t="e">
        <f t="shared" si="299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3"/>
        <v>0</v>
      </c>
      <c r="AJ2413" s="94">
        <f t="shared" si="293"/>
        <v>0</v>
      </c>
      <c r="AK2413" s="95" t="e">
        <f>+VLOOKUP(M2413,'Código Barras'!$C$3:$C$1694,1,0)</f>
        <v>#N/A</v>
      </c>
      <c r="AL2413" s="90">
        <f t="shared" si="294"/>
        <v>0</v>
      </c>
      <c r="AM2413" s="90">
        <f t="shared" si="294"/>
        <v>0</v>
      </c>
      <c r="AN2413" s="90">
        <f t="shared" si="294"/>
        <v>0</v>
      </c>
      <c r="AO2413" s="90">
        <f t="shared" ref="AO2413:AQ2455" si="300">IF(OR(ISNUMBER(Q2413),Q2413=0),Q2413,1/0)</f>
        <v>0</v>
      </c>
      <c r="AP2413" s="90">
        <f t="shared" si="300"/>
        <v>0</v>
      </c>
      <c r="AQ2413" s="90">
        <f t="shared" si="300"/>
        <v>0</v>
      </c>
      <c r="AR2413" s="90" t="e">
        <f>VLOOKUP(C2413&amp;E2413&amp;G2413&amp;I2413&amp;J2413,'Código Licitaciones'!$I$8:$I$4158,1,0)</f>
        <v>#N/A</v>
      </c>
    </row>
    <row r="2414" spans="24:44" ht="18.75" x14ac:dyDescent="0.3">
      <c r="X2414" s="83">
        <f t="shared" si="295"/>
        <v>9</v>
      </c>
      <c r="Z2414" s="90" t="e">
        <f t="shared" si="296"/>
        <v>#DIV/0!</v>
      </c>
      <c r="AA2414" s="94" t="e">
        <f>+VLOOKUP(C2414,'Código Licitaciones'!$J$7:$J$31,1,0)</f>
        <v>#N/A</v>
      </c>
      <c r="AB2414" s="94">
        <f t="shared" si="297"/>
        <v>0</v>
      </c>
      <c r="AC2414" s="94" t="e">
        <f>+VLOOKUP(E2414,'Código Licitaciones'!$K$7:$K$50,1,0)</f>
        <v>#N/A</v>
      </c>
      <c r="AD2414" s="94">
        <f t="shared" si="298"/>
        <v>0</v>
      </c>
      <c r="AE2414" s="94" t="e">
        <f>+VLOOKUP(G2414,'Código Licitaciones'!$L$7:$L$50,1,0)</f>
        <v>#N/A</v>
      </c>
      <c r="AF2414" s="90" t="e">
        <f t="shared" si="299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3"/>
        <v>0</v>
      </c>
      <c r="AJ2414" s="94">
        <f t="shared" si="293"/>
        <v>0</v>
      </c>
      <c r="AK2414" s="95" t="e">
        <f>+VLOOKUP(M2414,'Código Barras'!$C$3:$C$1694,1,0)</f>
        <v>#N/A</v>
      </c>
      <c r="AL2414" s="90">
        <f t="shared" ref="AL2414:AN2455" si="301">IF(OR(ISNUMBER(N2414),N2414=0),N2414,1/0)</f>
        <v>0</v>
      </c>
      <c r="AM2414" s="90">
        <f t="shared" si="301"/>
        <v>0</v>
      </c>
      <c r="AN2414" s="90">
        <f t="shared" si="301"/>
        <v>0</v>
      </c>
      <c r="AO2414" s="90">
        <f t="shared" si="300"/>
        <v>0</v>
      </c>
      <c r="AP2414" s="90">
        <f t="shared" si="300"/>
        <v>0</v>
      </c>
      <c r="AQ2414" s="90">
        <f t="shared" si="300"/>
        <v>0</v>
      </c>
      <c r="AR2414" s="90" t="e">
        <f>VLOOKUP(C2414&amp;E2414&amp;G2414&amp;I2414&amp;J2414,'Código Licitaciones'!$I$8:$I$4158,1,0)</f>
        <v>#N/A</v>
      </c>
    </row>
    <row r="2415" spans="24:44" ht="18.75" x14ac:dyDescent="0.3">
      <c r="X2415" s="83">
        <f t="shared" si="295"/>
        <v>9</v>
      </c>
      <c r="Z2415" s="90" t="e">
        <f t="shared" si="296"/>
        <v>#DIV/0!</v>
      </c>
      <c r="AA2415" s="94" t="e">
        <f>+VLOOKUP(C2415,'Código Licitaciones'!$J$7:$J$31,1,0)</f>
        <v>#N/A</v>
      </c>
      <c r="AB2415" s="94">
        <f t="shared" si="297"/>
        <v>0</v>
      </c>
      <c r="AC2415" s="94" t="e">
        <f>+VLOOKUP(E2415,'Código Licitaciones'!$K$7:$K$50,1,0)</f>
        <v>#N/A</v>
      </c>
      <c r="AD2415" s="94">
        <f t="shared" si="298"/>
        <v>0</v>
      </c>
      <c r="AE2415" s="94" t="e">
        <f>+VLOOKUP(G2415,'Código Licitaciones'!$L$7:$L$50,1,0)</f>
        <v>#N/A</v>
      </c>
      <c r="AF2415" s="90" t="e">
        <f t="shared" si="299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3"/>
        <v>0</v>
      </c>
      <c r="AJ2415" s="94">
        <f t="shared" si="293"/>
        <v>0</v>
      </c>
      <c r="AK2415" s="95" t="e">
        <f>+VLOOKUP(M2415,'Código Barras'!$C$3:$C$1694,1,0)</f>
        <v>#N/A</v>
      </c>
      <c r="AL2415" s="90">
        <f t="shared" si="301"/>
        <v>0</v>
      </c>
      <c r="AM2415" s="90">
        <f t="shared" si="301"/>
        <v>0</v>
      </c>
      <c r="AN2415" s="90">
        <f t="shared" si="301"/>
        <v>0</v>
      </c>
      <c r="AO2415" s="90">
        <f t="shared" si="300"/>
        <v>0</v>
      </c>
      <c r="AP2415" s="90">
        <f t="shared" si="300"/>
        <v>0</v>
      </c>
      <c r="AQ2415" s="90">
        <f t="shared" si="300"/>
        <v>0</v>
      </c>
      <c r="AR2415" s="90" t="e">
        <f>VLOOKUP(C2415&amp;E2415&amp;G2415&amp;I2415&amp;J2415,'Código Licitaciones'!$I$8:$I$4158,1,0)</f>
        <v>#N/A</v>
      </c>
    </row>
    <row r="2416" spans="24:44" ht="18.75" x14ac:dyDescent="0.3">
      <c r="X2416" s="83">
        <f t="shared" si="295"/>
        <v>9</v>
      </c>
      <c r="Z2416" s="90" t="e">
        <f t="shared" si="296"/>
        <v>#DIV/0!</v>
      </c>
      <c r="AA2416" s="94" t="e">
        <f>+VLOOKUP(C2416,'Código Licitaciones'!$J$7:$J$31,1,0)</f>
        <v>#N/A</v>
      </c>
      <c r="AB2416" s="94">
        <f t="shared" si="297"/>
        <v>0</v>
      </c>
      <c r="AC2416" s="94" t="e">
        <f>+VLOOKUP(E2416,'Código Licitaciones'!$K$7:$K$50,1,0)</f>
        <v>#N/A</v>
      </c>
      <c r="AD2416" s="94">
        <f t="shared" si="298"/>
        <v>0</v>
      </c>
      <c r="AE2416" s="94" t="e">
        <f>+VLOOKUP(G2416,'Código Licitaciones'!$L$7:$L$50,1,0)</f>
        <v>#N/A</v>
      </c>
      <c r="AF2416" s="90" t="e">
        <f t="shared" si="299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3"/>
        <v>0</v>
      </c>
      <c r="AJ2416" s="94">
        <f t="shared" si="293"/>
        <v>0</v>
      </c>
      <c r="AK2416" s="95" t="e">
        <f>+VLOOKUP(M2416,'Código Barras'!$C$3:$C$1694,1,0)</f>
        <v>#N/A</v>
      </c>
      <c r="AL2416" s="90">
        <f t="shared" si="301"/>
        <v>0</v>
      </c>
      <c r="AM2416" s="90">
        <f t="shared" si="301"/>
        <v>0</v>
      </c>
      <c r="AN2416" s="90">
        <f t="shared" si="301"/>
        <v>0</v>
      </c>
      <c r="AO2416" s="90">
        <f t="shared" si="300"/>
        <v>0</v>
      </c>
      <c r="AP2416" s="90">
        <f t="shared" si="300"/>
        <v>0</v>
      </c>
      <c r="AQ2416" s="90">
        <f t="shared" si="300"/>
        <v>0</v>
      </c>
      <c r="AR2416" s="90" t="e">
        <f>VLOOKUP(C2416&amp;E2416&amp;G2416&amp;I2416&amp;J2416,'Código Licitaciones'!$I$8:$I$4158,1,0)</f>
        <v>#N/A</v>
      </c>
    </row>
    <row r="2417" spans="24:44" ht="18.75" x14ac:dyDescent="0.3">
      <c r="X2417" s="83">
        <f t="shared" si="295"/>
        <v>9</v>
      </c>
      <c r="Z2417" s="90" t="e">
        <f t="shared" si="296"/>
        <v>#DIV/0!</v>
      </c>
      <c r="AA2417" s="94" t="e">
        <f>+VLOOKUP(C2417,'Código Licitaciones'!$J$7:$J$31,1,0)</f>
        <v>#N/A</v>
      </c>
      <c r="AB2417" s="94">
        <f t="shared" si="297"/>
        <v>0</v>
      </c>
      <c r="AC2417" s="94" t="e">
        <f>+VLOOKUP(E2417,'Código Licitaciones'!$K$7:$K$50,1,0)</f>
        <v>#N/A</v>
      </c>
      <c r="AD2417" s="94">
        <f t="shared" si="298"/>
        <v>0</v>
      </c>
      <c r="AE2417" s="94" t="e">
        <f>+VLOOKUP(G2417,'Código Licitaciones'!$L$7:$L$50,1,0)</f>
        <v>#N/A</v>
      </c>
      <c r="AF2417" s="90" t="e">
        <f t="shared" si="299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3"/>
        <v>0</v>
      </c>
      <c r="AJ2417" s="94">
        <f t="shared" si="293"/>
        <v>0</v>
      </c>
      <c r="AK2417" s="95" t="e">
        <f>+VLOOKUP(M2417,'Código Barras'!$C$3:$C$1694,1,0)</f>
        <v>#N/A</v>
      </c>
      <c r="AL2417" s="90">
        <f t="shared" si="301"/>
        <v>0</v>
      </c>
      <c r="AM2417" s="90">
        <f t="shared" si="301"/>
        <v>0</v>
      </c>
      <c r="AN2417" s="90">
        <f t="shared" si="301"/>
        <v>0</v>
      </c>
      <c r="AO2417" s="90">
        <f t="shared" si="300"/>
        <v>0</v>
      </c>
      <c r="AP2417" s="90">
        <f t="shared" si="300"/>
        <v>0</v>
      </c>
      <c r="AQ2417" s="90">
        <f t="shared" si="300"/>
        <v>0</v>
      </c>
      <c r="AR2417" s="90" t="e">
        <f>VLOOKUP(C2417&amp;E2417&amp;G2417&amp;I2417&amp;J2417,'Código Licitaciones'!$I$8:$I$4158,1,0)</f>
        <v>#N/A</v>
      </c>
    </row>
    <row r="2418" spans="24:44" ht="18.75" x14ac:dyDescent="0.3">
      <c r="X2418" s="83">
        <f t="shared" si="295"/>
        <v>9</v>
      </c>
      <c r="Z2418" s="90" t="e">
        <f t="shared" si="296"/>
        <v>#DIV/0!</v>
      </c>
      <c r="AA2418" s="94" t="e">
        <f>+VLOOKUP(C2418,'Código Licitaciones'!$J$7:$J$31,1,0)</f>
        <v>#N/A</v>
      </c>
      <c r="AB2418" s="94">
        <f t="shared" si="297"/>
        <v>0</v>
      </c>
      <c r="AC2418" s="94" t="e">
        <f>+VLOOKUP(E2418,'Código Licitaciones'!$K$7:$K$50,1,0)</f>
        <v>#N/A</v>
      </c>
      <c r="AD2418" s="94">
        <f t="shared" si="298"/>
        <v>0</v>
      </c>
      <c r="AE2418" s="94" t="e">
        <f>+VLOOKUP(G2418,'Código Licitaciones'!$L$7:$L$50,1,0)</f>
        <v>#N/A</v>
      </c>
      <c r="AF2418" s="90" t="e">
        <f t="shared" si="299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3"/>
        <v>0</v>
      </c>
      <c r="AJ2418" s="94">
        <f t="shared" si="293"/>
        <v>0</v>
      </c>
      <c r="AK2418" s="95" t="e">
        <f>+VLOOKUP(M2418,'Código Barras'!$C$3:$C$1694,1,0)</f>
        <v>#N/A</v>
      </c>
      <c r="AL2418" s="90">
        <f t="shared" si="301"/>
        <v>0</v>
      </c>
      <c r="AM2418" s="90">
        <f t="shared" si="301"/>
        <v>0</v>
      </c>
      <c r="AN2418" s="90">
        <f t="shared" si="301"/>
        <v>0</v>
      </c>
      <c r="AO2418" s="90">
        <f t="shared" si="300"/>
        <v>0</v>
      </c>
      <c r="AP2418" s="90">
        <f t="shared" si="300"/>
        <v>0</v>
      </c>
      <c r="AQ2418" s="90">
        <f t="shared" si="300"/>
        <v>0</v>
      </c>
      <c r="AR2418" s="90" t="e">
        <f>VLOOKUP(C2418&amp;E2418&amp;G2418&amp;I2418&amp;J2418,'Código Licitaciones'!$I$8:$I$4158,1,0)</f>
        <v>#N/A</v>
      </c>
    </row>
    <row r="2419" spans="24:44" ht="18.75" x14ac:dyDescent="0.3">
      <c r="X2419" s="83">
        <f t="shared" si="295"/>
        <v>9</v>
      </c>
      <c r="Z2419" s="90" t="e">
        <f t="shared" si="296"/>
        <v>#DIV/0!</v>
      </c>
      <c r="AA2419" s="94" t="e">
        <f>+VLOOKUP(C2419,'Código Licitaciones'!$J$7:$J$31,1,0)</f>
        <v>#N/A</v>
      </c>
      <c r="AB2419" s="94">
        <f t="shared" si="297"/>
        <v>0</v>
      </c>
      <c r="AC2419" s="94" t="e">
        <f>+VLOOKUP(E2419,'Código Licitaciones'!$K$7:$K$50,1,0)</f>
        <v>#N/A</v>
      </c>
      <c r="AD2419" s="94">
        <f t="shared" si="298"/>
        <v>0</v>
      </c>
      <c r="AE2419" s="94" t="e">
        <f>+VLOOKUP(G2419,'Código Licitaciones'!$L$7:$L$50,1,0)</f>
        <v>#N/A</v>
      </c>
      <c r="AF2419" s="90" t="e">
        <f t="shared" si="299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2">+K2419</f>
        <v>0</v>
      </c>
      <c r="AJ2419" s="94">
        <f t="shared" si="302"/>
        <v>0</v>
      </c>
      <c r="AK2419" s="95" t="e">
        <f>+VLOOKUP(M2419,'Código Barras'!$C$3:$C$1694,1,0)</f>
        <v>#N/A</v>
      </c>
      <c r="AL2419" s="90">
        <f t="shared" si="301"/>
        <v>0</v>
      </c>
      <c r="AM2419" s="90">
        <f t="shared" si="301"/>
        <v>0</v>
      </c>
      <c r="AN2419" s="90">
        <f t="shared" si="301"/>
        <v>0</v>
      </c>
      <c r="AO2419" s="90">
        <f t="shared" si="300"/>
        <v>0</v>
      </c>
      <c r="AP2419" s="90">
        <f t="shared" si="300"/>
        <v>0</v>
      </c>
      <c r="AQ2419" s="90">
        <f t="shared" si="300"/>
        <v>0</v>
      </c>
      <c r="AR2419" s="90" t="e">
        <f>VLOOKUP(C2419&amp;E2419&amp;G2419&amp;I2419&amp;J2419,'Código Licitaciones'!$I$8:$I$4158,1,0)</f>
        <v>#N/A</v>
      </c>
    </row>
    <row r="2420" spans="24:44" ht="18.75" x14ac:dyDescent="0.3">
      <c r="X2420" s="83">
        <f t="shared" si="295"/>
        <v>9</v>
      </c>
      <c r="Z2420" s="90" t="e">
        <f t="shared" si="296"/>
        <v>#DIV/0!</v>
      </c>
      <c r="AA2420" s="94" t="e">
        <f>+VLOOKUP(C2420,'Código Licitaciones'!$J$7:$J$31,1,0)</f>
        <v>#N/A</v>
      </c>
      <c r="AB2420" s="94">
        <f t="shared" si="297"/>
        <v>0</v>
      </c>
      <c r="AC2420" s="94" t="e">
        <f>+VLOOKUP(E2420,'Código Licitaciones'!$K$7:$K$50,1,0)</f>
        <v>#N/A</v>
      </c>
      <c r="AD2420" s="94">
        <f t="shared" si="298"/>
        <v>0</v>
      </c>
      <c r="AE2420" s="94" t="e">
        <f>+VLOOKUP(G2420,'Código Licitaciones'!$L$7:$L$50,1,0)</f>
        <v>#N/A</v>
      </c>
      <c r="AF2420" s="90" t="e">
        <f t="shared" si="299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2"/>
        <v>0</v>
      </c>
      <c r="AJ2420" s="94">
        <f t="shared" si="302"/>
        <v>0</v>
      </c>
      <c r="AK2420" s="95" t="e">
        <f>+VLOOKUP(M2420,'Código Barras'!$C$3:$C$1694,1,0)</f>
        <v>#N/A</v>
      </c>
      <c r="AL2420" s="90">
        <f t="shared" si="301"/>
        <v>0</v>
      </c>
      <c r="AM2420" s="90">
        <f t="shared" si="301"/>
        <v>0</v>
      </c>
      <c r="AN2420" s="90">
        <f t="shared" si="301"/>
        <v>0</v>
      </c>
      <c r="AO2420" s="90">
        <f t="shared" si="300"/>
        <v>0</v>
      </c>
      <c r="AP2420" s="90">
        <f t="shared" si="300"/>
        <v>0</v>
      </c>
      <c r="AQ2420" s="90">
        <f t="shared" si="300"/>
        <v>0</v>
      </c>
      <c r="AR2420" s="90" t="e">
        <f>VLOOKUP(C2420&amp;E2420&amp;G2420&amp;I2420&amp;J2420,'Código Licitaciones'!$I$8:$I$4158,1,0)</f>
        <v>#N/A</v>
      </c>
    </row>
    <row r="2421" spans="24:44" ht="18.75" x14ac:dyDescent="0.3">
      <c r="X2421" s="83">
        <f t="shared" si="295"/>
        <v>9</v>
      </c>
      <c r="Z2421" s="90" t="e">
        <f t="shared" si="296"/>
        <v>#DIV/0!</v>
      </c>
      <c r="AA2421" s="94" t="e">
        <f>+VLOOKUP(C2421,'Código Licitaciones'!$J$7:$J$31,1,0)</f>
        <v>#N/A</v>
      </c>
      <c r="AB2421" s="94">
        <f t="shared" si="297"/>
        <v>0</v>
      </c>
      <c r="AC2421" s="94" t="e">
        <f>+VLOOKUP(E2421,'Código Licitaciones'!$K$7:$K$50,1,0)</f>
        <v>#N/A</v>
      </c>
      <c r="AD2421" s="94">
        <f t="shared" si="298"/>
        <v>0</v>
      </c>
      <c r="AE2421" s="94" t="e">
        <f>+VLOOKUP(G2421,'Código Licitaciones'!$L$7:$L$50,1,0)</f>
        <v>#N/A</v>
      </c>
      <c r="AF2421" s="90" t="e">
        <f t="shared" si="299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2"/>
        <v>0</v>
      </c>
      <c r="AJ2421" s="94">
        <f t="shared" si="302"/>
        <v>0</v>
      </c>
      <c r="AK2421" s="95" t="e">
        <f>+VLOOKUP(M2421,'Código Barras'!$C$3:$C$1694,1,0)</f>
        <v>#N/A</v>
      </c>
      <c r="AL2421" s="90">
        <f t="shared" si="301"/>
        <v>0</v>
      </c>
      <c r="AM2421" s="90">
        <f t="shared" si="301"/>
        <v>0</v>
      </c>
      <c r="AN2421" s="90">
        <f t="shared" si="301"/>
        <v>0</v>
      </c>
      <c r="AO2421" s="90">
        <f t="shared" si="300"/>
        <v>0</v>
      </c>
      <c r="AP2421" s="90">
        <f t="shared" si="300"/>
        <v>0</v>
      </c>
      <c r="AQ2421" s="90">
        <f t="shared" si="300"/>
        <v>0</v>
      </c>
      <c r="AR2421" s="90" t="e">
        <f>VLOOKUP(C2421&amp;E2421&amp;G2421&amp;I2421&amp;J2421,'Código Licitaciones'!$I$8:$I$4158,1,0)</f>
        <v>#N/A</v>
      </c>
    </row>
    <row r="2422" spans="24:44" ht="18.75" x14ac:dyDescent="0.3">
      <c r="X2422" s="83">
        <f t="shared" si="295"/>
        <v>9</v>
      </c>
      <c r="Z2422" s="90" t="e">
        <f t="shared" si="296"/>
        <v>#DIV/0!</v>
      </c>
      <c r="AA2422" s="94" t="e">
        <f>+VLOOKUP(C2422,'Código Licitaciones'!$J$7:$J$31,1,0)</f>
        <v>#N/A</v>
      </c>
      <c r="AB2422" s="94">
        <f t="shared" si="297"/>
        <v>0</v>
      </c>
      <c r="AC2422" s="94" t="e">
        <f>+VLOOKUP(E2422,'Código Licitaciones'!$K$7:$K$50,1,0)</f>
        <v>#N/A</v>
      </c>
      <c r="AD2422" s="94">
        <f t="shared" si="298"/>
        <v>0</v>
      </c>
      <c r="AE2422" s="94" t="e">
        <f>+VLOOKUP(G2422,'Código Licitaciones'!$L$7:$L$50,1,0)</f>
        <v>#N/A</v>
      </c>
      <c r="AF2422" s="90" t="e">
        <f t="shared" si="299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2"/>
        <v>0</v>
      </c>
      <c r="AJ2422" s="94">
        <f t="shared" si="302"/>
        <v>0</v>
      </c>
      <c r="AK2422" s="95" t="e">
        <f>+VLOOKUP(M2422,'Código Barras'!$C$3:$C$1694,1,0)</f>
        <v>#N/A</v>
      </c>
      <c r="AL2422" s="90">
        <f t="shared" si="301"/>
        <v>0</v>
      </c>
      <c r="AM2422" s="90">
        <f t="shared" si="301"/>
        <v>0</v>
      </c>
      <c r="AN2422" s="90">
        <f t="shared" si="301"/>
        <v>0</v>
      </c>
      <c r="AO2422" s="90">
        <f t="shared" si="300"/>
        <v>0</v>
      </c>
      <c r="AP2422" s="90">
        <f t="shared" si="300"/>
        <v>0</v>
      </c>
      <c r="AQ2422" s="90">
        <f t="shared" si="300"/>
        <v>0</v>
      </c>
      <c r="AR2422" s="90" t="e">
        <f>VLOOKUP(C2422&amp;E2422&amp;G2422&amp;I2422&amp;J2422,'Código Licitaciones'!$I$8:$I$4158,1,0)</f>
        <v>#N/A</v>
      </c>
    </row>
    <row r="2423" spans="24:44" ht="18.75" x14ac:dyDescent="0.3">
      <c r="X2423" s="83">
        <f t="shared" si="295"/>
        <v>9</v>
      </c>
      <c r="Z2423" s="90" t="e">
        <f t="shared" si="296"/>
        <v>#DIV/0!</v>
      </c>
      <c r="AA2423" s="94" t="e">
        <f>+VLOOKUP(C2423,'Código Licitaciones'!$J$7:$J$31,1,0)</f>
        <v>#N/A</v>
      </c>
      <c r="AB2423" s="94">
        <f t="shared" si="297"/>
        <v>0</v>
      </c>
      <c r="AC2423" s="94" t="e">
        <f>+VLOOKUP(E2423,'Código Licitaciones'!$K$7:$K$50,1,0)</f>
        <v>#N/A</v>
      </c>
      <c r="AD2423" s="94">
        <f t="shared" si="298"/>
        <v>0</v>
      </c>
      <c r="AE2423" s="94" t="e">
        <f>+VLOOKUP(G2423,'Código Licitaciones'!$L$7:$L$50,1,0)</f>
        <v>#N/A</v>
      </c>
      <c r="AF2423" s="90" t="e">
        <f t="shared" si="299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2"/>
        <v>0</v>
      </c>
      <c r="AJ2423" s="94">
        <f t="shared" si="302"/>
        <v>0</v>
      </c>
      <c r="AK2423" s="95" t="e">
        <f>+VLOOKUP(M2423,'Código Barras'!$C$3:$C$1694,1,0)</f>
        <v>#N/A</v>
      </c>
      <c r="AL2423" s="90">
        <f t="shared" si="301"/>
        <v>0</v>
      </c>
      <c r="AM2423" s="90">
        <f t="shared" si="301"/>
        <v>0</v>
      </c>
      <c r="AN2423" s="90">
        <f t="shared" si="301"/>
        <v>0</v>
      </c>
      <c r="AO2423" s="90">
        <f t="shared" si="300"/>
        <v>0</v>
      </c>
      <c r="AP2423" s="90">
        <f t="shared" si="300"/>
        <v>0</v>
      </c>
      <c r="AQ2423" s="90">
        <f t="shared" si="300"/>
        <v>0</v>
      </c>
      <c r="AR2423" s="90" t="e">
        <f>VLOOKUP(C2423&amp;E2423&amp;G2423&amp;I2423&amp;J2423,'Código Licitaciones'!$I$8:$I$4158,1,0)</f>
        <v>#N/A</v>
      </c>
    </row>
    <row r="2424" spans="24:44" ht="18.75" x14ac:dyDescent="0.3">
      <c r="X2424" s="83">
        <f t="shared" si="295"/>
        <v>9</v>
      </c>
      <c r="Z2424" s="90" t="e">
        <f t="shared" si="296"/>
        <v>#DIV/0!</v>
      </c>
      <c r="AA2424" s="94" t="e">
        <f>+VLOOKUP(C2424,'Código Licitaciones'!$J$7:$J$31,1,0)</f>
        <v>#N/A</v>
      </c>
      <c r="AB2424" s="94">
        <f t="shared" si="297"/>
        <v>0</v>
      </c>
      <c r="AC2424" s="94" t="e">
        <f>+VLOOKUP(E2424,'Código Licitaciones'!$K$7:$K$50,1,0)</f>
        <v>#N/A</v>
      </c>
      <c r="AD2424" s="94">
        <f t="shared" si="298"/>
        <v>0</v>
      </c>
      <c r="AE2424" s="94" t="e">
        <f>+VLOOKUP(G2424,'Código Licitaciones'!$L$7:$L$50,1,0)</f>
        <v>#N/A</v>
      </c>
      <c r="AF2424" s="90" t="e">
        <f t="shared" si="299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2"/>
        <v>0</v>
      </c>
      <c r="AJ2424" s="94">
        <f t="shared" si="302"/>
        <v>0</v>
      </c>
      <c r="AK2424" s="95" t="e">
        <f>+VLOOKUP(M2424,'Código Barras'!$C$3:$C$1694,1,0)</f>
        <v>#N/A</v>
      </c>
      <c r="AL2424" s="90">
        <f t="shared" si="301"/>
        <v>0</v>
      </c>
      <c r="AM2424" s="90">
        <f t="shared" si="301"/>
        <v>0</v>
      </c>
      <c r="AN2424" s="90">
        <f t="shared" si="301"/>
        <v>0</v>
      </c>
      <c r="AO2424" s="90">
        <f t="shared" si="300"/>
        <v>0</v>
      </c>
      <c r="AP2424" s="90">
        <f t="shared" si="300"/>
        <v>0</v>
      </c>
      <c r="AQ2424" s="90">
        <f t="shared" si="300"/>
        <v>0</v>
      </c>
      <c r="AR2424" s="90" t="e">
        <f>VLOOKUP(C2424&amp;E2424&amp;G2424&amp;I2424&amp;J2424,'Código Licitaciones'!$I$8:$I$4158,1,0)</f>
        <v>#N/A</v>
      </c>
    </row>
    <row r="2425" spans="24:44" ht="18.75" x14ac:dyDescent="0.3">
      <c r="X2425" s="83">
        <f t="shared" si="295"/>
        <v>9</v>
      </c>
      <c r="Z2425" s="90" t="e">
        <f t="shared" si="296"/>
        <v>#DIV/0!</v>
      </c>
      <c r="AA2425" s="94" t="e">
        <f>+VLOOKUP(C2425,'Código Licitaciones'!$J$7:$J$31,1,0)</f>
        <v>#N/A</v>
      </c>
      <c r="AB2425" s="94">
        <f t="shared" si="297"/>
        <v>0</v>
      </c>
      <c r="AC2425" s="94" t="e">
        <f>+VLOOKUP(E2425,'Código Licitaciones'!$K$7:$K$50,1,0)</f>
        <v>#N/A</v>
      </c>
      <c r="AD2425" s="94">
        <f t="shared" si="298"/>
        <v>0</v>
      </c>
      <c r="AE2425" s="94" t="e">
        <f>+VLOOKUP(G2425,'Código Licitaciones'!$L$7:$L$50,1,0)</f>
        <v>#N/A</v>
      </c>
      <c r="AF2425" s="90" t="e">
        <f t="shared" si="299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2"/>
        <v>0</v>
      </c>
      <c r="AJ2425" s="94">
        <f t="shared" si="302"/>
        <v>0</v>
      </c>
      <c r="AK2425" s="95" t="e">
        <f>+VLOOKUP(M2425,'Código Barras'!$C$3:$C$1694,1,0)</f>
        <v>#N/A</v>
      </c>
      <c r="AL2425" s="90">
        <f t="shared" si="301"/>
        <v>0</v>
      </c>
      <c r="AM2425" s="90">
        <f t="shared" si="301"/>
        <v>0</v>
      </c>
      <c r="AN2425" s="90">
        <f t="shared" si="301"/>
        <v>0</v>
      </c>
      <c r="AO2425" s="90">
        <f t="shared" si="300"/>
        <v>0</v>
      </c>
      <c r="AP2425" s="90">
        <f t="shared" si="300"/>
        <v>0</v>
      </c>
      <c r="AQ2425" s="90">
        <f t="shared" si="300"/>
        <v>0</v>
      </c>
      <c r="AR2425" s="90" t="e">
        <f>VLOOKUP(C2425&amp;E2425&amp;G2425&amp;I2425&amp;J2425,'Código Licitaciones'!$I$8:$I$4158,1,0)</f>
        <v>#N/A</v>
      </c>
    </row>
    <row r="2426" spans="24:44" ht="18.75" x14ac:dyDescent="0.3">
      <c r="X2426" s="83">
        <f t="shared" si="295"/>
        <v>9</v>
      </c>
      <c r="Z2426" s="90" t="e">
        <f t="shared" si="296"/>
        <v>#DIV/0!</v>
      </c>
      <c r="AA2426" s="94" t="e">
        <f>+VLOOKUP(C2426,'Código Licitaciones'!$J$7:$J$31,1,0)</f>
        <v>#N/A</v>
      </c>
      <c r="AB2426" s="94">
        <f t="shared" si="297"/>
        <v>0</v>
      </c>
      <c r="AC2426" s="94" t="e">
        <f>+VLOOKUP(E2426,'Código Licitaciones'!$K$7:$K$50,1,0)</f>
        <v>#N/A</v>
      </c>
      <c r="AD2426" s="94">
        <f t="shared" si="298"/>
        <v>0</v>
      </c>
      <c r="AE2426" s="94" t="e">
        <f>+VLOOKUP(G2426,'Código Licitaciones'!$L$7:$L$50,1,0)</f>
        <v>#N/A</v>
      </c>
      <c r="AF2426" s="90" t="e">
        <f t="shared" si="299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2"/>
        <v>0</v>
      </c>
      <c r="AJ2426" s="94">
        <f t="shared" si="302"/>
        <v>0</v>
      </c>
      <c r="AK2426" s="95" t="e">
        <f>+VLOOKUP(M2426,'Código Barras'!$C$3:$C$1694,1,0)</f>
        <v>#N/A</v>
      </c>
      <c r="AL2426" s="90">
        <f t="shared" si="301"/>
        <v>0</v>
      </c>
      <c r="AM2426" s="90">
        <f t="shared" si="301"/>
        <v>0</v>
      </c>
      <c r="AN2426" s="90">
        <f t="shared" si="301"/>
        <v>0</v>
      </c>
      <c r="AO2426" s="90">
        <f t="shared" si="300"/>
        <v>0</v>
      </c>
      <c r="AP2426" s="90">
        <f t="shared" si="300"/>
        <v>0</v>
      </c>
      <c r="AQ2426" s="90">
        <f t="shared" si="300"/>
        <v>0</v>
      </c>
      <c r="AR2426" s="90" t="e">
        <f>VLOOKUP(C2426&amp;E2426&amp;G2426&amp;I2426&amp;J2426,'Código Licitaciones'!$I$8:$I$4158,1,0)</f>
        <v>#N/A</v>
      </c>
    </row>
    <row r="2427" spans="24:44" ht="18.75" x14ac:dyDescent="0.3">
      <c r="X2427" s="83">
        <f t="shared" si="295"/>
        <v>9</v>
      </c>
      <c r="Z2427" s="90" t="e">
        <f t="shared" si="296"/>
        <v>#DIV/0!</v>
      </c>
      <c r="AA2427" s="94" t="e">
        <f>+VLOOKUP(C2427,'Código Licitaciones'!$J$7:$J$31,1,0)</f>
        <v>#N/A</v>
      </c>
      <c r="AB2427" s="94">
        <f t="shared" si="297"/>
        <v>0</v>
      </c>
      <c r="AC2427" s="94" t="e">
        <f>+VLOOKUP(E2427,'Código Licitaciones'!$K$7:$K$50,1,0)</f>
        <v>#N/A</v>
      </c>
      <c r="AD2427" s="94">
        <f t="shared" si="298"/>
        <v>0</v>
      </c>
      <c r="AE2427" s="94" t="e">
        <f>+VLOOKUP(G2427,'Código Licitaciones'!$L$7:$L$50,1,0)</f>
        <v>#N/A</v>
      </c>
      <c r="AF2427" s="90" t="e">
        <f t="shared" si="299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2"/>
        <v>0</v>
      </c>
      <c r="AJ2427" s="94">
        <f t="shared" si="302"/>
        <v>0</v>
      </c>
      <c r="AK2427" s="95" t="e">
        <f>+VLOOKUP(M2427,'Código Barras'!$C$3:$C$1694,1,0)</f>
        <v>#N/A</v>
      </c>
      <c r="AL2427" s="90">
        <f t="shared" si="301"/>
        <v>0</v>
      </c>
      <c r="AM2427" s="90">
        <f t="shared" si="301"/>
        <v>0</v>
      </c>
      <c r="AN2427" s="90">
        <f t="shared" si="301"/>
        <v>0</v>
      </c>
      <c r="AO2427" s="90">
        <f t="shared" si="300"/>
        <v>0</v>
      </c>
      <c r="AP2427" s="90">
        <f t="shared" si="300"/>
        <v>0</v>
      </c>
      <c r="AQ2427" s="90">
        <f t="shared" si="300"/>
        <v>0</v>
      </c>
      <c r="AR2427" s="90" t="e">
        <f>VLOOKUP(C2427&amp;E2427&amp;G2427&amp;I2427&amp;J2427,'Código Licitaciones'!$I$8:$I$4158,1,0)</f>
        <v>#N/A</v>
      </c>
    </row>
    <row r="2428" spans="24:44" ht="18.75" x14ac:dyDescent="0.3">
      <c r="X2428" s="83">
        <f t="shared" si="295"/>
        <v>9</v>
      </c>
      <c r="Z2428" s="90" t="e">
        <f t="shared" si="296"/>
        <v>#DIV/0!</v>
      </c>
      <c r="AA2428" s="94" t="e">
        <f>+VLOOKUP(C2428,'Código Licitaciones'!$J$7:$J$31,1,0)</f>
        <v>#N/A</v>
      </c>
      <c r="AB2428" s="94">
        <f t="shared" si="297"/>
        <v>0</v>
      </c>
      <c r="AC2428" s="94" t="e">
        <f>+VLOOKUP(E2428,'Código Licitaciones'!$K$7:$K$50,1,0)</f>
        <v>#N/A</v>
      </c>
      <c r="AD2428" s="94">
        <f t="shared" si="298"/>
        <v>0</v>
      </c>
      <c r="AE2428" s="94" t="e">
        <f>+VLOOKUP(G2428,'Código Licitaciones'!$L$7:$L$50,1,0)</f>
        <v>#N/A</v>
      </c>
      <c r="AF2428" s="90" t="e">
        <f t="shared" si="299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2"/>
        <v>0</v>
      </c>
      <c r="AJ2428" s="94">
        <f t="shared" si="302"/>
        <v>0</v>
      </c>
      <c r="AK2428" s="95" t="e">
        <f>+VLOOKUP(M2428,'Código Barras'!$C$3:$C$1694,1,0)</f>
        <v>#N/A</v>
      </c>
      <c r="AL2428" s="90">
        <f t="shared" si="301"/>
        <v>0</v>
      </c>
      <c r="AM2428" s="90">
        <f t="shared" si="301"/>
        <v>0</v>
      </c>
      <c r="AN2428" s="90">
        <f t="shared" si="301"/>
        <v>0</v>
      </c>
      <c r="AO2428" s="90">
        <f t="shared" si="300"/>
        <v>0</v>
      </c>
      <c r="AP2428" s="90">
        <f t="shared" si="300"/>
        <v>0</v>
      </c>
      <c r="AQ2428" s="90">
        <f t="shared" si="300"/>
        <v>0</v>
      </c>
      <c r="AR2428" s="90" t="e">
        <f>VLOOKUP(C2428&amp;E2428&amp;G2428&amp;I2428&amp;J2428,'Código Licitaciones'!$I$8:$I$4158,1,0)</f>
        <v>#N/A</v>
      </c>
    </row>
    <row r="2429" spans="24:44" ht="18.75" x14ac:dyDescent="0.3">
      <c r="X2429" s="83">
        <f t="shared" si="295"/>
        <v>9</v>
      </c>
      <c r="Z2429" s="90" t="e">
        <f t="shared" si="296"/>
        <v>#DIV/0!</v>
      </c>
      <c r="AA2429" s="94" t="e">
        <f>+VLOOKUP(C2429,'Código Licitaciones'!$J$7:$J$31,1,0)</f>
        <v>#N/A</v>
      </c>
      <c r="AB2429" s="94">
        <f t="shared" si="297"/>
        <v>0</v>
      </c>
      <c r="AC2429" s="94" t="e">
        <f>+VLOOKUP(E2429,'Código Licitaciones'!$K$7:$K$50,1,0)</f>
        <v>#N/A</v>
      </c>
      <c r="AD2429" s="94">
        <f t="shared" si="298"/>
        <v>0</v>
      </c>
      <c r="AE2429" s="94" t="e">
        <f>+VLOOKUP(G2429,'Código Licitaciones'!$L$7:$L$50,1,0)</f>
        <v>#N/A</v>
      </c>
      <c r="AF2429" s="90" t="e">
        <f t="shared" si="299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2"/>
        <v>0</v>
      </c>
      <c r="AJ2429" s="94">
        <f t="shared" si="302"/>
        <v>0</v>
      </c>
      <c r="AK2429" s="95" t="e">
        <f>+VLOOKUP(M2429,'Código Barras'!$C$3:$C$1694,1,0)</f>
        <v>#N/A</v>
      </c>
      <c r="AL2429" s="90">
        <f t="shared" si="301"/>
        <v>0</v>
      </c>
      <c r="AM2429" s="90">
        <f t="shared" si="301"/>
        <v>0</v>
      </c>
      <c r="AN2429" s="90">
        <f t="shared" si="301"/>
        <v>0</v>
      </c>
      <c r="AO2429" s="90">
        <f t="shared" si="300"/>
        <v>0</v>
      </c>
      <c r="AP2429" s="90">
        <f t="shared" si="300"/>
        <v>0</v>
      </c>
      <c r="AQ2429" s="90">
        <f t="shared" si="300"/>
        <v>0</v>
      </c>
      <c r="AR2429" s="90" t="e">
        <f>VLOOKUP(C2429&amp;E2429&amp;G2429&amp;I2429&amp;J2429,'Código Licitaciones'!$I$8:$I$4158,1,0)</f>
        <v>#N/A</v>
      </c>
    </row>
    <row r="2430" spans="24:44" ht="18.75" x14ac:dyDescent="0.3">
      <c r="X2430" s="83">
        <f t="shared" si="295"/>
        <v>9</v>
      </c>
      <c r="Z2430" s="90" t="e">
        <f t="shared" si="296"/>
        <v>#DIV/0!</v>
      </c>
      <c r="AA2430" s="94" t="e">
        <f>+VLOOKUP(C2430,'Código Licitaciones'!$J$7:$J$31,1,0)</f>
        <v>#N/A</v>
      </c>
      <c r="AB2430" s="94">
        <f t="shared" si="297"/>
        <v>0</v>
      </c>
      <c r="AC2430" s="94" t="e">
        <f>+VLOOKUP(E2430,'Código Licitaciones'!$K$7:$K$50,1,0)</f>
        <v>#N/A</v>
      </c>
      <c r="AD2430" s="94">
        <f t="shared" si="298"/>
        <v>0</v>
      </c>
      <c r="AE2430" s="94" t="e">
        <f>+VLOOKUP(G2430,'Código Licitaciones'!$L$7:$L$50,1,0)</f>
        <v>#N/A</v>
      </c>
      <c r="AF2430" s="90" t="e">
        <f t="shared" si="299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2"/>
        <v>0</v>
      </c>
      <c r="AJ2430" s="94">
        <f t="shared" si="302"/>
        <v>0</v>
      </c>
      <c r="AK2430" s="95" t="e">
        <f>+VLOOKUP(M2430,'Código Barras'!$C$3:$C$1694,1,0)</f>
        <v>#N/A</v>
      </c>
      <c r="AL2430" s="90">
        <f t="shared" si="301"/>
        <v>0</v>
      </c>
      <c r="AM2430" s="90">
        <f t="shared" si="301"/>
        <v>0</v>
      </c>
      <c r="AN2430" s="90">
        <f t="shared" si="301"/>
        <v>0</v>
      </c>
      <c r="AO2430" s="90">
        <f t="shared" si="300"/>
        <v>0</v>
      </c>
      <c r="AP2430" s="90">
        <f t="shared" si="300"/>
        <v>0</v>
      </c>
      <c r="AQ2430" s="90">
        <f t="shared" si="300"/>
        <v>0</v>
      </c>
      <c r="AR2430" s="90" t="e">
        <f>VLOOKUP(C2430&amp;E2430&amp;G2430&amp;I2430&amp;J2430,'Código Licitaciones'!$I$8:$I$4158,1,0)</f>
        <v>#N/A</v>
      </c>
    </row>
    <row r="2431" spans="24:44" ht="18.75" x14ac:dyDescent="0.3">
      <c r="X2431" s="83">
        <f t="shared" si="295"/>
        <v>9</v>
      </c>
      <c r="Z2431" s="90" t="e">
        <f t="shared" si="296"/>
        <v>#DIV/0!</v>
      </c>
      <c r="AA2431" s="94" t="e">
        <f>+VLOOKUP(C2431,'Código Licitaciones'!$J$7:$J$31,1,0)</f>
        <v>#N/A</v>
      </c>
      <c r="AB2431" s="94">
        <f t="shared" si="297"/>
        <v>0</v>
      </c>
      <c r="AC2431" s="94" t="e">
        <f>+VLOOKUP(E2431,'Código Licitaciones'!$K$7:$K$50,1,0)</f>
        <v>#N/A</v>
      </c>
      <c r="AD2431" s="94">
        <f t="shared" si="298"/>
        <v>0</v>
      </c>
      <c r="AE2431" s="94" t="e">
        <f>+VLOOKUP(G2431,'Código Licitaciones'!$L$7:$L$50,1,0)</f>
        <v>#N/A</v>
      </c>
      <c r="AF2431" s="90" t="e">
        <f t="shared" si="299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2"/>
        <v>0</v>
      </c>
      <c r="AJ2431" s="94">
        <f t="shared" si="302"/>
        <v>0</v>
      </c>
      <c r="AK2431" s="95" t="e">
        <f>+VLOOKUP(M2431,'Código Barras'!$C$3:$C$1694,1,0)</f>
        <v>#N/A</v>
      </c>
      <c r="AL2431" s="90">
        <f t="shared" si="301"/>
        <v>0</v>
      </c>
      <c r="AM2431" s="90">
        <f t="shared" si="301"/>
        <v>0</v>
      </c>
      <c r="AN2431" s="90">
        <f t="shared" si="301"/>
        <v>0</v>
      </c>
      <c r="AO2431" s="90">
        <f t="shared" si="300"/>
        <v>0</v>
      </c>
      <c r="AP2431" s="90">
        <f t="shared" si="300"/>
        <v>0</v>
      </c>
      <c r="AQ2431" s="90">
        <f t="shared" si="300"/>
        <v>0</v>
      </c>
      <c r="AR2431" s="90" t="e">
        <f>VLOOKUP(C2431&amp;E2431&amp;G2431&amp;I2431&amp;J2431,'Código Licitaciones'!$I$8:$I$4158,1,0)</f>
        <v>#N/A</v>
      </c>
    </row>
    <row r="2432" spans="24:44" ht="18.75" x14ac:dyDescent="0.3">
      <c r="X2432" s="83">
        <f t="shared" si="295"/>
        <v>9</v>
      </c>
      <c r="Z2432" s="90" t="e">
        <f t="shared" si="296"/>
        <v>#DIV/0!</v>
      </c>
      <c r="AA2432" s="94" t="e">
        <f>+VLOOKUP(C2432,'Código Licitaciones'!$J$7:$J$31,1,0)</f>
        <v>#N/A</v>
      </c>
      <c r="AB2432" s="94">
        <f t="shared" si="297"/>
        <v>0</v>
      </c>
      <c r="AC2432" s="94" t="e">
        <f>+VLOOKUP(E2432,'Código Licitaciones'!$K$7:$K$50,1,0)</f>
        <v>#N/A</v>
      </c>
      <c r="AD2432" s="94">
        <f t="shared" si="298"/>
        <v>0</v>
      </c>
      <c r="AE2432" s="94" t="e">
        <f>+VLOOKUP(G2432,'Código Licitaciones'!$L$7:$L$50,1,0)</f>
        <v>#N/A</v>
      </c>
      <c r="AF2432" s="90" t="e">
        <f t="shared" si="299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2"/>
        <v>0</v>
      </c>
      <c r="AJ2432" s="94">
        <f t="shared" si="302"/>
        <v>0</v>
      </c>
      <c r="AK2432" s="95" t="e">
        <f>+VLOOKUP(M2432,'Código Barras'!$C$3:$C$1694,1,0)</f>
        <v>#N/A</v>
      </c>
      <c r="AL2432" s="90">
        <f t="shared" si="301"/>
        <v>0</v>
      </c>
      <c r="AM2432" s="90">
        <f t="shared" si="301"/>
        <v>0</v>
      </c>
      <c r="AN2432" s="90">
        <f t="shared" si="301"/>
        <v>0</v>
      </c>
      <c r="AO2432" s="90">
        <f t="shared" si="300"/>
        <v>0</v>
      </c>
      <c r="AP2432" s="90">
        <f t="shared" si="300"/>
        <v>0</v>
      </c>
      <c r="AQ2432" s="90">
        <f t="shared" si="300"/>
        <v>0</v>
      </c>
      <c r="AR2432" s="90" t="e">
        <f>VLOOKUP(C2432&amp;E2432&amp;G2432&amp;I2432&amp;J2432,'Código Licitaciones'!$I$8:$I$4158,1,0)</f>
        <v>#N/A</v>
      </c>
    </row>
    <row r="2433" spans="24:44" ht="18.75" x14ac:dyDescent="0.3">
      <c r="X2433" s="83">
        <f t="shared" si="295"/>
        <v>9</v>
      </c>
      <c r="Z2433" s="90" t="e">
        <f t="shared" si="296"/>
        <v>#DIV/0!</v>
      </c>
      <c r="AA2433" s="94" t="e">
        <f>+VLOOKUP(C2433,'Código Licitaciones'!$J$7:$J$31,1,0)</f>
        <v>#N/A</v>
      </c>
      <c r="AB2433" s="94">
        <f t="shared" si="297"/>
        <v>0</v>
      </c>
      <c r="AC2433" s="94" t="e">
        <f>+VLOOKUP(E2433,'Código Licitaciones'!$K$7:$K$50,1,0)</f>
        <v>#N/A</v>
      </c>
      <c r="AD2433" s="94">
        <f t="shared" si="298"/>
        <v>0</v>
      </c>
      <c r="AE2433" s="94" t="e">
        <f>+VLOOKUP(G2433,'Código Licitaciones'!$L$7:$L$50,1,0)</f>
        <v>#N/A</v>
      </c>
      <c r="AF2433" s="90" t="e">
        <f t="shared" si="299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2"/>
        <v>0</v>
      </c>
      <c r="AJ2433" s="94">
        <f t="shared" si="302"/>
        <v>0</v>
      </c>
      <c r="AK2433" s="95" t="e">
        <f>+VLOOKUP(M2433,'Código Barras'!$C$3:$C$1694,1,0)</f>
        <v>#N/A</v>
      </c>
      <c r="AL2433" s="90">
        <f t="shared" si="301"/>
        <v>0</v>
      </c>
      <c r="AM2433" s="90">
        <f t="shared" si="301"/>
        <v>0</v>
      </c>
      <c r="AN2433" s="90">
        <f t="shared" si="301"/>
        <v>0</v>
      </c>
      <c r="AO2433" s="90">
        <f t="shared" si="300"/>
        <v>0</v>
      </c>
      <c r="AP2433" s="90">
        <f t="shared" si="300"/>
        <v>0</v>
      </c>
      <c r="AQ2433" s="90">
        <f t="shared" si="300"/>
        <v>0</v>
      </c>
      <c r="AR2433" s="90" t="e">
        <f>VLOOKUP(C2433&amp;E2433&amp;G2433&amp;I2433&amp;J2433,'Código Licitaciones'!$I$8:$I$4158,1,0)</f>
        <v>#N/A</v>
      </c>
    </row>
    <row r="2434" spans="24:44" ht="18.75" x14ac:dyDescent="0.3">
      <c r="X2434" s="83">
        <f t="shared" si="295"/>
        <v>9</v>
      </c>
      <c r="Z2434" s="90" t="e">
        <f t="shared" si="296"/>
        <v>#DIV/0!</v>
      </c>
      <c r="AA2434" s="94" t="e">
        <f>+VLOOKUP(C2434,'Código Licitaciones'!$J$7:$J$31,1,0)</f>
        <v>#N/A</v>
      </c>
      <c r="AB2434" s="94">
        <f t="shared" si="297"/>
        <v>0</v>
      </c>
      <c r="AC2434" s="94" t="e">
        <f>+VLOOKUP(E2434,'Código Licitaciones'!$K$7:$K$50,1,0)</f>
        <v>#N/A</v>
      </c>
      <c r="AD2434" s="94">
        <f t="shared" si="298"/>
        <v>0</v>
      </c>
      <c r="AE2434" s="94" t="e">
        <f>+VLOOKUP(G2434,'Código Licitaciones'!$L$7:$L$50,1,0)</f>
        <v>#N/A</v>
      </c>
      <c r="AF2434" s="90" t="e">
        <f t="shared" si="299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2"/>
        <v>0</v>
      </c>
      <c r="AJ2434" s="94">
        <f t="shared" si="302"/>
        <v>0</v>
      </c>
      <c r="AK2434" s="95" t="e">
        <f>+VLOOKUP(M2434,'Código Barras'!$C$3:$C$1694,1,0)</f>
        <v>#N/A</v>
      </c>
      <c r="AL2434" s="90">
        <f t="shared" si="301"/>
        <v>0</v>
      </c>
      <c r="AM2434" s="90">
        <f t="shared" si="301"/>
        <v>0</v>
      </c>
      <c r="AN2434" s="90">
        <f t="shared" si="301"/>
        <v>0</v>
      </c>
      <c r="AO2434" s="90">
        <f t="shared" si="300"/>
        <v>0</v>
      </c>
      <c r="AP2434" s="90">
        <f t="shared" si="300"/>
        <v>0</v>
      </c>
      <c r="AQ2434" s="90">
        <f t="shared" si="300"/>
        <v>0</v>
      </c>
      <c r="AR2434" s="90" t="e">
        <f>VLOOKUP(C2434&amp;E2434&amp;G2434&amp;I2434&amp;J2434,'Código Licitaciones'!$I$8:$I$4158,1,0)</f>
        <v>#N/A</v>
      </c>
    </row>
    <row r="2435" spans="24:44" ht="18.75" x14ac:dyDescent="0.3">
      <c r="X2435" s="83">
        <f t="shared" si="295"/>
        <v>9</v>
      </c>
      <c r="Z2435" s="90" t="e">
        <f t="shared" si="296"/>
        <v>#DIV/0!</v>
      </c>
      <c r="AA2435" s="94" t="e">
        <f>+VLOOKUP(C2435,'Código Licitaciones'!$J$7:$J$31,1,0)</f>
        <v>#N/A</v>
      </c>
      <c r="AB2435" s="94">
        <f t="shared" si="297"/>
        <v>0</v>
      </c>
      <c r="AC2435" s="94" t="e">
        <f>+VLOOKUP(E2435,'Código Licitaciones'!$K$7:$K$50,1,0)</f>
        <v>#N/A</v>
      </c>
      <c r="AD2435" s="94">
        <f t="shared" si="298"/>
        <v>0</v>
      </c>
      <c r="AE2435" s="94" t="e">
        <f>+VLOOKUP(G2435,'Código Licitaciones'!$L$7:$L$50,1,0)</f>
        <v>#N/A</v>
      </c>
      <c r="AF2435" s="90" t="e">
        <f t="shared" si="299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2"/>
        <v>0</v>
      </c>
      <c r="AJ2435" s="94">
        <f t="shared" si="302"/>
        <v>0</v>
      </c>
      <c r="AK2435" s="95" t="e">
        <f>+VLOOKUP(M2435,'Código Barras'!$C$3:$C$1694,1,0)</f>
        <v>#N/A</v>
      </c>
      <c r="AL2435" s="90">
        <f t="shared" si="301"/>
        <v>0</v>
      </c>
      <c r="AM2435" s="90">
        <f t="shared" si="301"/>
        <v>0</v>
      </c>
      <c r="AN2435" s="90">
        <f t="shared" si="301"/>
        <v>0</v>
      </c>
      <c r="AO2435" s="90">
        <f t="shared" si="300"/>
        <v>0</v>
      </c>
      <c r="AP2435" s="90">
        <f t="shared" si="300"/>
        <v>0</v>
      </c>
      <c r="AQ2435" s="90">
        <f t="shared" si="300"/>
        <v>0</v>
      </c>
      <c r="AR2435" s="90" t="e">
        <f>VLOOKUP(C2435&amp;E2435&amp;G2435&amp;I2435&amp;J2435,'Código Licitaciones'!$I$8:$I$4158,1,0)</f>
        <v>#N/A</v>
      </c>
    </row>
    <row r="2436" spans="24:44" ht="18.75" x14ac:dyDescent="0.3">
      <c r="X2436" s="83">
        <f t="shared" si="295"/>
        <v>9</v>
      </c>
      <c r="Z2436" s="90" t="e">
        <f t="shared" si="296"/>
        <v>#DIV/0!</v>
      </c>
      <c r="AA2436" s="94" t="e">
        <f>+VLOOKUP(C2436,'Código Licitaciones'!$J$7:$J$31,1,0)</f>
        <v>#N/A</v>
      </c>
      <c r="AB2436" s="94">
        <f t="shared" si="297"/>
        <v>0</v>
      </c>
      <c r="AC2436" s="94" t="e">
        <f>+VLOOKUP(E2436,'Código Licitaciones'!$K$7:$K$50,1,0)</f>
        <v>#N/A</v>
      </c>
      <c r="AD2436" s="94">
        <f t="shared" si="298"/>
        <v>0</v>
      </c>
      <c r="AE2436" s="94" t="e">
        <f>+VLOOKUP(G2436,'Código Licitaciones'!$L$7:$L$50,1,0)</f>
        <v>#N/A</v>
      </c>
      <c r="AF2436" s="90" t="e">
        <f t="shared" si="299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2"/>
        <v>0</v>
      </c>
      <c r="AJ2436" s="94">
        <f t="shared" si="302"/>
        <v>0</v>
      </c>
      <c r="AK2436" s="95" t="e">
        <f>+VLOOKUP(M2436,'Código Barras'!$C$3:$C$1694,1,0)</f>
        <v>#N/A</v>
      </c>
      <c r="AL2436" s="90">
        <f t="shared" si="301"/>
        <v>0</v>
      </c>
      <c r="AM2436" s="90">
        <f t="shared" si="301"/>
        <v>0</v>
      </c>
      <c r="AN2436" s="90">
        <f t="shared" si="301"/>
        <v>0</v>
      </c>
      <c r="AO2436" s="90">
        <f t="shared" si="300"/>
        <v>0</v>
      </c>
      <c r="AP2436" s="90">
        <f t="shared" si="300"/>
        <v>0</v>
      </c>
      <c r="AQ2436" s="90">
        <f t="shared" si="300"/>
        <v>0</v>
      </c>
      <c r="AR2436" s="90" t="e">
        <f>VLOOKUP(C2436&amp;E2436&amp;G2436&amp;I2436&amp;J2436,'Código Licitaciones'!$I$8:$I$4158,1,0)</f>
        <v>#N/A</v>
      </c>
    </row>
    <row r="2437" spans="24:44" ht="18.75" x14ac:dyDescent="0.3">
      <c r="X2437" s="83">
        <f t="shared" si="295"/>
        <v>9</v>
      </c>
      <c r="Z2437" s="90" t="e">
        <f t="shared" si="296"/>
        <v>#DIV/0!</v>
      </c>
      <c r="AA2437" s="94" t="e">
        <f>+VLOOKUP(C2437,'Código Licitaciones'!$J$7:$J$31,1,0)</f>
        <v>#N/A</v>
      </c>
      <c r="AB2437" s="94">
        <f t="shared" si="297"/>
        <v>0</v>
      </c>
      <c r="AC2437" s="94" t="e">
        <f>+VLOOKUP(E2437,'Código Licitaciones'!$K$7:$K$50,1,0)</f>
        <v>#N/A</v>
      </c>
      <c r="AD2437" s="94">
        <f t="shared" si="298"/>
        <v>0</v>
      </c>
      <c r="AE2437" s="94" t="e">
        <f>+VLOOKUP(G2437,'Código Licitaciones'!$L$7:$L$50,1,0)</f>
        <v>#N/A</v>
      </c>
      <c r="AF2437" s="90" t="e">
        <f t="shared" si="299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2"/>
        <v>0</v>
      </c>
      <c r="AJ2437" s="94">
        <f t="shared" si="302"/>
        <v>0</v>
      </c>
      <c r="AK2437" s="95" t="e">
        <f>+VLOOKUP(M2437,'Código Barras'!$C$3:$C$1694,1,0)</f>
        <v>#N/A</v>
      </c>
      <c r="AL2437" s="90">
        <f t="shared" si="301"/>
        <v>0</v>
      </c>
      <c r="AM2437" s="90">
        <f t="shared" si="301"/>
        <v>0</v>
      </c>
      <c r="AN2437" s="90">
        <f t="shared" si="301"/>
        <v>0</v>
      </c>
      <c r="AO2437" s="90">
        <f t="shared" si="300"/>
        <v>0</v>
      </c>
      <c r="AP2437" s="90">
        <f t="shared" si="300"/>
        <v>0</v>
      </c>
      <c r="AQ2437" s="90">
        <f t="shared" si="300"/>
        <v>0</v>
      </c>
      <c r="AR2437" s="90" t="e">
        <f>VLOOKUP(C2437&amp;E2437&amp;G2437&amp;I2437&amp;J2437,'Código Licitaciones'!$I$8:$I$4158,1,0)</f>
        <v>#N/A</v>
      </c>
    </row>
    <row r="2438" spans="24:44" ht="18.75" x14ac:dyDescent="0.3">
      <c r="X2438" s="83">
        <f t="shared" si="295"/>
        <v>9</v>
      </c>
      <c r="Z2438" s="90" t="e">
        <f t="shared" si="296"/>
        <v>#DIV/0!</v>
      </c>
      <c r="AA2438" s="94" t="e">
        <f>+VLOOKUP(C2438,'Código Licitaciones'!$J$7:$J$31,1,0)</f>
        <v>#N/A</v>
      </c>
      <c r="AB2438" s="94">
        <f t="shared" si="297"/>
        <v>0</v>
      </c>
      <c r="AC2438" s="94" t="e">
        <f>+VLOOKUP(E2438,'Código Licitaciones'!$K$7:$K$50,1,0)</f>
        <v>#N/A</v>
      </c>
      <c r="AD2438" s="94">
        <f t="shared" si="298"/>
        <v>0</v>
      </c>
      <c r="AE2438" s="94" t="e">
        <f>+VLOOKUP(G2438,'Código Licitaciones'!$L$7:$L$50,1,0)</f>
        <v>#N/A</v>
      </c>
      <c r="AF2438" s="90" t="e">
        <f t="shared" si="299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2"/>
        <v>0</v>
      </c>
      <c r="AJ2438" s="94">
        <f t="shared" si="302"/>
        <v>0</v>
      </c>
      <c r="AK2438" s="95" t="e">
        <f>+VLOOKUP(M2438,'Código Barras'!$C$3:$C$1694,1,0)</f>
        <v>#N/A</v>
      </c>
      <c r="AL2438" s="90">
        <f t="shared" si="301"/>
        <v>0</v>
      </c>
      <c r="AM2438" s="90">
        <f t="shared" si="301"/>
        <v>0</v>
      </c>
      <c r="AN2438" s="90">
        <f t="shared" si="301"/>
        <v>0</v>
      </c>
      <c r="AO2438" s="90">
        <f t="shared" si="300"/>
        <v>0</v>
      </c>
      <c r="AP2438" s="90">
        <f t="shared" si="300"/>
        <v>0</v>
      </c>
      <c r="AQ2438" s="90">
        <f t="shared" si="300"/>
        <v>0</v>
      </c>
      <c r="AR2438" s="90" t="e">
        <f>VLOOKUP(C2438&amp;E2438&amp;G2438&amp;I2438&amp;J2438,'Código Licitaciones'!$I$8:$I$4158,1,0)</f>
        <v>#N/A</v>
      </c>
    </row>
    <row r="2439" spans="24:44" ht="18.75" x14ac:dyDescent="0.3">
      <c r="X2439" s="83">
        <f t="shared" si="295"/>
        <v>9</v>
      </c>
      <c r="Z2439" s="90" t="e">
        <f t="shared" si="296"/>
        <v>#DIV/0!</v>
      </c>
      <c r="AA2439" s="94" t="e">
        <f>+VLOOKUP(C2439,'Código Licitaciones'!$J$7:$J$31,1,0)</f>
        <v>#N/A</v>
      </c>
      <c r="AB2439" s="94">
        <f t="shared" si="297"/>
        <v>0</v>
      </c>
      <c r="AC2439" s="94" t="e">
        <f>+VLOOKUP(E2439,'Código Licitaciones'!$K$7:$K$50,1,0)</f>
        <v>#N/A</v>
      </c>
      <c r="AD2439" s="94">
        <f t="shared" si="298"/>
        <v>0</v>
      </c>
      <c r="AE2439" s="94" t="e">
        <f>+VLOOKUP(G2439,'Código Licitaciones'!$L$7:$L$50,1,0)</f>
        <v>#N/A</v>
      </c>
      <c r="AF2439" s="90" t="e">
        <f t="shared" si="299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2"/>
        <v>0</v>
      </c>
      <c r="AJ2439" s="94">
        <f t="shared" si="302"/>
        <v>0</v>
      </c>
      <c r="AK2439" s="95" t="e">
        <f>+VLOOKUP(M2439,'Código Barras'!$C$3:$C$1694,1,0)</f>
        <v>#N/A</v>
      </c>
      <c r="AL2439" s="90">
        <f t="shared" si="301"/>
        <v>0</v>
      </c>
      <c r="AM2439" s="90">
        <f t="shared" si="301"/>
        <v>0</v>
      </c>
      <c r="AN2439" s="90">
        <f t="shared" si="301"/>
        <v>0</v>
      </c>
      <c r="AO2439" s="90">
        <f t="shared" si="300"/>
        <v>0</v>
      </c>
      <c r="AP2439" s="90">
        <f t="shared" si="300"/>
        <v>0</v>
      </c>
      <c r="AQ2439" s="90">
        <f t="shared" si="300"/>
        <v>0</v>
      </c>
      <c r="AR2439" s="90" t="e">
        <f>VLOOKUP(C2439&amp;E2439&amp;G2439&amp;I2439&amp;J2439,'Código Licitaciones'!$I$8:$I$4158,1,0)</f>
        <v>#N/A</v>
      </c>
    </row>
    <row r="2440" spans="24:44" ht="18.75" x14ac:dyDescent="0.3">
      <c r="X2440" s="83">
        <f t="shared" si="295"/>
        <v>9</v>
      </c>
      <c r="Z2440" s="90" t="e">
        <f t="shared" si="296"/>
        <v>#DIV/0!</v>
      </c>
      <c r="AA2440" s="94" t="e">
        <f>+VLOOKUP(C2440,'Código Licitaciones'!$J$7:$J$31,1,0)</f>
        <v>#N/A</v>
      </c>
      <c r="AB2440" s="94">
        <f t="shared" si="297"/>
        <v>0</v>
      </c>
      <c r="AC2440" s="94" t="e">
        <f>+VLOOKUP(E2440,'Código Licitaciones'!$K$7:$K$50,1,0)</f>
        <v>#N/A</v>
      </c>
      <c r="AD2440" s="94">
        <f t="shared" si="298"/>
        <v>0</v>
      </c>
      <c r="AE2440" s="94" t="e">
        <f>+VLOOKUP(G2440,'Código Licitaciones'!$L$7:$L$50,1,0)</f>
        <v>#N/A</v>
      </c>
      <c r="AF2440" s="90" t="e">
        <f t="shared" si="299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2"/>
        <v>0</v>
      </c>
      <c r="AJ2440" s="94">
        <f t="shared" si="302"/>
        <v>0</v>
      </c>
      <c r="AK2440" s="95" t="e">
        <f>+VLOOKUP(M2440,'Código Barras'!$C$3:$C$1694,1,0)</f>
        <v>#N/A</v>
      </c>
      <c r="AL2440" s="90">
        <f t="shared" si="301"/>
        <v>0</v>
      </c>
      <c r="AM2440" s="90">
        <f t="shared" si="301"/>
        <v>0</v>
      </c>
      <c r="AN2440" s="90">
        <f t="shared" si="301"/>
        <v>0</v>
      </c>
      <c r="AO2440" s="90">
        <f t="shared" si="300"/>
        <v>0</v>
      </c>
      <c r="AP2440" s="90">
        <f t="shared" si="300"/>
        <v>0</v>
      </c>
      <c r="AQ2440" s="90">
        <f t="shared" si="300"/>
        <v>0</v>
      </c>
      <c r="AR2440" s="90" t="e">
        <f>VLOOKUP(C2440&amp;E2440&amp;G2440&amp;I2440&amp;J2440,'Código Licitaciones'!$I$8:$I$4158,1,0)</f>
        <v>#N/A</v>
      </c>
    </row>
    <row r="2441" spans="24:44" ht="18.75" x14ac:dyDescent="0.3">
      <c r="X2441" s="83">
        <f t="shared" si="295"/>
        <v>9</v>
      </c>
      <c r="Z2441" s="90" t="e">
        <f t="shared" si="296"/>
        <v>#DIV/0!</v>
      </c>
      <c r="AA2441" s="94" t="e">
        <f>+VLOOKUP(C2441,'Código Licitaciones'!$J$7:$J$31,1,0)</f>
        <v>#N/A</v>
      </c>
      <c r="AB2441" s="94">
        <f t="shared" si="297"/>
        <v>0</v>
      </c>
      <c r="AC2441" s="94" t="e">
        <f>+VLOOKUP(E2441,'Código Licitaciones'!$K$7:$K$50,1,0)</f>
        <v>#N/A</v>
      </c>
      <c r="AD2441" s="94">
        <f t="shared" si="298"/>
        <v>0</v>
      </c>
      <c r="AE2441" s="94" t="e">
        <f>+VLOOKUP(G2441,'Código Licitaciones'!$L$7:$L$50,1,0)</f>
        <v>#N/A</v>
      </c>
      <c r="AF2441" s="90" t="e">
        <f t="shared" si="299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2"/>
        <v>0</v>
      </c>
      <c r="AJ2441" s="94">
        <f t="shared" si="302"/>
        <v>0</v>
      </c>
      <c r="AK2441" s="95" t="e">
        <f>+VLOOKUP(M2441,'Código Barras'!$C$3:$C$1694,1,0)</f>
        <v>#N/A</v>
      </c>
      <c r="AL2441" s="90">
        <f t="shared" si="301"/>
        <v>0</v>
      </c>
      <c r="AM2441" s="90">
        <f t="shared" si="301"/>
        <v>0</v>
      </c>
      <c r="AN2441" s="90">
        <f t="shared" si="301"/>
        <v>0</v>
      </c>
      <c r="AO2441" s="90">
        <f t="shared" si="300"/>
        <v>0</v>
      </c>
      <c r="AP2441" s="90">
        <f t="shared" si="300"/>
        <v>0</v>
      </c>
      <c r="AQ2441" s="90">
        <f t="shared" si="300"/>
        <v>0</v>
      </c>
      <c r="AR2441" s="90" t="e">
        <f>VLOOKUP(C2441&amp;E2441&amp;G2441&amp;I2441&amp;J2441,'Código Licitaciones'!$I$8:$I$4158,1,0)</f>
        <v>#N/A</v>
      </c>
    </row>
    <row r="2442" spans="24:44" ht="18.75" x14ac:dyDescent="0.3">
      <c r="X2442" s="83">
        <f t="shared" ref="X2442:X2455" si="303">SUMPRODUCT(--(ISERROR(Z2442:BN2442)))</f>
        <v>9</v>
      </c>
      <c r="Z2442" s="90" t="e">
        <f t="shared" ref="Z2442:Z2455" si="304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5">+D2442</f>
        <v>0</v>
      </c>
      <c r="AC2442" s="94" t="e">
        <f>+VLOOKUP(E2442,'Código Licitaciones'!$K$7:$K$50,1,0)</f>
        <v>#N/A</v>
      </c>
      <c r="AD2442" s="94">
        <f t="shared" ref="AD2442:AD2455" si="306">+F2442</f>
        <v>0</v>
      </c>
      <c r="AE2442" s="94" t="e">
        <f>+VLOOKUP(G2442,'Código Licitaciones'!$L$7:$L$50,1,0)</f>
        <v>#N/A</v>
      </c>
      <c r="AF2442" s="90" t="e">
        <f t="shared" ref="AF2442:AF2455" si="307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2"/>
        <v>0</v>
      </c>
      <c r="AJ2442" s="94">
        <f t="shared" si="302"/>
        <v>0</v>
      </c>
      <c r="AK2442" s="95" t="e">
        <f>+VLOOKUP(M2442,'Código Barras'!$C$3:$C$1694,1,0)</f>
        <v>#N/A</v>
      </c>
      <c r="AL2442" s="90">
        <f t="shared" si="301"/>
        <v>0</v>
      </c>
      <c r="AM2442" s="90">
        <f t="shared" si="301"/>
        <v>0</v>
      </c>
      <c r="AN2442" s="90">
        <f t="shared" si="301"/>
        <v>0</v>
      </c>
      <c r="AO2442" s="90">
        <f t="shared" si="300"/>
        <v>0</v>
      </c>
      <c r="AP2442" s="90">
        <f t="shared" si="300"/>
        <v>0</v>
      </c>
      <c r="AQ2442" s="90">
        <f t="shared" si="300"/>
        <v>0</v>
      </c>
      <c r="AR2442" s="90" t="e">
        <f>VLOOKUP(C2442&amp;E2442&amp;G2442&amp;I2442&amp;J2442,'Código Licitaciones'!$I$8:$I$4158,1,0)</f>
        <v>#N/A</v>
      </c>
    </row>
    <row r="2443" spans="24:44" ht="18.75" x14ac:dyDescent="0.3">
      <c r="X2443" s="83">
        <f t="shared" si="303"/>
        <v>9</v>
      </c>
      <c r="Z2443" s="90" t="e">
        <f t="shared" si="304"/>
        <v>#DIV/0!</v>
      </c>
      <c r="AA2443" s="94" t="e">
        <f>+VLOOKUP(C2443,'Código Licitaciones'!$J$7:$J$31,1,0)</f>
        <v>#N/A</v>
      </c>
      <c r="AB2443" s="94">
        <f t="shared" si="305"/>
        <v>0</v>
      </c>
      <c r="AC2443" s="94" t="e">
        <f>+VLOOKUP(E2443,'Código Licitaciones'!$K$7:$K$50,1,0)</f>
        <v>#N/A</v>
      </c>
      <c r="AD2443" s="94">
        <f t="shared" si="306"/>
        <v>0</v>
      </c>
      <c r="AE2443" s="94" t="e">
        <f>+VLOOKUP(G2443,'Código Licitaciones'!$L$7:$L$50,1,0)</f>
        <v>#N/A</v>
      </c>
      <c r="AF2443" s="90" t="e">
        <f t="shared" si="307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2"/>
        <v>0</v>
      </c>
      <c r="AJ2443" s="94">
        <f t="shared" si="302"/>
        <v>0</v>
      </c>
      <c r="AK2443" s="95" t="e">
        <f>+VLOOKUP(M2443,'Código Barras'!$C$3:$C$1694,1,0)</f>
        <v>#N/A</v>
      </c>
      <c r="AL2443" s="90">
        <f t="shared" si="301"/>
        <v>0</v>
      </c>
      <c r="AM2443" s="90">
        <f t="shared" si="301"/>
        <v>0</v>
      </c>
      <c r="AN2443" s="90">
        <f t="shared" si="301"/>
        <v>0</v>
      </c>
      <c r="AO2443" s="90">
        <f t="shared" si="300"/>
        <v>0</v>
      </c>
      <c r="AP2443" s="90">
        <f t="shared" si="300"/>
        <v>0</v>
      </c>
      <c r="AQ2443" s="90">
        <f t="shared" si="300"/>
        <v>0</v>
      </c>
      <c r="AR2443" s="90" t="e">
        <f>VLOOKUP(C2443&amp;E2443&amp;G2443&amp;I2443&amp;J2443,'Código Licitaciones'!$I$8:$I$4158,1,0)</f>
        <v>#N/A</v>
      </c>
    </row>
    <row r="2444" spans="24:44" ht="18.75" x14ac:dyDescent="0.3">
      <c r="X2444" s="83">
        <f t="shared" si="303"/>
        <v>9</v>
      </c>
      <c r="Z2444" s="90" t="e">
        <f t="shared" si="304"/>
        <v>#DIV/0!</v>
      </c>
      <c r="AA2444" s="94" t="e">
        <f>+VLOOKUP(C2444,'Código Licitaciones'!$J$7:$J$31,1,0)</f>
        <v>#N/A</v>
      </c>
      <c r="AB2444" s="94">
        <f t="shared" si="305"/>
        <v>0</v>
      </c>
      <c r="AC2444" s="94" t="e">
        <f>+VLOOKUP(E2444,'Código Licitaciones'!$K$7:$K$50,1,0)</f>
        <v>#N/A</v>
      </c>
      <c r="AD2444" s="94">
        <f t="shared" si="306"/>
        <v>0</v>
      </c>
      <c r="AE2444" s="94" t="e">
        <f>+VLOOKUP(G2444,'Código Licitaciones'!$L$7:$L$50,1,0)</f>
        <v>#N/A</v>
      </c>
      <c r="AF2444" s="90" t="e">
        <f t="shared" si="307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2"/>
        <v>0</v>
      </c>
      <c r="AJ2444" s="94">
        <f t="shared" si="302"/>
        <v>0</v>
      </c>
      <c r="AK2444" s="95" t="e">
        <f>+VLOOKUP(M2444,'Código Barras'!$C$3:$C$1694,1,0)</f>
        <v>#N/A</v>
      </c>
      <c r="AL2444" s="90">
        <f t="shared" si="301"/>
        <v>0</v>
      </c>
      <c r="AM2444" s="90">
        <f t="shared" si="301"/>
        <v>0</v>
      </c>
      <c r="AN2444" s="90">
        <f t="shared" si="301"/>
        <v>0</v>
      </c>
      <c r="AO2444" s="90">
        <f t="shared" si="300"/>
        <v>0</v>
      </c>
      <c r="AP2444" s="90">
        <f t="shared" si="300"/>
        <v>0</v>
      </c>
      <c r="AQ2444" s="90">
        <f t="shared" si="300"/>
        <v>0</v>
      </c>
      <c r="AR2444" s="90" t="e">
        <f>VLOOKUP(C2444&amp;E2444&amp;G2444&amp;I2444&amp;J2444,'Código Licitaciones'!$I$8:$I$4158,1,0)</f>
        <v>#N/A</v>
      </c>
    </row>
    <row r="2445" spans="24:44" ht="18.75" x14ac:dyDescent="0.3">
      <c r="X2445" s="83">
        <f t="shared" si="303"/>
        <v>9</v>
      </c>
      <c r="Z2445" s="90" t="e">
        <f t="shared" si="304"/>
        <v>#DIV/0!</v>
      </c>
      <c r="AA2445" s="94" t="e">
        <f>+VLOOKUP(C2445,'Código Licitaciones'!$J$7:$J$31,1,0)</f>
        <v>#N/A</v>
      </c>
      <c r="AB2445" s="94">
        <f t="shared" si="305"/>
        <v>0</v>
      </c>
      <c r="AC2445" s="94" t="e">
        <f>+VLOOKUP(E2445,'Código Licitaciones'!$K$7:$K$50,1,0)</f>
        <v>#N/A</v>
      </c>
      <c r="AD2445" s="94">
        <f t="shared" si="306"/>
        <v>0</v>
      </c>
      <c r="AE2445" s="94" t="e">
        <f>+VLOOKUP(G2445,'Código Licitaciones'!$L$7:$L$50,1,0)</f>
        <v>#N/A</v>
      </c>
      <c r="AF2445" s="90" t="e">
        <f t="shared" si="307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2"/>
        <v>0</v>
      </c>
      <c r="AJ2445" s="94">
        <f t="shared" si="302"/>
        <v>0</v>
      </c>
      <c r="AK2445" s="95" t="e">
        <f>+VLOOKUP(M2445,'Código Barras'!$C$3:$C$1694,1,0)</f>
        <v>#N/A</v>
      </c>
      <c r="AL2445" s="90">
        <f t="shared" si="301"/>
        <v>0</v>
      </c>
      <c r="AM2445" s="90">
        <f t="shared" si="301"/>
        <v>0</v>
      </c>
      <c r="AN2445" s="90">
        <f t="shared" si="301"/>
        <v>0</v>
      </c>
      <c r="AO2445" s="90">
        <f t="shared" si="300"/>
        <v>0</v>
      </c>
      <c r="AP2445" s="90">
        <f t="shared" si="300"/>
        <v>0</v>
      </c>
      <c r="AQ2445" s="90">
        <f t="shared" si="300"/>
        <v>0</v>
      </c>
      <c r="AR2445" s="90" t="e">
        <f>VLOOKUP(C2445&amp;E2445&amp;G2445&amp;I2445&amp;J2445,'Código Licitaciones'!$I$8:$I$4158,1,0)</f>
        <v>#N/A</v>
      </c>
    </row>
    <row r="2446" spans="24:44" ht="18.75" x14ac:dyDescent="0.3">
      <c r="X2446" s="83">
        <f t="shared" si="303"/>
        <v>9</v>
      </c>
      <c r="Z2446" s="90" t="e">
        <f t="shared" si="304"/>
        <v>#DIV/0!</v>
      </c>
      <c r="AA2446" s="94" t="e">
        <f>+VLOOKUP(C2446,'Código Licitaciones'!$J$7:$J$31,1,0)</f>
        <v>#N/A</v>
      </c>
      <c r="AB2446" s="94">
        <f t="shared" si="305"/>
        <v>0</v>
      </c>
      <c r="AC2446" s="94" t="e">
        <f>+VLOOKUP(E2446,'Código Licitaciones'!$K$7:$K$50,1,0)</f>
        <v>#N/A</v>
      </c>
      <c r="AD2446" s="94">
        <f t="shared" si="306"/>
        <v>0</v>
      </c>
      <c r="AE2446" s="94" t="e">
        <f>+VLOOKUP(G2446,'Código Licitaciones'!$L$7:$L$50,1,0)</f>
        <v>#N/A</v>
      </c>
      <c r="AF2446" s="90" t="e">
        <f t="shared" si="307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2"/>
        <v>0</v>
      </c>
      <c r="AJ2446" s="94">
        <f t="shared" si="302"/>
        <v>0</v>
      </c>
      <c r="AK2446" s="95" t="e">
        <f>+VLOOKUP(M2446,'Código Barras'!$C$3:$C$1694,1,0)</f>
        <v>#N/A</v>
      </c>
      <c r="AL2446" s="90">
        <f t="shared" si="301"/>
        <v>0</v>
      </c>
      <c r="AM2446" s="90">
        <f t="shared" si="301"/>
        <v>0</v>
      </c>
      <c r="AN2446" s="90">
        <f t="shared" si="301"/>
        <v>0</v>
      </c>
      <c r="AO2446" s="90">
        <f t="shared" si="300"/>
        <v>0</v>
      </c>
      <c r="AP2446" s="90">
        <f t="shared" si="300"/>
        <v>0</v>
      </c>
      <c r="AQ2446" s="90">
        <f t="shared" si="300"/>
        <v>0</v>
      </c>
      <c r="AR2446" s="90" t="e">
        <f>VLOOKUP(C2446&amp;E2446&amp;G2446&amp;I2446&amp;J2446,'Código Licitaciones'!$I$8:$I$4158,1,0)</f>
        <v>#N/A</v>
      </c>
    </row>
    <row r="2447" spans="24:44" ht="18.75" x14ac:dyDescent="0.3">
      <c r="X2447" s="83">
        <f t="shared" si="303"/>
        <v>9</v>
      </c>
      <c r="Z2447" s="90" t="e">
        <f t="shared" si="304"/>
        <v>#DIV/0!</v>
      </c>
      <c r="AA2447" s="94" t="e">
        <f>+VLOOKUP(C2447,'Código Licitaciones'!$J$7:$J$31,1,0)</f>
        <v>#N/A</v>
      </c>
      <c r="AB2447" s="94">
        <f t="shared" si="305"/>
        <v>0</v>
      </c>
      <c r="AC2447" s="94" t="e">
        <f>+VLOOKUP(E2447,'Código Licitaciones'!$K$7:$K$50,1,0)</f>
        <v>#N/A</v>
      </c>
      <c r="AD2447" s="94">
        <f t="shared" si="306"/>
        <v>0</v>
      </c>
      <c r="AE2447" s="94" t="e">
        <f>+VLOOKUP(G2447,'Código Licitaciones'!$L$7:$L$50,1,0)</f>
        <v>#N/A</v>
      </c>
      <c r="AF2447" s="90" t="e">
        <f t="shared" si="307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2"/>
        <v>0</v>
      </c>
      <c r="AJ2447" s="94">
        <f t="shared" si="302"/>
        <v>0</v>
      </c>
      <c r="AK2447" s="95" t="e">
        <f>+VLOOKUP(M2447,'Código Barras'!$C$3:$C$1694,1,0)</f>
        <v>#N/A</v>
      </c>
      <c r="AL2447" s="90">
        <f t="shared" si="301"/>
        <v>0</v>
      </c>
      <c r="AM2447" s="90">
        <f t="shared" si="301"/>
        <v>0</v>
      </c>
      <c r="AN2447" s="90">
        <f t="shared" si="301"/>
        <v>0</v>
      </c>
      <c r="AO2447" s="90">
        <f t="shared" si="300"/>
        <v>0</v>
      </c>
      <c r="AP2447" s="90">
        <f t="shared" si="300"/>
        <v>0</v>
      </c>
      <c r="AQ2447" s="90">
        <f t="shared" si="300"/>
        <v>0</v>
      </c>
      <c r="AR2447" s="90" t="e">
        <f>VLOOKUP(C2447&amp;E2447&amp;G2447&amp;I2447&amp;J2447,'Código Licitaciones'!$I$8:$I$4158,1,0)</f>
        <v>#N/A</v>
      </c>
    </row>
    <row r="2448" spans="24:44" ht="18.75" x14ac:dyDescent="0.3">
      <c r="X2448" s="83">
        <f t="shared" si="303"/>
        <v>9</v>
      </c>
      <c r="Z2448" s="90" t="e">
        <f t="shared" si="304"/>
        <v>#DIV/0!</v>
      </c>
      <c r="AA2448" s="94" t="e">
        <f>+VLOOKUP(C2448,'Código Licitaciones'!$J$7:$J$31,1,0)</f>
        <v>#N/A</v>
      </c>
      <c r="AB2448" s="94">
        <f t="shared" si="305"/>
        <v>0</v>
      </c>
      <c r="AC2448" s="94" t="e">
        <f>+VLOOKUP(E2448,'Código Licitaciones'!$K$7:$K$50,1,0)</f>
        <v>#N/A</v>
      </c>
      <c r="AD2448" s="94">
        <f t="shared" si="306"/>
        <v>0</v>
      </c>
      <c r="AE2448" s="94" t="e">
        <f>+VLOOKUP(G2448,'Código Licitaciones'!$L$7:$L$50,1,0)</f>
        <v>#N/A</v>
      </c>
      <c r="AF2448" s="90" t="e">
        <f t="shared" si="307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2"/>
        <v>0</v>
      </c>
      <c r="AJ2448" s="94">
        <f t="shared" si="302"/>
        <v>0</v>
      </c>
      <c r="AK2448" s="95" t="e">
        <f>+VLOOKUP(M2448,'Código Barras'!$C$3:$C$1694,1,0)</f>
        <v>#N/A</v>
      </c>
      <c r="AL2448" s="90">
        <f t="shared" si="301"/>
        <v>0</v>
      </c>
      <c r="AM2448" s="90">
        <f t="shared" si="301"/>
        <v>0</v>
      </c>
      <c r="AN2448" s="90">
        <f t="shared" si="301"/>
        <v>0</v>
      </c>
      <c r="AO2448" s="90">
        <f t="shared" si="300"/>
        <v>0</v>
      </c>
      <c r="AP2448" s="90">
        <f t="shared" si="300"/>
        <v>0</v>
      </c>
      <c r="AQ2448" s="90">
        <f t="shared" si="300"/>
        <v>0</v>
      </c>
      <c r="AR2448" s="90" t="e">
        <f>VLOOKUP(C2448&amp;E2448&amp;G2448&amp;I2448&amp;J2448,'Código Licitaciones'!$I$8:$I$4158,1,0)</f>
        <v>#N/A</v>
      </c>
    </row>
    <row r="2449" spans="24:44" ht="18.75" x14ac:dyDescent="0.3">
      <c r="X2449" s="83">
        <f t="shared" si="303"/>
        <v>9</v>
      </c>
      <c r="Z2449" s="90" t="e">
        <f t="shared" si="304"/>
        <v>#DIV/0!</v>
      </c>
      <c r="AA2449" s="94" t="e">
        <f>+VLOOKUP(C2449,'Código Licitaciones'!$J$7:$J$31,1,0)</f>
        <v>#N/A</v>
      </c>
      <c r="AB2449" s="94">
        <f t="shared" si="305"/>
        <v>0</v>
      </c>
      <c r="AC2449" s="94" t="e">
        <f>+VLOOKUP(E2449,'Código Licitaciones'!$K$7:$K$50,1,0)</f>
        <v>#N/A</v>
      </c>
      <c r="AD2449" s="94">
        <f t="shared" si="306"/>
        <v>0</v>
      </c>
      <c r="AE2449" s="94" t="e">
        <f>+VLOOKUP(G2449,'Código Licitaciones'!$L$7:$L$50,1,0)</f>
        <v>#N/A</v>
      </c>
      <c r="AF2449" s="90" t="e">
        <f t="shared" si="307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2"/>
        <v>0</v>
      </c>
      <c r="AJ2449" s="94">
        <f t="shared" si="302"/>
        <v>0</v>
      </c>
      <c r="AK2449" s="95" t="e">
        <f>+VLOOKUP(M2449,'Código Barras'!$C$3:$C$1694,1,0)</f>
        <v>#N/A</v>
      </c>
      <c r="AL2449" s="90">
        <f t="shared" si="301"/>
        <v>0</v>
      </c>
      <c r="AM2449" s="90">
        <f t="shared" si="301"/>
        <v>0</v>
      </c>
      <c r="AN2449" s="90">
        <f t="shared" si="301"/>
        <v>0</v>
      </c>
      <c r="AO2449" s="90">
        <f t="shared" si="300"/>
        <v>0</v>
      </c>
      <c r="AP2449" s="90">
        <f t="shared" si="300"/>
        <v>0</v>
      </c>
      <c r="AQ2449" s="90">
        <f t="shared" si="300"/>
        <v>0</v>
      </c>
      <c r="AR2449" s="90" t="e">
        <f>VLOOKUP(C2449&amp;E2449&amp;G2449&amp;I2449&amp;J2449,'Código Licitaciones'!$I$8:$I$4158,1,0)</f>
        <v>#N/A</v>
      </c>
    </row>
    <row r="2450" spans="24:44" ht="18.75" x14ac:dyDescent="0.3">
      <c r="X2450" s="83">
        <f t="shared" si="303"/>
        <v>9</v>
      </c>
      <c r="Z2450" s="90" t="e">
        <f t="shared" si="304"/>
        <v>#DIV/0!</v>
      </c>
      <c r="AA2450" s="94" t="e">
        <f>+VLOOKUP(C2450,'Código Licitaciones'!$J$7:$J$31,1,0)</f>
        <v>#N/A</v>
      </c>
      <c r="AB2450" s="94">
        <f t="shared" si="305"/>
        <v>0</v>
      </c>
      <c r="AC2450" s="94" t="e">
        <f>+VLOOKUP(E2450,'Código Licitaciones'!$K$7:$K$50,1,0)</f>
        <v>#N/A</v>
      </c>
      <c r="AD2450" s="94">
        <f t="shared" si="306"/>
        <v>0</v>
      </c>
      <c r="AE2450" s="94" t="e">
        <f>+VLOOKUP(G2450,'Código Licitaciones'!$L$7:$L$50,1,0)</f>
        <v>#N/A</v>
      </c>
      <c r="AF2450" s="90" t="e">
        <f t="shared" si="307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2"/>
        <v>0</v>
      </c>
      <c r="AJ2450" s="94">
        <f t="shared" si="302"/>
        <v>0</v>
      </c>
      <c r="AK2450" s="95" t="e">
        <f>+VLOOKUP(M2450,'Código Barras'!$C$3:$C$1694,1,0)</f>
        <v>#N/A</v>
      </c>
      <c r="AL2450" s="90">
        <f t="shared" si="301"/>
        <v>0</v>
      </c>
      <c r="AM2450" s="90">
        <f t="shared" si="301"/>
        <v>0</v>
      </c>
      <c r="AN2450" s="90">
        <f t="shared" si="301"/>
        <v>0</v>
      </c>
      <c r="AO2450" s="90">
        <f t="shared" si="300"/>
        <v>0</v>
      </c>
      <c r="AP2450" s="90">
        <f t="shared" si="300"/>
        <v>0</v>
      </c>
      <c r="AQ2450" s="90">
        <f t="shared" si="300"/>
        <v>0</v>
      </c>
      <c r="AR2450" s="90" t="e">
        <f>VLOOKUP(C2450&amp;E2450&amp;G2450&amp;I2450&amp;J2450,'Código Licitaciones'!$I$8:$I$4158,1,0)</f>
        <v>#N/A</v>
      </c>
    </row>
    <row r="2451" spans="24:44" ht="18.75" x14ac:dyDescent="0.3">
      <c r="X2451" s="83">
        <f t="shared" si="303"/>
        <v>9</v>
      </c>
      <c r="Z2451" s="90" t="e">
        <f t="shared" si="304"/>
        <v>#DIV/0!</v>
      </c>
      <c r="AA2451" s="94" t="e">
        <f>+VLOOKUP(C2451,'Código Licitaciones'!$J$7:$J$31,1,0)</f>
        <v>#N/A</v>
      </c>
      <c r="AB2451" s="94">
        <f t="shared" si="305"/>
        <v>0</v>
      </c>
      <c r="AC2451" s="94" t="e">
        <f>+VLOOKUP(E2451,'Código Licitaciones'!$K$7:$K$50,1,0)</f>
        <v>#N/A</v>
      </c>
      <c r="AD2451" s="94">
        <f t="shared" si="306"/>
        <v>0</v>
      </c>
      <c r="AE2451" s="94" t="e">
        <f>+VLOOKUP(G2451,'Código Licitaciones'!$L$7:$L$50,1,0)</f>
        <v>#N/A</v>
      </c>
      <c r="AF2451" s="90" t="e">
        <f t="shared" si="307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2"/>
        <v>0</v>
      </c>
      <c r="AJ2451" s="94">
        <f t="shared" si="302"/>
        <v>0</v>
      </c>
      <c r="AK2451" s="95" t="e">
        <f>+VLOOKUP(M2451,'Código Barras'!$C$3:$C$1694,1,0)</f>
        <v>#N/A</v>
      </c>
      <c r="AL2451" s="90">
        <f t="shared" si="301"/>
        <v>0</v>
      </c>
      <c r="AM2451" s="90">
        <f t="shared" si="301"/>
        <v>0</v>
      </c>
      <c r="AN2451" s="90">
        <f t="shared" si="301"/>
        <v>0</v>
      </c>
      <c r="AO2451" s="90">
        <f t="shared" si="300"/>
        <v>0</v>
      </c>
      <c r="AP2451" s="90">
        <f t="shared" si="300"/>
        <v>0</v>
      </c>
      <c r="AQ2451" s="90">
        <f t="shared" si="300"/>
        <v>0</v>
      </c>
      <c r="AR2451" s="90" t="e">
        <f>VLOOKUP(C2451&amp;E2451&amp;G2451&amp;I2451&amp;J2451,'Código Licitaciones'!$I$8:$I$4158,1,0)</f>
        <v>#N/A</v>
      </c>
    </row>
    <row r="2452" spans="24:44" ht="18.75" x14ac:dyDescent="0.3">
      <c r="X2452" s="83">
        <f t="shared" si="303"/>
        <v>9</v>
      </c>
      <c r="Z2452" s="90" t="e">
        <f t="shared" si="304"/>
        <v>#DIV/0!</v>
      </c>
      <c r="AA2452" s="94" t="e">
        <f>+VLOOKUP(C2452,'Código Licitaciones'!$J$7:$J$31,1,0)</f>
        <v>#N/A</v>
      </c>
      <c r="AB2452" s="94">
        <f t="shared" si="305"/>
        <v>0</v>
      </c>
      <c r="AC2452" s="94" t="e">
        <f>+VLOOKUP(E2452,'Código Licitaciones'!$K$7:$K$50,1,0)</f>
        <v>#N/A</v>
      </c>
      <c r="AD2452" s="94">
        <f t="shared" si="306"/>
        <v>0</v>
      </c>
      <c r="AE2452" s="94" t="e">
        <f>+VLOOKUP(G2452,'Código Licitaciones'!$L$7:$L$50,1,0)</f>
        <v>#N/A</v>
      </c>
      <c r="AF2452" s="90" t="e">
        <f t="shared" si="307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2"/>
        <v>0</v>
      </c>
      <c r="AJ2452" s="94">
        <f t="shared" si="302"/>
        <v>0</v>
      </c>
      <c r="AK2452" s="95" t="e">
        <f>+VLOOKUP(M2452,'Código Barras'!$C$3:$C$1694,1,0)</f>
        <v>#N/A</v>
      </c>
      <c r="AL2452" s="90">
        <f t="shared" si="301"/>
        <v>0</v>
      </c>
      <c r="AM2452" s="90">
        <f t="shared" si="301"/>
        <v>0</v>
      </c>
      <c r="AN2452" s="90">
        <f t="shared" si="301"/>
        <v>0</v>
      </c>
      <c r="AO2452" s="90">
        <f t="shared" si="300"/>
        <v>0</v>
      </c>
      <c r="AP2452" s="90">
        <f t="shared" si="300"/>
        <v>0</v>
      </c>
      <c r="AQ2452" s="90">
        <f t="shared" si="300"/>
        <v>0</v>
      </c>
      <c r="AR2452" s="90" t="e">
        <f>VLOOKUP(C2452&amp;E2452&amp;G2452&amp;I2452&amp;J2452,'Código Licitaciones'!$I$8:$I$4158,1,0)</f>
        <v>#N/A</v>
      </c>
    </row>
    <row r="2453" spans="24:44" ht="18.75" x14ac:dyDescent="0.3">
      <c r="X2453" s="83">
        <f t="shared" si="303"/>
        <v>9</v>
      </c>
      <c r="Z2453" s="90" t="e">
        <f t="shared" si="304"/>
        <v>#DIV/0!</v>
      </c>
      <c r="AA2453" s="94" t="e">
        <f>+VLOOKUP(C2453,'Código Licitaciones'!$J$7:$J$31,1,0)</f>
        <v>#N/A</v>
      </c>
      <c r="AB2453" s="94">
        <f t="shared" si="305"/>
        <v>0</v>
      </c>
      <c r="AC2453" s="94" t="e">
        <f>+VLOOKUP(E2453,'Código Licitaciones'!$K$7:$K$50,1,0)</f>
        <v>#N/A</v>
      </c>
      <c r="AD2453" s="94">
        <f t="shared" si="306"/>
        <v>0</v>
      </c>
      <c r="AE2453" s="94" t="e">
        <f>+VLOOKUP(G2453,'Código Licitaciones'!$L$7:$L$50,1,0)</f>
        <v>#N/A</v>
      </c>
      <c r="AF2453" s="90" t="e">
        <f t="shared" si="307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2"/>
        <v>0</v>
      </c>
      <c r="AJ2453" s="94">
        <f t="shared" si="302"/>
        <v>0</v>
      </c>
      <c r="AK2453" s="95" t="e">
        <f>+VLOOKUP(M2453,'Código Barras'!$C$3:$C$1694,1,0)</f>
        <v>#N/A</v>
      </c>
      <c r="AL2453" s="90">
        <f t="shared" si="301"/>
        <v>0</v>
      </c>
      <c r="AM2453" s="90">
        <f t="shared" si="301"/>
        <v>0</v>
      </c>
      <c r="AN2453" s="90">
        <f t="shared" si="301"/>
        <v>0</v>
      </c>
      <c r="AO2453" s="90">
        <f t="shared" si="300"/>
        <v>0</v>
      </c>
      <c r="AP2453" s="90">
        <f t="shared" si="300"/>
        <v>0</v>
      </c>
      <c r="AQ2453" s="90">
        <f t="shared" si="300"/>
        <v>0</v>
      </c>
      <c r="AR2453" s="90" t="e">
        <f>VLOOKUP(C2453&amp;E2453&amp;G2453&amp;I2453&amp;J2453,'Código Licitaciones'!$I$8:$I$4158,1,0)</f>
        <v>#N/A</v>
      </c>
    </row>
    <row r="2454" spans="24:44" ht="18.75" x14ac:dyDescent="0.3">
      <c r="X2454" s="83">
        <f t="shared" si="303"/>
        <v>9</v>
      </c>
      <c r="Z2454" s="90" t="e">
        <f t="shared" si="304"/>
        <v>#DIV/0!</v>
      </c>
      <c r="AA2454" s="94" t="e">
        <f>+VLOOKUP(C2454,'Código Licitaciones'!$J$7:$J$31,1,0)</f>
        <v>#N/A</v>
      </c>
      <c r="AB2454" s="94">
        <f t="shared" si="305"/>
        <v>0</v>
      </c>
      <c r="AC2454" s="94" t="e">
        <f>+VLOOKUP(E2454,'Código Licitaciones'!$K$7:$K$50,1,0)</f>
        <v>#N/A</v>
      </c>
      <c r="AD2454" s="94">
        <f t="shared" si="306"/>
        <v>0</v>
      </c>
      <c r="AE2454" s="94" t="e">
        <f>+VLOOKUP(G2454,'Código Licitaciones'!$L$7:$L$50,1,0)</f>
        <v>#N/A</v>
      </c>
      <c r="AF2454" s="90" t="e">
        <f t="shared" si="307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2"/>
        <v>0</v>
      </c>
      <c r="AJ2454" s="94">
        <f t="shared" si="302"/>
        <v>0</v>
      </c>
      <c r="AK2454" s="95" t="e">
        <f>+VLOOKUP(M2454,'Código Barras'!$C$3:$C$1694,1,0)</f>
        <v>#N/A</v>
      </c>
      <c r="AL2454" s="90">
        <f t="shared" si="301"/>
        <v>0</v>
      </c>
      <c r="AM2454" s="90">
        <f t="shared" si="301"/>
        <v>0</v>
      </c>
      <c r="AN2454" s="90">
        <f t="shared" si="301"/>
        <v>0</v>
      </c>
      <c r="AO2454" s="90">
        <f t="shared" si="300"/>
        <v>0</v>
      </c>
      <c r="AP2454" s="90">
        <f t="shared" si="300"/>
        <v>0</v>
      </c>
      <c r="AQ2454" s="90">
        <f t="shared" si="300"/>
        <v>0</v>
      </c>
      <c r="AR2454" s="90" t="e">
        <f>VLOOKUP(C2454&amp;E2454&amp;G2454&amp;I2454&amp;J2454,'Código Licitaciones'!$I$8:$I$4158,1,0)</f>
        <v>#N/A</v>
      </c>
    </row>
    <row r="2455" spans="24:44" ht="18.75" x14ac:dyDescent="0.3">
      <c r="X2455" s="83">
        <f t="shared" si="303"/>
        <v>9</v>
      </c>
      <c r="Z2455" s="90" t="e">
        <f t="shared" si="304"/>
        <v>#DIV/0!</v>
      </c>
      <c r="AA2455" s="94" t="e">
        <f>+VLOOKUP(C2455,'Código Licitaciones'!$J$7:$J$31,1,0)</f>
        <v>#N/A</v>
      </c>
      <c r="AB2455" s="94">
        <f t="shared" si="305"/>
        <v>0</v>
      </c>
      <c r="AC2455" s="94" t="e">
        <f>+VLOOKUP(E2455,'Código Licitaciones'!$K$7:$K$50,1,0)</f>
        <v>#N/A</v>
      </c>
      <c r="AD2455" s="94">
        <f t="shared" si="306"/>
        <v>0</v>
      </c>
      <c r="AE2455" s="94" t="e">
        <f>+VLOOKUP(G2455,'Código Licitaciones'!$L$7:$L$50,1,0)</f>
        <v>#N/A</v>
      </c>
      <c r="AF2455" s="90" t="e">
        <f t="shared" si="307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2"/>
        <v>0</v>
      </c>
      <c r="AJ2455" s="94">
        <f t="shared" si="302"/>
        <v>0</v>
      </c>
      <c r="AK2455" s="95" t="e">
        <f>+VLOOKUP(M2455,'Código Barras'!$C$3:$C$1694,1,0)</f>
        <v>#N/A</v>
      </c>
      <c r="AL2455" s="90">
        <f t="shared" si="301"/>
        <v>0</v>
      </c>
      <c r="AM2455" s="90">
        <f t="shared" si="301"/>
        <v>0</v>
      </c>
      <c r="AN2455" s="90">
        <f t="shared" si="301"/>
        <v>0</v>
      </c>
      <c r="AO2455" s="90">
        <f t="shared" si="300"/>
        <v>0</v>
      </c>
      <c r="AP2455" s="90">
        <f t="shared" si="300"/>
        <v>0</v>
      </c>
      <c r="AQ2455" s="90">
        <f t="shared" si="300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H1694"/>
  <sheetViews>
    <sheetView topLeftCell="A2" workbookViewId="0">
      <selection activeCell="D2" sqref="D2"/>
    </sheetView>
  </sheetViews>
  <sheetFormatPr baseColWidth="10" defaultRowHeight="12.75" x14ac:dyDescent="0.2"/>
  <cols>
    <col min="1" max="1" width="3.625" style="9" customWidth="1"/>
    <col min="2" max="2" width="11" style="9"/>
    <col min="3" max="4" width="21.625" style="9" customWidth="1"/>
    <col min="5" max="16384" width="11" style="9"/>
  </cols>
  <sheetData>
    <row r="1" spans="3:8" ht="13.5" thickBot="1" x14ac:dyDescent="0.25"/>
    <row r="2" spans="3:8" x14ac:dyDescent="0.2">
      <c r="C2" s="49" t="s">
        <v>401</v>
      </c>
      <c r="D2" s="50" t="s">
        <v>402</v>
      </c>
    </row>
    <row r="3" spans="3:8" x14ac:dyDescent="0.2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x14ac:dyDescent="0.2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x14ac:dyDescent="0.2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x14ac:dyDescent="0.2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x14ac:dyDescent="0.2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x14ac:dyDescent="0.2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x14ac:dyDescent="0.2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x14ac:dyDescent="0.2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x14ac:dyDescent="0.2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x14ac:dyDescent="0.2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x14ac:dyDescent="0.2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x14ac:dyDescent="0.2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x14ac:dyDescent="0.2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x14ac:dyDescent="0.2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x14ac:dyDescent="0.2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x14ac:dyDescent="0.2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x14ac:dyDescent="0.2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x14ac:dyDescent="0.2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x14ac:dyDescent="0.2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x14ac:dyDescent="0.2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x14ac:dyDescent="0.2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x14ac:dyDescent="0.2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x14ac:dyDescent="0.2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x14ac:dyDescent="0.2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x14ac:dyDescent="0.2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x14ac:dyDescent="0.2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x14ac:dyDescent="0.2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x14ac:dyDescent="0.2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x14ac:dyDescent="0.2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4.25" x14ac:dyDescent="0.2">
      <c r="C32" s="51" t="s">
        <v>461</v>
      </c>
      <c r="D32" s="51" t="s">
        <v>462</v>
      </c>
      <c r="H32"/>
    </row>
    <row r="33" spans="3:8" ht="14.25" x14ac:dyDescent="0.2">
      <c r="C33" s="51" t="s">
        <v>463</v>
      </c>
      <c r="D33" s="51" t="s">
        <v>464</v>
      </c>
      <c r="H33"/>
    </row>
    <row r="34" spans="3:8" ht="14.25" x14ac:dyDescent="0.2">
      <c r="C34" s="51" t="s">
        <v>465</v>
      </c>
      <c r="D34" s="51" t="s">
        <v>466</v>
      </c>
      <c r="H34"/>
    </row>
    <row r="35" spans="3:8" ht="14.25" x14ac:dyDescent="0.2">
      <c r="C35" s="51" t="s">
        <v>467</v>
      </c>
      <c r="D35" s="51" t="s">
        <v>468</v>
      </c>
      <c r="H35"/>
    </row>
    <row r="36" spans="3:8" ht="14.25" x14ac:dyDescent="0.2">
      <c r="C36" s="51" t="s">
        <v>469</v>
      </c>
      <c r="D36" s="51" t="s">
        <v>470</v>
      </c>
      <c r="H36"/>
    </row>
    <row r="37" spans="3:8" ht="14.25" x14ac:dyDescent="0.2">
      <c r="C37" s="51" t="s">
        <v>471</v>
      </c>
      <c r="D37" s="51" t="s">
        <v>472</v>
      </c>
      <c r="H37"/>
    </row>
    <row r="38" spans="3:8" ht="14.25" x14ac:dyDescent="0.2">
      <c r="C38" s="51" t="s">
        <v>473</v>
      </c>
      <c r="D38" s="51" t="s">
        <v>474</v>
      </c>
      <c r="H38"/>
    </row>
    <row r="39" spans="3:8" ht="14.25" x14ac:dyDescent="0.2">
      <c r="C39" s="51" t="s">
        <v>475</v>
      </c>
      <c r="D39" s="51" t="s">
        <v>476</v>
      </c>
      <c r="H39"/>
    </row>
    <row r="40" spans="3:8" ht="14.25" x14ac:dyDescent="0.2">
      <c r="C40" s="51" t="s">
        <v>477</v>
      </c>
      <c r="D40" s="51" t="s">
        <v>241</v>
      </c>
      <c r="H40"/>
    </row>
    <row r="41" spans="3:8" ht="14.25" x14ac:dyDescent="0.2">
      <c r="C41" s="51" t="s">
        <v>478</v>
      </c>
      <c r="D41" s="51" t="s">
        <v>479</v>
      </c>
      <c r="H41"/>
    </row>
    <row r="42" spans="3:8" ht="14.25" x14ac:dyDescent="0.2">
      <c r="C42" s="51" t="s">
        <v>480</v>
      </c>
      <c r="D42" s="51" t="s">
        <v>481</v>
      </c>
      <c r="H42"/>
    </row>
    <row r="43" spans="3:8" ht="14.25" x14ac:dyDescent="0.2">
      <c r="C43" s="51" t="s">
        <v>482</v>
      </c>
      <c r="D43" s="51" t="s">
        <v>483</v>
      </c>
      <c r="H43"/>
    </row>
    <row r="44" spans="3:8" ht="14.25" x14ac:dyDescent="0.2">
      <c r="C44" s="51" t="s">
        <v>484</v>
      </c>
      <c r="D44" s="51" t="s">
        <v>485</v>
      </c>
      <c r="H44"/>
    </row>
    <row r="45" spans="3:8" ht="14.25" x14ac:dyDescent="0.2">
      <c r="C45" s="51" t="s">
        <v>486</v>
      </c>
      <c r="D45" s="51" t="s">
        <v>487</v>
      </c>
      <c r="H45"/>
    </row>
    <row r="46" spans="3:8" ht="14.25" x14ac:dyDescent="0.2">
      <c r="C46" s="51" t="s">
        <v>488</v>
      </c>
      <c r="D46" s="51" t="s">
        <v>489</v>
      </c>
      <c r="H46"/>
    </row>
    <row r="47" spans="3:8" ht="14.25" x14ac:dyDescent="0.2">
      <c r="C47" s="51" t="s">
        <v>490</v>
      </c>
      <c r="D47" s="51" t="s">
        <v>491</v>
      </c>
      <c r="H47"/>
    </row>
    <row r="48" spans="3:8" ht="14.25" x14ac:dyDescent="0.2">
      <c r="C48" s="51" t="s">
        <v>492</v>
      </c>
      <c r="D48" s="51" t="s">
        <v>493</v>
      </c>
      <c r="H48"/>
    </row>
    <row r="49" spans="3:8" ht="14.25" x14ac:dyDescent="0.2">
      <c r="C49" s="51" t="s">
        <v>494</v>
      </c>
      <c r="D49" s="51" t="s">
        <v>495</v>
      </c>
      <c r="H49"/>
    </row>
    <row r="50" spans="3:8" ht="14.25" x14ac:dyDescent="0.2">
      <c r="C50" s="51" t="s">
        <v>496</v>
      </c>
      <c r="D50" s="51" t="s">
        <v>497</v>
      </c>
      <c r="H50"/>
    </row>
    <row r="51" spans="3:8" ht="14.25" x14ac:dyDescent="0.2">
      <c r="C51" s="51" t="s">
        <v>498</v>
      </c>
      <c r="D51" s="51" t="s">
        <v>499</v>
      </c>
      <c r="H51"/>
    </row>
    <row r="52" spans="3:8" ht="14.25" x14ac:dyDescent="0.2">
      <c r="C52" s="51" t="s">
        <v>500</v>
      </c>
      <c r="D52" s="51" t="s">
        <v>501</v>
      </c>
      <c r="H52"/>
    </row>
    <row r="53" spans="3:8" ht="14.25" x14ac:dyDescent="0.2">
      <c r="C53" s="51" t="s">
        <v>502</v>
      </c>
      <c r="D53" s="51" t="s">
        <v>503</v>
      </c>
      <c r="H53"/>
    </row>
    <row r="54" spans="3:8" ht="14.25" x14ac:dyDescent="0.2">
      <c r="C54" s="51" t="s">
        <v>504</v>
      </c>
      <c r="D54" s="51" t="s">
        <v>505</v>
      </c>
      <c r="H54"/>
    </row>
    <row r="55" spans="3:8" ht="14.25" x14ac:dyDescent="0.2">
      <c r="C55" s="51" t="s">
        <v>506</v>
      </c>
      <c r="D55" s="51" t="s">
        <v>507</v>
      </c>
      <c r="H55"/>
    </row>
    <row r="56" spans="3:8" ht="14.25" x14ac:dyDescent="0.2">
      <c r="C56" s="51" t="s">
        <v>508</v>
      </c>
      <c r="D56" s="51" t="s">
        <v>509</v>
      </c>
      <c r="H56"/>
    </row>
    <row r="57" spans="3:8" ht="14.25" x14ac:dyDescent="0.2">
      <c r="C57" s="51" t="s">
        <v>510</v>
      </c>
      <c r="D57" s="51" t="s">
        <v>511</v>
      </c>
      <c r="H57"/>
    </row>
    <row r="58" spans="3:8" ht="14.25" x14ac:dyDescent="0.2">
      <c r="C58" s="51" t="s">
        <v>512</v>
      </c>
      <c r="D58" s="51" t="s">
        <v>513</v>
      </c>
      <c r="H58"/>
    </row>
    <row r="59" spans="3:8" ht="14.25" x14ac:dyDescent="0.2">
      <c r="C59" s="51" t="s">
        <v>514</v>
      </c>
      <c r="D59" s="51" t="s">
        <v>515</v>
      </c>
      <c r="H59"/>
    </row>
    <row r="60" spans="3:8" ht="14.25" x14ac:dyDescent="0.2">
      <c r="C60" s="51" t="s">
        <v>516</v>
      </c>
      <c r="D60" s="51" t="s">
        <v>517</v>
      </c>
      <c r="H60"/>
    </row>
    <row r="61" spans="3:8" ht="14.25" x14ac:dyDescent="0.2">
      <c r="C61" s="51" t="s">
        <v>518</v>
      </c>
      <c r="D61" s="51" t="s">
        <v>519</v>
      </c>
      <c r="H61"/>
    </row>
    <row r="62" spans="3:8" ht="14.25" x14ac:dyDescent="0.2">
      <c r="C62" s="51" t="s">
        <v>520</v>
      </c>
      <c r="D62" s="51" t="s">
        <v>521</v>
      </c>
      <c r="H62"/>
    </row>
    <row r="63" spans="3:8" ht="14.25" x14ac:dyDescent="0.2">
      <c r="C63" s="51" t="s">
        <v>522</v>
      </c>
      <c r="D63" s="51" t="s">
        <v>523</v>
      </c>
      <c r="H63"/>
    </row>
    <row r="64" spans="3:8" ht="14.25" x14ac:dyDescent="0.2">
      <c r="C64" s="51" t="s">
        <v>524</v>
      </c>
      <c r="D64" s="51" t="s">
        <v>525</v>
      </c>
      <c r="H64"/>
    </row>
    <row r="65" spans="3:8" ht="14.25" x14ac:dyDescent="0.2">
      <c r="C65" s="51" t="s">
        <v>526</v>
      </c>
      <c r="D65" s="51" t="s">
        <v>527</v>
      </c>
      <c r="H65"/>
    </row>
    <row r="66" spans="3:8" ht="14.25" x14ac:dyDescent="0.2">
      <c r="C66" s="51" t="s">
        <v>528</v>
      </c>
      <c r="D66" s="51" t="s">
        <v>529</v>
      </c>
      <c r="H66"/>
    </row>
    <row r="67" spans="3:8" ht="14.25" x14ac:dyDescent="0.2">
      <c r="C67" s="51" t="s">
        <v>530</v>
      </c>
      <c r="D67" s="51" t="s">
        <v>531</v>
      </c>
      <c r="H67"/>
    </row>
    <row r="68" spans="3:8" ht="14.25" x14ac:dyDescent="0.2">
      <c r="C68" s="51" t="s">
        <v>532</v>
      </c>
      <c r="D68" s="51" t="s">
        <v>533</v>
      </c>
      <c r="H68"/>
    </row>
    <row r="69" spans="3:8" ht="14.25" x14ac:dyDescent="0.2">
      <c r="C69" s="51" t="s">
        <v>534</v>
      </c>
      <c r="D69" s="51" t="s">
        <v>535</v>
      </c>
      <c r="H69"/>
    </row>
    <row r="70" spans="3:8" ht="14.25" x14ac:dyDescent="0.2">
      <c r="C70" s="51" t="s">
        <v>536</v>
      </c>
      <c r="D70" s="51" t="s">
        <v>537</v>
      </c>
      <c r="H70"/>
    </row>
    <row r="71" spans="3:8" ht="14.25" x14ac:dyDescent="0.2">
      <c r="C71" s="51" t="s">
        <v>538</v>
      </c>
      <c r="D71" s="51" t="s">
        <v>539</v>
      </c>
      <c r="H71"/>
    </row>
    <row r="72" spans="3:8" ht="14.25" x14ac:dyDescent="0.2">
      <c r="C72" s="51" t="s">
        <v>540</v>
      </c>
      <c r="D72" s="51" t="s">
        <v>541</v>
      </c>
      <c r="H72"/>
    </row>
    <row r="73" spans="3:8" ht="14.25" x14ac:dyDescent="0.2">
      <c r="C73" s="51" t="s">
        <v>542</v>
      </c>
      <c r="D73" s="51" t="s">
        <v>543</v>
      </c>
      <c r="H73"/>
    </row>
    <row r="74" spans="3:8" ht="14.25" x14ac:dyDescent="0.2">
      <c r="C74" s="51" t="s">
        <v>544</v>
      </c>
      <c r="D74" s="51" t="s">
        <v>545</v>
      </c>
      <c r="H74"/>
    </row>
    <row r="75" spans="3:8" ht="14.25" x14ac:dyDescent="0.2">
      <c r="C75" s="51" t="s">
        <v>546</v>
      </c>
      <c r="D75" s="51" t="s">
        <v>547</v>
      </c>
      <c r="H75"/>
    </row>
    <row r="76" spans="3:8" ht="14.25" x14ac:dyDescent="0.2">
      <c r="C76" s="51" t="s">
        <v>548</v>
      </c>
      <c r="D76" s="51" t="s">
        <v>549</v>
      </c>
      <c r="H76"/>
    </row>
    <row r="77" spans="3:8" ht="14.25" x14ac:dyDescent="0.2">
      <c r="C77" s="51" t="s">
        <v>550</v>
      </c>
      <c r="D77" s="51" t="s">
        <v>551</v>
      </c>
      <c r="H77"/>
    </row>
    <row r="78" spans="3:8" ht="14.25" x14ac:dyDescent="0.2">
      <c r="C78" s="51" t="s">
        <v>552</v>
      </c>
      <c r="D78" s="51" t="s">
        <v>553</v>
      </c>
      <c r="H78"/>
    </row>
    <row r="79" spans="3:8" ht="14.25" x14ac:dyDescent="0.2">
      <c r="C79" s="51" t="s">
        <v>554</v>
      </c>
      <c r="D79" s="51" t="s">
        <v>555</v>
      </c>
      <c r="H79"/>
    </row>
    <row r="80" spans="3:8" ht="14.25" x14ac:dyDescent="0.2">
      <c r="C80" s="51" t="s">
        <v>556</v>
      </c>
      <c r="D80" s="51" t="s">
        <v>557</v>
      </c>
      <c r="H80"/>
    </row>
    <row r="81" spans="3:8" ht="14.25" x14ac:dyDescent="0.2">
      <c r="C81" s="51" t="s">
        <v>558</v>
      </c>
      <c r="D81" s="51" t="s">
        <v>559</v>
      </c>
      <c r="H81"/>
    </row>
    <row r="82" spans="3:8" ht="14.25" x14ac:dyDescent="0.2">
      <c r="C82" s="51" t="s">
        <v>560</v>
      </c>
      <c r="D82" s="51" t="s">
        <v>561</v>
      </c>
      <c r="H82"/>
    </row>
    <row r="83" spans="3:8" ht="14.25" x14ac:dyDescent="0.2">
      <c r="C83" s="51" t="s">
        <v>562</v>
      </c>
      <c r="D83" s="51" t="s">
        <v>563</v>
      </c>
      <c r="H83"/>
    </row>
    <row r="84" spans="3:8" ht="14.25" x14ac:dyDescent="0.2">
      <c r="C84" s="51" t="s">
        <v>564</v>
      </c>
      <c r="D84" s="51" t="s">
        <v>565</v>
      </c>
      <c r="H84"/>
    </row>
    <row r="85" spans="3:8" ht="14.25" x14ac:dyDescent="0.2">
      <c r="C85" s="51" t="s">
        <v>566</v>
      </c>
      <c r="D85" s="51" t="s">
        <v>567</v>
      </c>
      <c r="H85"/>
    </row>
    <row r="86" spans="3:8" ht="14.25" x14ac:dyDescent="0.2">
      <c r="C86" s="51" t="s">
        <v>568</v>
      </c>
      <c r="D86" s="51" t="s">
        <v>569</v>
      </c>
      <c r="H86"/>
    </row>
    <row r="87" spans="3:8" ht="14.25" x14ac:dyDescent="0.2">
      <c r="C87" s="51" t="s">
        <v>570</v>
      </c>
      <c r="D87" s="51" t="s">
        <v>571</v>
      </c>
      <c r="H87"/>
    </row>
    <row r="88" spans="3:8" ht="14.25" x14ac:dyDescent="0.2">
      <c r="C88" s="51" t="s">
        <v>572</v>
      </c>
      <c r="D88" s="51" t="s">
        <v>573</v>
      </c>
      <c r="H88"/>
    </row>
    <row r="89" spans="3:8" ht="14.25" x14ac:dyDescent="0.2">
      <c r="C89" s="51" t="s">
        <v>574</v>
      </c>
      <c r="D89" s="51" t="s">
        <v>575</v>
      </c>
      <c r="H89"/>
    </row>
    <row r="90" spans="3:8" ht="14.25" x14ac:dyDescent="0.2">
      <c r="C90" s="51" t="s">
        <v>576</v>
      </c>
      <c r="D90" s="51" t="s">
        <v>577</v>
      </c>
      <c r="H90"/>
    </row>
    <row r="91" spans="3:8" ht="14.25" x14ac:dyDescent="0.2">
      <c r="C91" s="51" t="s">
        <v>578</v>
      </c>
      <c r="D91" s="51" t="s">
        <v>579</v>
      </c>
      <c r="H91"/>
    </row>
    <row r="92" spans="3:8" ht="14.25" x14ac:dyDescent="0.2">
      <c r="C92" s="51" t="s">
        <v>580</v>
      </c>
      <c r="D92" s="51" t="s">
        <v>581</v>
      </c>
      <c r="H92"/>
    </row>
    <row r="93" spans="3:8" ht="14.25" x14ac:dyDescent="0.2">
      <c r="C93" s="51" t="s">
        <v>582</v>
      </c>
      <c r="D93" s="51" t="s">
        <v>583</v>
      </c>
      <c r="H93"/>
    </row>
    <row r="94" spans="3:8" ht="14.25" x14ac:dyDescent="0.2">
      <c r="C94" s="51" t="s">
        <v>584</v>
      </c>
      <c r="D94" s="51" t="s">
        <v>585</v>
      </c>
      <c r="H94"/>
    </row>
    <row r="95" spans="3:8" ht="14.25" x14ac:dyDescent="0.2">
      <c r="C95" s="51" t="s">
        <v>586</v>
      </c>
      <c r="D95" s="51" t="s">
        <v>587</v>
      </c>
      <c r="H95"/>
    </row>
    <row r="96" spans="3:8" ht="14.25" x14ac:dyDescent="0.2">
      <c r="C96" s="51" t="s">
        <v>588</v>
      </c>
      <c r="D96" s="51" t="s">
        <v>589</v>
      </c>
      <c r="H96"/>
    </row>
    <row r="97" spans="3:8" ht="14.25" x14ac:dyDescent="0.2">
      <c r="C97" s="51" t="s">
        <v>590</v>
      </c>
      <c r="D97" s="51" t="s">
        <v>591</v>
      </c>
      <c r="H97"/>
    </row>
    <row r="98" spans="3:8" ht="14.25" x14ac:dyDescent="0.2">
      <c r="C98" s="51" t="s">
        <v>592</v>
      </c>
      <c r="D98" s="51" t="s">
        <v>593</v>
      </c>
      <c r="H98"/>
    </row>
    <row r="99" spans="3:8" ht="14.25" x14ac:dyDescent="0.2">
      <c r="C99" s="51" t="s">
        <v>594</v>
      </c>
      <c r="D99" s="51" t="s">
        <v>595</v>
      </c>
      <c r="H99"/>
    </row>
    <row r="100" spans="3:8" ht="14.25" x14ac:dyDescent="0.2">
      <c r="C100" s="51" t="s">
        <v>596</v>
      </c>
      <c r="D100" s="51" t="s">
        <v>597</v>
      </c>
      <c r="H100"/>
    </row>
    <row r="101" spans="3:8" ht="14.25" x14ac:dyDescent="0.2">
      <c r="C101" s="51" t="s">
        <v>598</v>
      </c>
      <c r="D101" s="51" t="s">
        <v>599</v>
      </c>
      <c r="H101"/>
    </row>
    <row r="102" spans="3:8" ht="14.25" x14ac:dyDescent="0.2">
      <c r="C102" s="51" t="s">
        <v>600</v>
      </c>
      <c r="D102" s="51" t="s">
        <v>601</v>
      </c>
      <c r="H102"/>
    </row>
    <row r="103" spans="3:8" ht="14.25" x14ac:dyDescent="0.2">
      <c r="C103" s="51" t="s">
        <v>602</v>
      </c>
      <c r="D103" s="51" t="s">
        <v>603</v>
      </c>
      <c r="H103"/>
    </row>
    <row r="104" spans="3:8" ht="14.25" x14ac:dyDescent="0.2">
      <c r="C104" s="51" t="s">
        <v>604</v>
      </c>
      <c r="D104" s="51" t="s">
        <v>605</v>
      </c>
      <c r="H104"/>
    </row>
    <row r="105" spans="3:8" ht="14.25" x14ac:dyDescent="0.2">
      <c r="C105" s="51" t="s">
        <v>606</v>
      </c>
      <c r="D105" s="51" t="s">
        <v>607</v>
      </c>
      <c r="H105"/>
    </row>
    <row r="106" spans="3:8" ht="14.25" x14ac:dyDescent="0.2">
      <c r="C106" s="51" t="s">
        <v>608</v>
      </c>
      <c r="D106" s="51" t="s">
        <v>609</v>
      </c>
      <c r="H106"/>
    </row>
    <row r="107" spans="3:8" ht="14.25" x14ac:dyDescent="0.2">
      <c r="C107" s="51" t="s">
        <v>610</v>
      </c>
      <c r="D107" s="51" t="s">
        <v>611</v>
      </c>
      <c r="H107"/>
    </row>
    <row r="108" spans="3:8" ht="14.25" x14ac:dyDescent="0.2">
      <c r="C108" s="51" t="s">
        <v>612</v>
      </c>
      <c r="D108" s="51" t="s">
        <v>613</v>
      </c>
      <c r="H108"/>
    </row>
    <row r="109" spans="3:8" ht="14.25" x14ac:dyDescent="0.2">
      <c r="C109" s="51" t="s">
        <v>614</v>
      </c>
      <c r="D109" s="51" t="s">
        <v>615</v>
      </c>
      <c r="H109"/>
    </row>
    <row r="110" spans="3:8" ht="14.25" x14ac:dyDescent="0.2">
      <c r="C110" s="51" t="s">
        <v>616</v>
      </c>
      <c r="D110" s="51" t="s">
        <v>617</v>
      </c>
      <c r="H110"/>
    </row>
    <row r="111" spans="3:8" ht="14.25" x14ac:dyDescent="0.2">
      <c r="C111" s="51" t="s">
        <v>618</v>
      </c>
      <c r="D111" s="51" t="s">
        <v>619</v>
      </c>
      <c r="H111"/>
    </row>
    <row r="112" spans="3:8" ht="14.25" x14ac:dyDescent="0.2">
      <c r="C112" s="51" t="s">
        <v>620</v>
      </c>
      <c r="D112" s="51" t="s">
        <v>621</v>
      </c>
      <c r="H112"/>
    </row>
    <row r="113" spans="3:8" ht="14.25" x14ac:dyDescent="0.2">
      <c r="C113" s="51" t="s">
        <v>622</v>
      </c>
      <c r="D113" s="51" t="s">
        <v>623</v>
      </c>
      <c r="H113"/>
    </row>
    <row r="114" spans="3:8" ht="14.25" x14ac:dyDescent="0.2">
      <c r="C114" s="51" t="s">
        <v>624</v>
      </c>
      <c r="D114" s="51" t="s">
        <v>625</v>
      </c>
      <c r="H114"/>
    </row>
    <row r="115" spans="3:8" ht="14.25" x14ac:dyDescent="0.2">
      <c r="C115" s="51" t="s">
        <v>626</v>
      </c>
      <c r="D115" s="51" t="s">
        <v>627</v>
      </c>
      <c r="H115"/>
    </row>
    <row r="116" spans="3:8" ht="14.25" x14ac:dyDescent="0.2">
      <c r="C116" s="51" t="s">
        <v>628</v>
      </c>
      <c r="D116" s="51" t="s">
        <v>629</v>
      </c>
      <c r="H116"/>
    </row>
    <row r="117" spans="3:8" ht="14.25" x14ac:dyDescent="0.2">
      <c r="C117" s="51" t="s">
        <v>630</v>
      </c>
      <c r="D117" s="51" t="s">
        <v>631</v>
      </c>
      <c r="H117"/>
    </row>
    <row r="118" spans="3:8" ht="14.25" x14ac:dyDescent="0.2">
      <c r="C118" s="51" t="s">
        <v>632</v>
      </c>
      <c r="D118" s="51" t="s">
        <v>633</v>
      </c>
      <c r="H118"/>
    </row>
    <row r="119" spans="3:8" ht="14.25" x14ac:dyDescent="0.2">
      <c r="C119" s="51" t="s">
        <v>634</v>
      </c>
      <c r="D119" s="51" t="s">
        <v>635</v>
      </c>
      <c r="H119"/>
    </row>
    <row r="120" spans="3:8" ht="14.25" x14ac:dyDescent="0.2">
      <c r="C120" s="51" t="s">
        <v>636</v>
      </c>
      <c r="D120" s="51" t="s">
        <v>237</v>
      </c>
      <c r="H120"/>
    </row>
    <row r="121" spans="3:8" ht="14.25" x14ac:dyDescent="0.2">
      <c r="C121" s="51" t="s">
        <v>637</v>
      </c>
      <c r="D121" s="51" t="s">
        <v>638</v>
      </c>
      <c r="H121"/>
    </row>
    <row r="122" spans="3:8" ht="14.25" x14ac:dyDescent="0.2">
      <c r="C122" s="51" t="s">
        <v>639</v>
      </c>
      <c r="D122" s="51" t="s">
        <v>640</v>
      </c>
      <c r="H122"/>
    </row>
    <row r="123" spans="3:8" ht="14.25" x14ac:dyDescent="0.2">
      <c r="C123" s="51" t="s">
        <v>641</v>
      </c>
      <c r="D123" s="51" t="s">
        <v>642</v>
      </c>
      <c r="H123"/>
    </row>
    <row r="124" spans="3:8" ht="14.25" x14ac:dyDescent="0.2">
      <c r="C124" s="51" t="s">
        <v>643</v>
      </c>
      <c r="D124" s="51" t="s">
        <v>644</v>
      </c>
      <c r="H124"/>
    </row>
    <row r="125" spans="3:8" ht="14.25" x14ac:dyDescent="0.2">
      <c r="C125" s="51" t="s">
        <v>645</v>
      </c>
      <c r="D125" s="51" t="s">
        <v>646</v>
      </c>
      <c r="H125"/>
    </row>
    <row r="126" spans="3:8" ht="14.25" x14ac:dyDescent="0.2">
      <c r="C126" s="51" t="s">
        <v>647</v>
      </c>
      <c r="D126" s="51" t="s">
        <v>648</v>
      </c>
      <c r="H126"/>
    </row>
    <row r="127" spans="3:8" ht="14.25" x14ac:dyDescent="0.2">
      <c r="C127" s="51" t="s">
        <v>649</v>
      </c>
      <c r="D127" s="51" t="s">
        <v>650</v>
      </c>
      <c r="H127"/>
    </row>
    <row r="128" spans="3:8" ht="14.25" x14ac:dyDescent="0.2">
      <c r="C128" s="51" t="s">
        <v>651</v>
      </c>
      <c r="D128" s="51" t="s">
        <v>652</v>
      </c>
      <c r="H128"/>
    </row>
    <row r="129" spans="3:8" ht="14.25" x14ac:dyDescent="0.2">
      <c r="C129" s="51" t="s">
        <v>653</v>
      </c>
      <c r="D129" s="51" t="s">
        <v>654</v>
      </c>
      <c r="H129"/>
    </row>
    <row r="130" spans="3:8" ht="14.25" x14ac:dyDescent="0.2">
      <c r="C130" s="51" t="s">
        <v>655</v>
      </c>
      <c r="D130" s="51" t="s">
        <v>656</v>
      </c>
      <c r="H130"/>
    </row>
    <row r="131" spans="3:8" ht="14.25" x14ac:dyDescent="0.2">
      <c r="C131" s="51" t="s">
        <v>657</v>
      </c>
      <c r="D131" s="51" t="s">
        <v>658</v>
      </c>
      <c r="H131"/>
    </row>
    <row r="132" spans="3:8" ht="14.25" x14ac:dyDescent="0.2">
      <c r="C132" s="51" t="s">
        <v>659</v>
      </c>
      <c r="D132" s="51" t="s">
        <v>660</v>
      </c>
      <c r="H132"/>
    </row>
    <row r="133" spans="3:8" ht="14.25" x14ac:dyDescent="0.2">
      <c r="C133" s="51" t="s">
        <v>661</v>
      </c>
      <c r="D133" s="51" t="s">
        <v>662</v>
      </c>
      <c r="H133"/>
    </row>
    <row r="134" spans="3:8" ht="14.25" x14ac:dyDescent="0.2">
      <c r="C134" s="51" t="s">
        <v>663</v>
      </c>
      <c r="D134" s="51" t="s">
        <v>664</v>
      </c>
      <c r="H134"/>
    </row>
    <row r="135" spans="3:8" ht="14.25" x14ac:dyDescent="0.2">
      <c r="C135" s="51" t="s">
        <v>665</v>
      </c>
      <c r="D135" s="51" t="s">
        <v>666</v>
      </c>
      <c r="H135"/>
    </row>
    <row r="136" spans="3:8" ht="14.25" x14ac:dyDescent="0.2">
      <c r="C136" s="51" t="s">
        <v>667</v>
      </c>
      <c r="D136" s="51" t="s">
        <v>668</v>
      </c>
      <c r="H136"/>
    </row>
    <row r="137" spans="3:8" ht="14.25" x14ac:dyDescent="0.2">
      <c r="C137" s="51" t="s">
        <v>669</v>
      </c>
      <c r="D137" s="51" t="s">
        <v>670</v>
      </c>
      <c r="H137"/>
    </row>
    <row r="138" spans="3:8" ht="14.25" x14ac:dyDescent="0.2">
      <c r="C138" s="51" t="s">
        <v>671</v>
      </c>
      <c r="D138" s="51" t="s">
        <v>672</v>
      </c>
      <c r="H138"/>
    </row>
    <row r="139" spans="3:8" ht="14.25" x14ac:dyDescent="0.2">
      <c r="C139" s="51" t="s">
        <v>673</v>
      </c>
      <c r="D139" s="51" t="s">
        <v>674</v>
      </c>
      <c r="H139"/>
    </row>
    <row r="140" spans="3:8" ht="14.25" x14ac:dyDescent="0.2">
      <c r="C140" s="51" t="s">
        <v>675</v>
      </c>
      <c r="D140" s="51" t="s">
        <v>676</v>
      </c>
      <c r="H140"/>
    </row>
    <row r="141" spans="3:8" ht="14.25" x14ac:dyDescent="0.2">
      <c r="C141" s="51" t="s">
        <v>677</v>
      </c>
      <c r="D141" s="51" t="s">
        <v>678</v>
      </c>
      <c r="H141"/>
    </row>
    <row r="142" spans="3:8" ht="14.25" x14ac:dyDescent="0.2">
      <c r="C142" s="51" t="s">
        <v>679</v>
      </c>
      <c r="D142" s="51" t="s">
        <v>680</v>
      </c>
      <c r="H142"/>
    </row>
    <row r="143" spans="3:8" ht="14.25" x14ac:dyDescent="0.2">
      <c r="C143" s="51" t="s">
        <v>681</v>
      </c>
      <c r="D143" s="51" t="s">
        <v>682</v>
      </c>
      <c r="H143"/>
    </row>
    <row r="144" spans="3:8" ht="14.25" x14ac:dyDescent="0.2">
      <c r="C144" s="51" t="s">
        <v>683</v>
      </c>
      <c r="D144" s="51" t="s">
        <v>684</v>
      </c>
      <c r="H144"/>
    </row>
    <row r="145" spans="3:8" ht="14.25" x14ac:dyDescent="0.2">
      <c r="C145" s="51" t="s">
        <v>685</v>
      </c>
      <c r="D145" s="51" t="s">
        <v>686</v>
      </c>
      <c r="H145"/>
    </row>
    <row r="146" spans="3:8" ht="14.25" x14ac:dyDescent="0.2">
      <c r="C146" s="51" t="s">
        <v>687</v>
      </c>
      <c r="D146" s="51" t="s">
        <v>688</v>
      </c>
      <c r="H146"/>
    </row>
    <row r="147" spans="3:8" ht="14.25" x14ac:dyDescent="0.2">
      <c r="C147" s="51" t="s">
        <v>689</v>
      </c>
      <c r="D147" s="51" t="s">
        <v>690</v>
      </c>
      <c r="H147"/>
    </row>
    <row r="148" spans="3:8" ht="14.25" x14ac:dyDescent="0.2">
      <c r="C148" s="51" t="s">
        <v>691</v>
      </c>
      <c r="D148" s="51" t="s">
        <v>692</v>
      </c>
      <c r="H148"/>
    </row>
    <row r="149" spans="3:8" ht="14.25" x14ac:dyDescent="0.2">
      <c r="C149" s="51" t="s">
        <v>693</v>
      </c>
      <c r="D149" s="51" t="s">
        <v>694</v>
      </c>
      <c r="H149"/>
    </row>
    <row r="150" spans="3:8" ht="14.25" x14ac:dyDescent="0.2">
      <c r="C150" s="51" t="s">
        <v>695</v>
      </c>
      <c r="D150" s="51" t="s">
        <v>696</v>
      </c>
      <c r="H150"/>
    </row>
    <row r="151" spans="3:8" ht="14.25" x14ac:dyDescent="0.2">
      <c r="C151" s="51" t="s">
        <v>697</v>
      </c>
      <c r="D151" s="51" t="s">
        <v>698</v>
      </c>
      <c r="H151"/>
    </row>
    <row r="152" spans="3:8" ht="14.25" x14ac:dyDescent="0.2">
      <c r="C152" s="51" t="s">
        <v>699</v>
      </c>
      <c r="D152" s="51" t="s">
        <v>700</v>
      </c>
      <c r="H152"/>
    </row>
    <row r="153" spans="3:8" ht="14.25" x14ac:dyDescent="0.2">
      <c r="C153" s="51" t="s">
        <v>701</v>
      </c>
      <c r="D153" s="51" t="s">
        <v>702</v>
      </c>
      <c r="H153"/>
    </row>
    <row r="154" spans="3:8" ht="14.25" x14ac:dyDescent="0.2">
      <c r="C154" s="51" t="s">
        <v>703</v>
      </c>
      <c r="D154" s="51" t="s">
        <v>704</v>
      </c>
      <c r="H154"/>
    </row>
    <row r="155" spans="3:8" ht="14.25" x14ac:dyDescent="0.2">
      <c r="C155" s="51" t="s">
        <v>705</v>
      </c>
      <c r="D155" s="51" t="s">
        <v>706</v>
      </c>
      <c r="H155"/>
    </row>
    <row r="156" spans="3:8" ht="14.25" x14ac:dyDescent="0.2">
      <c r="C156" s="51" t="s">
        <v>707</v>
      </c>
      <c r="D156" s="51" t="s">
        <v>708</v>
      </c>
      <c r="H156"/>
    </row>
    <row r="157" spans="3:8" ht="14.25" x14ac:dyDescent="0.2">
      <c r="C157" s="51" t="s">
        <v>709</v>
      </c>
      <c r="D157" s="51" t="s">
        <v>710</v>
      </c>
      <c r="H157"/>
    </row>
    <row r="158" spans="3:8" ht="14.25" x14ac:dyDescent="0.2">
      <c r="C158" s="51" t="s">
        <v>711</v>
      </c>
      <c r="D158" s="51" t="s">
        <v>712</v>
      </c>
      <c r="H158"/>
    </row>
    <row r="159" spans="3:8" ht="14.25" x14ac:dyDescent="0.2">
      <c r="C159" s="51" t="s">
        <v>713</v>
      </c>
      <c r="D159" s="51" t="s">
        <v>714</v>
      </c>
      <c r="H159"/>
    </row>
    <row r="160" spans="3:8" ht="14.25" x14ac:dyDescent="0.2">
      <c r="C160" s="51" t="s">
        <v>715</v>
      </c>
      <c r="D160" s="51" t="s">
        <v>716</v>
      </c>
      <c r="H160"/>
    </row>
    <row r="161" spans="3:8" ht="14.25" x14ac:dyDescent="0.2">
      <c r="C161" s="51" t="s">
        <v>717</v>
      </c>
      <c r="D161" s="51" t="s">
        <v>718</v>
      </c>
      <c r="H161"/>
    </row>
    <row r="162" spans="3:8" ht="14.25" x14ac:dyDescent="0.2">
      <c r="C162" s="51" t="s">
        <v>719</v>
      </c>
      <c r="D162" s="51" t="s">
        <v>242</v>
      </c>
      <c r="H162"/>
    </row>
    <row r="163" spans="3:8" ht="14.25" x14ac:dyDescent="0.2">
      <c r="C163" s="51" t="s">
        <v>720</v>
      </c>
      <c r="D163" s="51" t="s">
        <v>721</v>
      </c>
      <c r="H163"/>
    </row>
    <row r="164" spans="3:8" ht="14.25" x14ac:dyDescent="0.2">
      <c r="C164" s="51" t="s">
        <v>722</v>
      </c>
      <c r="D164" s="51" t="s">
        <v>723</v>
      </c>
      <c r="H164"/>
    </row>
    <row r="165" spans="3:8" ht="14.25" x14ac:dyDescent="0.2">
      <c r="C165" s="51" t="s">
        <v>724</v>
      </c>
      <c r="D165" s="51" t="s">
        <v>725</v>
      </c>
      <c r="H165"/>
    </row>
    <row r="166" spans="3:8" ht="14.25" x14ac:dyDescent="0.2">
      <c r="C166" s="51" t="s">
        <v>726</v>
      </c>
      <c r="D166" s="51" t="s">
        <v>727</v>
      </c>
      <c r="H166"/>
    </row>
    <row r="167" spans="3:8" ht="14.25" x14ac:dyDescent="0.2">
      <c r="C167" s="51" t="s">
        <v>728</v>
      </c>
      <c r="D167" s="51" t="s">
        <v>729</v>
      </c>
      <c r="H167"/>
    </row>
    <row r="168" spans="3:8" ht="14.25" x14ac:dyDescent="0.2">
      <c r="C168" s="51" t="s">
        <v>730</v>
      </c>
      <c r="D168" s="51" t="s">
        <v>731</v>
      </c>
      <c r="H168"/>
    </row>
    <row r="169" spans="3:8" ht="14.25" x14ac:dyDescent="0.2">
      <c r="C169" s="51" t="s">
        <v>732</v>
      </c>
      <c r="D169" s="51" t="s">
        <v>733</v>
      </c>
      <c r="H169"/>
    </row>
    <row r="170" spans="3:8" ht="14.25" x14ac:dyDescent="0.2">
      <c r="C170" s="51" t="s">
        <v>734</v>
      </c>
      <c r="D170" s="51" t="s">
        <v>735</v>
      </c>
      <c r="H170"/>
    </row>
    <row r="171" spans="3:8" ht="14.25" x14ac:dyDescent="0.2">
      <c r="C171" s="51" t="s">
        <v>736</v>
      </c>
      <c r="D171" s="51" t="s">
        <v>737</v>
      </c>
      <c r="H171"/>
    </row>
    <row r="172" spans="3:8" ht="14.25" x14ac:dyDescent="0.2">
      <c r="C172" s="51" t="s">
        <v>738</v>
      </c>
      <c r="D172" s="51" t="s">
        <v>739</v>
      </c>
      <c r="H172"/>
    </row>
    <row r="173" spans="3:8" ht="14.25" x14ac:dyDescent="0.2">
      <c r="C173" s="51" t="s">
        <v>740</v>
      </c>
      <c r="D173" s="51" t="s">
        <v>741</v>
      </c>
      <c r="H173"/>
    </row>
    <row r="174" spans="3:8" ht="14.25" x14ac:dyDescent="0.2">
      <c r="C174" s="51" t="s">
        <v>742</v>
      </c>
      <c r="D174" s="51" t="s">
        <v>743</v>
      </c>
      <c r="H174"/>
    </row>
    <row r="175" spans="3:8" ht="14.25" x14ac:dyDescent="0.2">
      <c r="C175" s="51" t="s">
        <v>744</v>
      </c>
      <c r="D175" s="51" t="s">
        <v>745</v>
      </c>
      <c r="H175"/>
    </row>
    <row r="176" spans="3:8" ht="14.25" x14ac:dyDescent="0.2">
      <c r="C176" s="51" t="s">
        <v>746</v>
      </c>
      <c r="D176" s="51" t="s">
        <v>747</v>
      </c>
      <c r="H176"/>
    </row>
    <row r="177" spans="3:8" ht="14.25" x14ac:dyDescent="0.2">
      <c r="C177" s="51" t="s">
        <v>748</v>
      </c>
      <c r="D177" s="51" t="s">
        <v>749</v>
      </c>
      <c r="H177"/>
    </row>
    <row r="178" spans="3:8" ht="14.25" x14ac:dyDescent="0.2">
      <c r="C178" s="51" t="s">
        <v>750</v>
      </c>
      <c r="D178" s="51" t="s">
        <v>751</v>
      </c>
      <c r="H178"/>
    </row>
    <row r="179" spans="3:8" ht="14.25" x14ac:dyDescent="0.2">
      <c r="C179" s="51" t="s">
        <v>752</v>
      </c>
      <c r="D179" s="51" t="s">
        <v>753</v>
      </c>
      <c r="H179"/>
    </row>
    <row r="180" spans="3:8" x14ac:dyDescent="0.2">
      <c r="C180" s="51" t="s">
        <v>754</v>
      </c>
      <c r="D180" s="51" t="s">
        <v>755</v>
      </c>
    </row>
    <row r="181" spans="3:8" x14ac:dyDescent="0.2">
      <c r="C181" s="51" t="s">
        <v>756</v>
      </c>
      <c r="D181" s="51" t="s">
        <v>757</v>
      </c>
    </row>
    <row r="182" spans="3:8" x14ac:dyDescent="0.2">
      <c r="C182" s="51" t="s">
        <v>758</v>
      </c>
      <c r="D182" s="51" t="s">
        <v>759</v>
      </c>
    </row>
    <row r="183" spans="3:8" x14ac:dyDescent="0.2">
      <c r="C183" s="51" t="s">
        <v>760</v>
      </c>
      <c r="D183" s="51" t="s">
        <v>761</v>
      </c>
    </row>
    <row r="184" spans="3:8" x14ac:dyDescent="0.2">
      <c r="C184" s="51" t="s">
        <v>762</v>
      </c>
      <c r="D184" s="51" t="s">
        <v>763</v>
      </c>
    </row>
    <row r="185" spans="3:8" x14ac:dyDescent="0.2">
      <c r="C185" s="51" t="s">
        <v>764</v>
      </c>
      <c r="D185" s="51" t="s">
        <v>765</v>
      </c>
    </row>
    <row r="186" spans="3:8" x14ac:dyDescent="0.2">
      <c r="C186" s="51" t="s">
        <v>766</v>
      </c>
      <c r="D186" s="51" t="s">
        <v>767</v>
      </c>
    </row>
    <row r="187" spans="3:8" x14ac:dyDescent="0.2">
      <c r="C187" s="51" t="s">
        <v>768</v>
      </c>
      <c r="D187" s="51" t="s">
        <v>769</v>
      </c>
    </row>
    <row r="188" spans="3:8" x14ac:dyDescent="0.2">
      <c r="C188" s="51" t="s">
        <v>770</v>
      </c>
      <c r="D188" s="51" t="s">
        <v>771</v>
      </c>
    </row>
    <row r="189" spans="3:8" x14ac:dyDescent="0.2">
      <c r="C189" s="51" t="s">
        <v>772</v>
      </c>
      <c r="D189" s="51" t="s">
        <v>773</v>
      </c>
    </row>
    <row r="190" spans="3:8" x14ac:dyDescent="0.2">
      <c r="C190" s="51" t="s">
        <v>774</v>
      </c>
      <c r="D190" s="51" t="s">
        <v>775</v>
      </c>
    </row>
    <row r="191" spans="3:8" x14ac:dyDescent="0.2">
      <c r="C191" s="51" t="s">
        <v>776</v>
      </c>
      <c r="D191" s="51" t="s">
        <v>777</v>
      </c>
    </row>
    <row r="192" spans="3:8" x14ac:dyDescent="0.2">
      <c r="C192" s="51" t="s">
        <v>778</v>
      </c>
      <c r="D192" s="51" t="s">
        <v>779</v>
      </c>
    </row>
    <row r="193" spans="3:4" x14ac:dyDescent="0.2">
      <c r="C193" s="51" t="s">
        <v>780</v>
      </c>
      <c r="D193" s="51" t="s">
        <v>781</v>
      </c>
    </row>
    <row r="194" spans="3:4" x14ac:dyDescent="0.2">
      <c r="C194" s="51" t="s">
        <v>782</v>
      </c>
      <c r="D194" s="51" t="s">
        <v>783</v>
      </c>
    </row>
    <row r="195" spans="3:4" x14ac:dyDescent="0.2">
      <c r="C195" s="51" t="s">
        <v>784</v>
      </c>
      <c r="D195" s="51" t="s">
        <v>785</v>
      </c>
    </row>
    <row r="196" spans="3:4" x14ac:dyDescent="0.2">
      <c r="C196" s="51" t="s">
        <v>786</v>
      </c>
      <c r="D196" s="51" t="s">
        <v>787</v>
      </c>
    </row>
    <row r="197" spans="3:4" x14ac:dyDescent="0.2">
      <c r="C197" s="51" t="s">
        <v>788</v>
      </c>
      <c r="D197" s="51" t="s">
        <v>789</v>
      </c>
    </row>
    <row r="198" spans="3:4" x14ac:dyDescent="0.2">
      <c r="C198" s="51" t="s">
        <v>790</v>
      </c>
      <c r="D198" s="51" t="s">
        <v>791</v>
      </c>
    </row>
    <row r="199" spans="3:4" x14ac:dyDescent="0.2">
      <c r="C199" s="51" t="s">
        <v>792</v>
      </c>
      <c r="D199" s="51" t="s">
        <v>793</v>
      </c>
    </row>
    <row r="200" spans="3:4" x14ac:dyDescent="0.2">
      <c r="C200" s="51" t="s">
        <v>794</v>
      </c>
      <c r="D200" s="51" t="s">
        <v>795</v>
      </c>
    </row>
    <row r="201" spans="3:4" x14ac:dyDescent="0.2">
      <c r="C201" s="51" t="s">
        <v>796</v>
      </c>
      <c r="D201" s="51" t="s">
        <v>797</v>
      </c>
    </row>
    <row r="202" spans="3:4" x14ac:dyDescent="0.2">
      <c r="C202" s="51" t="s">
        <v>798</v>
      </c>
      <c r="D202" s="51" t="s">
        <v>799</v>
      </c>
    </row>
    <row r="203" spans="3:4" x14ac:dyDescent="0.2">
      <c r="C203" s="51" t="s">
        <v>800</v>
      </c>
      <c r="D203" s="51" t="s">
        <v>801</v>
      </c>
    </row>
    <row r="204" spans="3:4" x14ac:dyDescent="0.2">
      <c r="C204" s="51" t="s">
        <v>802</v>
      </c>
      <c r="D204" s="51" t="s">
        <v>803</v>
      </c>
    </row>
    <row r="205" spans="3:4" x14ac:dyDescent="0.2">
      <c r="C205" s="51" t="s">
        <v>804</v>
      </c>
      <c r="D205" s="51" t="s">
        <v>805</v>
      </c>
    </row>
    <row r="206" spans="3:4" x14ac:dyDescent="0.2">
      <c r="C206" s="51" t="s">
        <v>806</v>
      </c>
      <c r="D206" s="51" t="s">
        <v>807</v>
      </c>
    </row>
    <row r="207" spans="3:4" x14ac:dyDescent="0.2">
      <c r="C207" s="51" t="s">
        <v>808</v>
      </c>
      <c r="D207" s="51" t="s">
        <v>809</v>
      </c>
    </row>
    <row r="208" spans="3:4" x14ac:dyDescent="0.2">
      <c r="C208" s="51" t="s">
        <v>810</v>
      </c>
      <c r="D208" s="51" t="s">
        <v>811</v>
      </c>
    </row>
    <row r="209" spans="3:4" x14ac:dyDescent="0.2">
      <c r="C209" s="51" t="s">
        <v>812</v>
      </c>
      <c r="D209" s="51" t="s">
        <v>813</v>
      </c>
    </row>
    <row r="210" spans="3:4" x14ac:dyDescent="0.2">
      <c r="C210" s="51" t="s">
        <v>814</v>
      </c>
      <c r="D210" s="51" t="s">
        <v>815</v>
      </c>
    </row>
    <row r="211" spans="3:4" x14ac:dyDescent="0.2">
      <c r="C211" s="51" t="s">
        <v>816</v>
      </c>
      <c r="D211" s="51" t="s">
        <v>817</v>
      </c>
    </row>
    <row r="212" spans="3:4" x14ac:dyDescent="0.2">
      <c r="C212" s="51" t="s">
        <v>818</v>
      </c>
      <c r="D212" s="51" t="s">
        <v>819</v>
      </c>
    </row>
    <row r="213" spans="3:4" x14ac:dyDescent="0.2">
      <c r="C213" s="51" t="s">
        <v>820</v>
      </c>
      <c r="D213" s="51" t="s">
        <v>821</v>
      </c>
    </row>
    <row r="214" spans="3:4" x14ac:dyDescent="0.2">
      <c r="C214" s="51" t="s">
        <v>822</v>
      </c>
      <c r="D214" s="51" t="s">
        <v>823</v>
      </c>
    </row>
    <row r="215" spans="3:4" x14ac:dyDescent="0.2">
      <c r="C215" s="51" t="s">
        <v>824</v>
      </c>
      <c r="D215" s="51" t="s">
        <v>825</v>
      </c>
    </row>
    <row r="216" spans="3:4" x14ac:dyDescent="0.2">
      <c r="C216" s="51" t="s">
        <v>826</v>
      </c>
      <c r="D216" s="51" t="s">
        <v>827</v>
      </c>
    </row>
    <row r="217" spans="3:4" x14ac:dyDescent="0.2">
      <c r="C217" s="51" t="s">
        <v>828</v>
      </c>
      <c r="D217" s="51" t="s">
        <v>829</v>
      </c>
    </row>
    <row r="218" spans="3:4" x14ac:dyDescent="0.2">
      <c r="C218" s="51" t="s">
        <v>830</v>
      </c>
      <c r="D218" s="51" t="s">
        <v>831</v>
      </c>
    </row>
    <row r="219" spans="3:4" x14ac:dyDescent="0.2">
      <c r="C219" s="51" t="s">
        <v>832</v>
      </c>
      <c r="D219" s="51" t="s">
        <v>833</v>
      </c>
    </row>
    <row r="220" spans="3:4" x14ac:dyDescent="0.2">
      <c r="C220" s="51" t="s">
        <v>834</v>
      </c>
      <c r="D220" s="51" t="s">
        <v>835</v>
      </c>
    </row>
    <row r="221" spans="3:4" x14ac:dyDescent="0.2">
      <c r="C221" s="51" t="s">
        <v>836</v>
      </c>
      <c r="D221" s="51" t="s">
        <v>837</v>
      </c>
    </row>
    <row r="222" spans="3:4" x14ac:dyDescent="0.2">
      <c r="C222" s="51" t="s">
        <v>838</v>
      </c>
      <c r="D222" s="51" t="s">
        <v>839</v>
      </c>
    </row>
    <row r="223" spans="3:4" x14ac:dyDescent="0.2">
      <c r="C223" s="51" t="s">
        <v>840</v>
      </c>
      <c r="D223" s="51" t="s">
        <v>243</v>
      </c>
    </row>
    <row r="224" spans="3:4" x14ac:dyDescent="0.2">
      <c r="C224" s="51" t="s">
        <v>841</v>
      </c>
      <c r="D224" s="51" t="s">
        <v>842</v>
      </c>
    </row>
    <row r="225" spans="3:4" x14ac:dyDescent="0.2">
      <c r="C225" s="51" t="s">
        <v>843</v>
      </c>
      <c r="D225" s="51" t="s">
        <v>844</v>
      </c>
    </row>
    <row r="226" spans="3:4" x14ac:dyDescent="0.2">
      <c r="C226" s="51" t="s">
        <v>845</v>
      </c>
      <c r="D226" s="51" t="s">
        <v>846</v>
      </c>
    </row>
    <row r="227" spans="3:4" x14ac:dyDescent="0.2">
      <c r="C227" s="51" t="s">
        <v>847</v>
      </c>
      <c r="D227" s="51" t="s">
        <v>848</v>
      </c>
    </row>
    <row r="228" spans="3:4" x14ac:dyDescent="0.2">
      <c r="C228" s="51" t="s">
        <v>849</v>
      </c>
      <c r="D228" s="51" t="s">
        <v>850</v>
      </c>
    </row>
    <row r="229" spans="3:4" x14ac:dyDescent="0.2">
      <c r="C229" s="51" t="s">
        <v>851</v>
      </c>
      <c r="D229" s="51" t="s">
        <v>852</v>
      </c>
    </row>
    <row r="230" spans="3:4" x14ac:dyDescent="0.2">
      <c r="C230" s="51" t="s">
        <v>853</v>
      </c>
      <c r="D230" s="51" t="s">
        <v>854</v>
      </c>
    </row>
    <row r="231" spans="3:4" x14ac:dyDescent="0.2">
      <c r="C231" s="51" t="s">
        <v>855</v>
      </c>
      <c r="D231" s="51" t="s">
        <v>856</v>
      </c>
    </row>
    <row r="232" spans="3:4" x14ac:dyDescent="0.2">
      <c r="C232" s="51" t="s">
        <v>857</v>
      </c>
      <c r="D232" s="51" t="s">
        <v>858</v>
      </c>
    </row>
    <row r="233" spans="3:4" x14ac:dyDescent="0.2">
      <c r="C233" s="51" t="s">
        <v>859</v>
      </c>
      <c r="D233" s="51" t="s">
        <v>860</v>
      </c>
    </row>
    <row r="234" spans="3:4" x14ac:dyDescent="0.2">
      <c r="C234" s="51" t="s">
        <v>861</v>
      </c>
      <c r="D234" s="51" t="s">
        <v>862</v>
      </c>
    </row>
    <row r="235" spans="3:4" x14ac:dyDescent="0.2">
      <c r="C235" s="51" t="s">
        <v>863</v>
      </c>
      <c r="D235" s="51" t="s">
        <v>864</v>
      </c>
    </row>
    <row r="236" spans="3:4" x14ac:dyDescent="0.2">
      <c r="C236" s="51" t="s">
        <v>865</v>
      </c>
      <c r="D236" s="51" t="s">
        <v>866</v>
      </c>
    </row>
    <row r="237" spans="3:4" x14ac:dyDescent="0.2">
      <c r="C237" s="51" t="s">
        <v>867</v>
      </c>
      <c r="D237" s="51" t="s">
        <v>868</v>
      </c>
    </row>
    <row r="238" spans="3:4" x14ac:dyDescent="0.2">
      <c r="C238" s="51" t="s">
        <v>869</v>
      </c>
      <c r="D238" s="51" t="s">
        <v>870</v>
      </c>
    </row>
    <row r="239" spans="3:4" x14ac:dyDescent="0.2">
      <c r="C239" s="51" t="s">
        <v>871</v>
      </c>
      <c r="D239" s="51" t="s">
        <v>872</v>
      </c>
    </row>
    <row r="240" spans="3:4" x14ac:dyDescent="0.2">
      <c r="C240" s="51" t="s">
        <v>873</v>
      </c>
      <c r="D240" s="51" t="s">
        <v>874</v>
      </c>
    </row>
    <row r="241" spans="3:4" x14ac:dyDescent="0.2">
      <c r="C241" s="51" t="s">
        <v>875</v>
      </c>
      <c r="D241" s="51" t="s">
        <v>876</v>
      </c>
    </row>
    <row r="242" spans="3:4" x14ac:dyDescent="0.2">
      <c r="C242" s="51" t="s">
        <v>877</v>
      </c>
      <c r="D242" s="51" t="s">
        <v>878</v>
      </c>
    </row>
    <row r="243" spans="3:4" x14ac:dyDescent="0.2">
      <c r="C243" s="51" t="s">
        <v>879</v>
      </c>
      <c r="D243" s="51" t="s">
        <v>880</v>
      </c>
    </row>
    <row r="244" spans="3:4" x14ac:dyDescent="0.2">
      <c r="C244" s="51" t="s">
        <v>881</v>
      </c>
      <c r="D244" s="51" t="s">
        <v>882</v>
      </c>
    </row>
    <row r="245" spans="3:4" x14ac:dyDescent="0.2">
      <c r="C245" s="51" t="s">
        <v>883</v>
      </c>
      <c r="D245" s="51" t="s">
        <v>884</v>
      </c>
    </row>
    <row r="246" spans="3:4" x14ac:dyDescent="0.2">
      <c r="C246" s="51" t="s">
        <v>885</v>
      </c>
      <c r="D246" s="51" t="s">
        <v>886</v>
      </c>
    </row>
    <row r="247" spans="3:4" x14ac:dyDescent="0.2">
      <c r="C247" s="51" t="s">
        <v>887</v>
      </c>
      <c r="D247" s="51" t="s">
        <v>888</v>
      </c>
    </row>
    <row r="248" spans="3:4" x14ac:dyDescent="0.2">
      <c r="C248" s="51" t="s">
        <v>889</v>
      </c>
      <c r="D248" s="51" t="s">
        <v>890</v>
      </c>
    </row>
    <row r="249" spans="3:4" x14ac:dyDescent="0.2">
      <c r="C249" s="51" t="s">
        <v>891</v>
      </c>
      <c r="D249" s="51" t="s">
        <v>892</v>
      </c>
    </row>
    <row r="250" spans="3:4" x14ac:dyDescent="0.2">
      <c r="C250" s="51" t="s">
        <v>893</v>
      </c>
      <c r="D250" s="51" t="s">
        <v>894</v>
      </c>
    </row>
    <row r="251" spans="3:4" x14ac:dyDescent="0.2">
      <c r="C251" s="51" t="s">
        <v>895</v>
      </c>
      <c r="D251" s="51" t="s">
        <v>896</v>
      </c>
    </row>
    <row r="252" spans="3:4" x14ac:dyDescent="0.2">
      <c r="C252" s="51" t="s">
        <v>897</v>
      </c>
      <c r="D252" s="51" t="s">
        <v>898</v>
      </c>
    </row>
    <row r="253" spans="3:4" x14ac:dyDescent="0.2">
      <c r="C253" s="51" t="s">
        <v>899</v>
      </c>
      <c r="D253" s="51" t="s">
        <v>900</v>
      </c>
    </row>
    <row r="254" spans="3:4" x14ac:dyDescent="0.2">
      <c r="C254" s="51" t="s">
        <v>901</v>
      </c>
      <c r="D254" s="51" t="s">
        <v>902</v>
      </c>
    </row>
    <row r="255" spans="3:4" x14ac:dyDescent="0.2">
      <c r="C255" s="51" t="s">
        <v>903</v>
      </c>
      <c r="D255" s="51" t="s">
        <v>904</v>
      </c>
    </row>
    <row r="256" spans="3:4" x14ac:dyDescent="0.2">
      <c r="C256" s="51" t="s">
        <v>905</v>
      </c>
      <c r="D256" s="51" t="s">
        <v>906</v>
      </c>
    </row>
    <row r="257" spans="3:4" x14ac:dyDescent="0.2">
      <c r="C257" s="51" t="s">
        <v>907</v>
      </c>
      <c r="D257" s="51" t="s">
        <v>908</v>
      </c>
    </row>
    <row r="258" spans="3:4" x14ac:dyDescent="0.2">
      <c r="C258" s="51" t="s">
        <v>909</v>
      </c>
      <c r="D258" s="51" t="s">
        <v>910</v>
      </c>
    </row>
    <row r="259" spans="3:4" x14ac:dyDescent="0.2">
      <c r="C259" s="51" t="s">
        <v>911</v>
      </c>
      <c r="D259" s="51" t="s">
        <v>912</v>
      </c>
    </row>
    <row r="260" spans="3:4" x14ac:dyDescent="0.2">
      <c r="C260" s="51" t="s">
        <v>913</v>
      </c>
      <c r="D260" s="51" t="s">
        <v>914</v>
      </c>
    </row>
    <row r="261" spans="3:4" x14ac:dyDescent="0.2">
      <c r="C261" s="51" t="s">
        <v>915</v>
      </c>
      <c r="D261" s="51" t="s">
        <v>916</v>
      </c>
    </row>
    <row r="262" spans="3:4" x14ac:dyDescent="0.2">
      <c r="C262" s="51" t="s">
        <v>917</v>
      </c>
      <c r="D262" s="51" t="s">
        <v>918</v>
      </c>
    </row>
    <row r="263" spans="3:4" x14ac:dyDescent="0.2">
      <c r="C263" s="51" t="s">
        <v>919</v>
      </c>
      <c r="D263" s="51" t="s">
        <v>920</v>
      </c>
    </row>
    <row r="264" spans="3:4" x14ac:dyDescent="0.2">
      <c r="C264" s="51" t="s">
        <v>921</v>
      </c>
      <c r="D264" s="51" t="s">
        <v>922</v>
      </c>
    </row>
    <row r="265" spans="3:4" x14ac:dyDescent="0.2">
      <c r="C265" s="51" t="s">
        <v>923</v>
      </c>
      <c r="D265" s="51" t="s">
        <v>924</v>
      </c>
    </row>
    <row r="266" spans="3:4" x14ac:dyDescent="0.2">
      <c r="C266" s="51" t="s">
        <v>925</v>
      </c>
      <c r="D266" s="51" t="s">
        <v>926</v>
      </c>
    </row>
    <row r="267" spans="3:4" x14ac:dyDescent="0.2">
      <c r="C267" s="51" t="s">
        <v>927</v>
      </c>
      <c r="D267" s="51" t="s">
        <v>928</v>
      </c>
    </row>
    <row r="268" spans="3:4" x14ac:dyDescent="0.2">
      <c r="C268" s="51" t="s">
        <v>929</v>
      </c>
      <c r="D268" s="51" t="s">
        <v>930</v>
      </c>
    </row>
    <row r="269" spans="3:4" x14ac:dyDescent="0.2">
      <c r="C269" s="51" t="s">
        <v>931</v>
      </c>
      <c r="D269" s="51" t="s">
        <v>932</v>
      </c>
    </row>
    <row r="270" spans="3:4" x14ac:dyDescent="0.2">
      <c r="C270" s="51" t="s">
        <v>933</v>
      </c>
      <c r="D270" s="51" t="s">
        <v>934</v>
      </c>
    </row>
    <row r="271" spans="3:4" x14ac:dyDescent="0.2">
      <c r="C271" s="51" t="s">
        <v>935</v>
      </c>
      <c r="D271" s="51" t="s">
        <v>936</v>
      </c>
    </row>
    <row r="272" spans="3:4" x14ac:dyDescent="0.2">
      <c r="C272" s="51" t="s">
        <v>937</v>
      </c>
      <c r="D272" s="51" t="s">
        <v>938</v>
      </c>
    </row>
    <row r="273" spans="3:4" x14ac:dyDescent="0.2">
      <c r="C273" s="51" t="s">
        <v>939</v>
      </c>
      <c r="D273" s="51" t="s">
        <v>940</v>
      </c>
    </row>
    <row r="274" spans="3:4" x14ac:dyDescent="0.2">
      <c r="C274" s="51" t="s">
        <v>941</v>
      </c>
      <c r="D274" s="51" t="s">
        <v>942</v>
      </c>
    </row>
    <row r="275" spans="3:4" x14ac:dyDescent="0.2">
      <c r="C275" s="51" t="s">
        <v>943</v>
      </c>
      <c r="D275" s="51" t="s">
        <v>944</v>
      </c>
    </row>
    <row r="276" spans="3:4" x14ac:dyDescent="0.2">
      <c r="C276" s="51" t="s">
        <v>945</v>
      </c>
      <c r="D276" s="51" t="s">
        <v>946</v>
      </c>
    </row>
    <row r="277" spans="3:4" x14ac:dyDescent="0.2">
      <c r="C277" s="51" t="s">
        <v>947</v>
      </c>
      <c r="D277" s="51" t="s">
        <v>948</v>
      </c>
    </row>
    <row r="278" spans="3:4" x14ac:dyDescent="0.2">
      <c r="C278" s="51" t="s">
        <v>949</v>
      </c>
      <c r="D278" s="51" t="s">
        <v>950</v>
      </c>
    </row>
    <row r="279" spans="3:4" x14ac:dyDescent="0.2">
      <c r="C279" s="51" t="s">
        <v>951</v>
      </c>
      <c r="D279" s="51" t="s">
        <v>952</v>
      </c>
    </row>
    <row r="280" spans="3:4" x14ac:dyDescent="0.2">
      <c r="C280" s="51" t="s">
        <v>953</v>
      </c>
      <c r="D280" s="51" t="s">
        <v>954</v>
      </c>
    </row>
    <row r="281" spans="3:4" x14ac:dyDescent="0.2">
      <c r="C281" s="51" t="s">
        <v>955</v>
      </c>
      <c r="D281" s="51" t="s">
        <v>956</v>
      </c>
    </row>
    <row r="282" spans="3:4" x14ac:dyDescent="0.2">
      <c r="C282" s="51" t="s">
        <v>957</v>
      </c>
      <c r="D282" s="51" t="s">
        <v>958</v>
      </c>
    </row>
    <row r="283" spans="3:4" x14ac:dyDescent="0.2">
      <c r="C283" s="51" t="s">
        <v>959</v>
      </c>
      <c r="D283" s="51" t="s">
        <v>960</v>
      </c>
    </row>
    <row r="284" spans="3:4" x14ac:dyDescent="0.2">
      <c r="C284" s="51" t="s">
        <v>961</v>
      </c>
      <c r="D284" s="51" t="s">
        <v>962</v>
      </c>
    </row>
    <row r="285" spans="3:4" x14ac:dyDescent="0.2">
      <c r="C285" s="51" t="s">
        <v>963</v>
      </c>
      <c r="D285" s="51" t="s">
        <v>964</v>
      </c>
    </row>
    <row r="286" spans="3:4" x14ac:dyDescent="0.2">
      <c r="C286" s="51" t="s">
        <v>965</v>
      </c>
      <c r="D286" s="51" t="s">
        <v>966</v>
      </c>
    </row>
    <row r="287" spans="3:4" x14ac:dyDescent="0.2">
      <c r="C287" s="51" t="s">
        <v>967</v>
      </c>
      <c r="D287" s="51" t="s">
        <v>968</v>
      </c>
    </row>
    <row r="288" spans="3:4" x14ac:dyDescent="0.2">
      <c r="C288" s="51" t="s">
        <v>969</v>
      </c>
      <c r="D288" s="51" t="s">
        <v>970</v>
      </c>
    </row>
    <row r="289" spans="3:4" x14ac:dyDescent="0.2">
      <c r="C289" s="51" t="s">
        <v>971</v>
      </c>
      <c r="D289" s="51" t="s">
        <v>972</v>
      </c>
    </row>
    <row r="290" spans="3:4" x14ac:dyDescent="0.2">
      <c r="C290" s="51" t="s">
        <v>973</v>
      </c>
      <c r="D290" s="51" t="s">
        <v>974</v>
      </c>
    </row>
    <row r="291" spans="3:4" x14ac:dyDescent="0.2">
      <c r="C291" s="51" t="s">
        <v>975</v>
      </c>
      <c r="D291" s="51" t="s">
        <v>976</v>
      </c>
    </row>
    <row r="292" spans="3:4" x14ac:dyDescent="0.2">
      <c r="C292" s="51" t="s">
        <v>977</v>
      </c>
      <c r="D292" s="51" t="s">
        <v>978</v>
      </c>
    </row>
    <row r="293" spans="3:4" x14ac:dyDescent="0.2">
      <c r="C293" s="51" t="s">
        <v>979</v>
      </c>
      <c r="D293" s="51" t="s">
        <v>980</v>
      </c>
    </row>
    <row r="294" spans="3:4" x14ac:dyDescent="0.2">
      <c r="C294" s="51" t="s">
        <v>981</v>
      </c>
      <c r="D294" s="51" t="s">
        <v>982</v>
      </c>
    </row>
    <row r="295" spans="3:4" x14ac:dyDescent="0.2">
      <c r="C295" s="51" t="s">
        <v>983</v>
      </c>
      <c r="D295" s="51" t="s">
        <v>984</v>
      </c>
    </row>
    <row r="296" spans="3:4" x14ac:dyDescent="0.2">
      <c r="C296" s="51" t="s">
        <v>985</v>
      </c>
      <c r="D296" s="51" t="s">
        <v>986</v>
      </c>
    </row>
    <row r="297" spans="3:4" x14ac:dyDescent="0.2">
      <c r="C297" s="51" t="s">
        <v>987</v>
      </c>
      <c r="D297" s="51" t="s">
        <v>988</v>
      </c>
    </row>
    <row r="298" spans="3:4" x14ac:dyDescent="0.2">
      <c r="C298" s="51" t="s">
        <v>989</v>
      </c>
      <c r="D298" s="51" t="s">
        <v>990</v>
      </c>
    </row>
    <row r="299" spans="3:4" x14ac:dyDescent="0.2">
      <c r="C299" s="51" t="s">
        <v>991</v>
      </c>
      <c r="D299" s="51" t="s">
        <v>992</v>
      </c>
    </row>
    <row r="300" spans="3:4" x14ac:dyDescent="0.2">
      <c r="C300" s="51" t="s">
        <v>993</v>
      </c>
      <c r="D300" s="51" t="s">
        <v>994</v>
      </c>
    </row>
    <row r="301" spans="3:4" x14ac:dyDescent="0.2">
      <c r="C301" s="51" t="s">
        <v>995</v>
      </c>
      <c r="D301" s="51" t="s">
        <v>996</v>
      </c>
    </row>
    <row r="302" spans="3:4" x14ac:dyDescent="0.2">
      <c r="C302" s="51" t="s">
        <v>997</v>
      </c>
      <c r="D302" s="51" t="s">
        <v>998</v>
      </c>
    </row>
    <row r="303" spans="3:4" x14ac:dyDescent="0.2">
      <c r="C303" s="51" t="s">
        <v>999</v>
      </c>
      <c r="D303" s="51" t="s">
        <v>1000</v>
      </c>
    </row>
    <row r="304" spans="3:4" x14ac:dyDescent="0.2">
      <c r="C304" s="51" t="s">
        <v>1001</v>
      </c>
      <c r="D304" s="51" t="s">
        <v>1002</v>
      </c>
    </row>
    <row r="305" spans="3:4" x14ac:dyDescent="0.2">
      <c r="C305" s="51" t="s">
        <v>1003</v>
      </c>
      <c r="D305" s="51" t="s">
        <v>1004</v>
      </c>
    </row>
    <row r="306" spans="3:4" x14ac:dyDescent="0.2">
      <c r="C306" s="51" t="s">
        <v>1005</v>
      </c>
      <c r="D306" s="51" t="s">
        <v>1006</v>
      </c>
    </row>
    <row r="307" spans="3:4" x14ac:dyDescent="0.2">
      <c r="C307" s="51" t="s">
        <v>1007</v>
      </c>
      <c r="D307" s="51" t="s">
        <v>1008</v>
      </c>
    </row>
    <row r="308" spans="3:4" x14ac:dyDescent="0.2">
      <c r="C308" s="51" t="s">
        <v>1009</v>
      </c>
      <c r="D308" s="51" t="s">
        <v>1010</v>
      </c>
    </row>
    <row r="309" spans="3:4" x14ac:dyDescent="0.2">
      <c r="C309" s="51" t="s">
        <v>1011</v>
      </c>
      <c r="D309" s="51" t="s">
        <v>1012</v>
      </c>
    </row>
    <row r="310" spans="3:4" x14ac:dyDescent="0.2">
      <c r="C310" s="51" t="s">
        <v>1013</v>
      </c>
      <c r="D310" s="51" t="s">
        <v>1014</v>
      </c>
    </row>
    <row r="311" spans="3:4" x14ac:dyDescent="0.2">
      <c r="C311" s="51" t="s">
        <v>1015</v>
      </c>
      <c r="D311" s="51" t="s">
        <v>1016</v>
      </c>
    </row>
    <row r="312" spans="3:4" x14ac:dyDescent="0.2">
      <c r="C312" s="51" t="s">
        <v>1017</v>
      </c>
      <c r="D312" s="51" t="s">
        <v>1018</v>
      </c>
    </row>
    <row r="313" spans="3:4" x14ac:dyDescent="0.2">
      <c r="C313" s="51" t="s">
        <v>1019</v>
      </c>
      <c r="D313" s="51" t="s">
        <v>1020</v>
      </c>
    </row>
    <row r="314" spans="3:4" x14ac:dyDescent="0.2">
      <c r="C314" s="51" t="s">
        <v>1021</v>
      </c>
      <c r="D314" s="51" t="s">
        <v>1022</v>
      </c>
    </row>
    <row r="315" spans="3:4" x14ac:dyDescent="0.2">
      <c r="C315" s="51" t="s">
        <v>1023</v>
      </c>
      <c r="D315" s="51" t="s">
        <v>1024</v>
      </c>
    </row>
    <row r="316" spans="3:4" x14ac:dyDescent="0.2">
      <c r="C316" s="51" t="s">
        <v>1025</v>
      </c>
      <c r="D316" s="51" t="s">
        <v>1026</v>
      </c>
    </row>
    <row r="317" spans="3:4" x14ac:dyDescent="0.2">
      <c r="C317" s="51" t="s">
        <v>1027</v>
      </c>
      <c r="D317" s="51" t="s">
        <v>1028</v>
      </c>
    </row>
    <row r="318" spans="3:4" x14ac:dyDescent="0.2">
      <c r="C318" s="51" t="s">
        <v>1029</v>
      </c>
      <c r="D318" s="51" t="s">
        <v>1030</v>
      </c>
    </row>
    <row r="319" spans="3:4" x14ac:dyDescent="0.2">
      <c r="C319" s="51" t="s">
        <v>1031</v>
      </c>
      <c r="D319" s="51" t="s">
        <v>1032</v>
      </c>
    </row>
    <row r="320" spans="3:4" x14ac:dyDescent="0.2">
      <c r="C320" s="51" t="s">
        <v>1033</v>
      </c>
      <c r="D320" s="51" t="s">
        <v>1034</v>
      </c>
    </row>
    <row r="321" spans="3:4" x14ac:dyDescent="0.2">
      <c r="C321" s="51" t="s">
        <v>1035</v>
      </c>
      <c r="D321" s="51" t="s">
        <v>1036</v>
      </c>
    </row>
    <row r="322" spans="3:4" x14ac:dyDescent="0.2">
      <c r="C322" s="51" t="s">
        <v>1037</v>
      </c>
      <c r="D322" s="51" t="s">
        <v>1038</v>
      </c>
    </row>
    <row r="323" spans="3:4" x14ac:dyDescent="0.2">
      <c r="C323" s="51" t="s">
        <v>1039</v>
      </c>
      <c r="D323" s="51" t="s">
        <v>1040</v>
      </c>
    </row>
    <row r="324" spans="3:4" x14ac:dyDescent="0.2">
      <c r="C324" s="51" t="s">
        <v>1041</v>
      </c>
      <c r="D324" s="51" t="s">
        <v>1042</v>
      </c>
    </row>
    <row r="325" spans="3:4" x14ac:dyDescent="0.2">
      <c r="C325" s="51" t="s">
        <v>1043</v>
      </c>
      <c r="D325" s="51" t="s">
        <v>1044</v>
      </c>
    </row>
    <row r="326" spans="3:4" x14ac:dyDescent="0.2">
      <c r="C326" s="51" t="s">
        <v>1045</v>
      </c>
      <c r="D326" s="51" t="s">
        <v>1046</v>
      </c>
    </row>
    <row r="327" spans="3:4" x14ac:dyDescent="0.2">
      <c r="C327" s="51" t="s">
        <v>1047</v>
      </c>
      <c r="D327" s="51" t="s">
        <v>1048</v>
      </c>
    </row>
    <row r="328" spans="3:4" x14ac:dyDescent="0.2">
      <c r="C328" s="51" t="s">
        <v>1049</v>
      </c>
      <c r="D328" s="51" t="s">
        <v>1050</v>
      </c>
    </row>
    <row r="329" spans="3:4" x14ac:dyDescent="0.2">
      <c r="C329" s="51" t="s">
        <v>1051</v>
      </c>
      <c r="D329" s="51" t="s">
        <v>1052</v>
      </c>
    </row>
    <row r="330" spans="3:4" x14ac:dyDescent="0.2">
      <c r="C330" s="51" t="s">
        <v>1053</v>
      </c>
      <c r="D330" s="51" t="s">
        <v>1054</v>
      </c>
    </row>
    <row r="331" spans="3:4" x14ac:dyDescent="0.2">
      <c r="C331" s="51" t="s">
        <v>1055</v>
      </c>
      <c r="D331" s="51" t="s">
        <v>1056</v>
      </c>
    </row>
    <row r="332" spans="3:4" x14ac:dyDescent="0.2">
      <c r="C332" s="51" t="s">
        <v>1057</v>
      </c>
      <c r="D332" s="51" t="s">
        <v>1058</v>
      </c>
    </row>
    <row r="333" spans="3:4" x14ac:dyDescent="0.2">
      <c r="C333" s="51" t="s">
        <v>1059</v>
      </c>
      <c r="D333" s="51" t="s">
        <v>1060</v>
      </c>
    </row>
    <row r="334" spans="3:4" x14ac:dyDescent="0.2">
      <c r="C334" s="51" t="s">
        <v>1061</v>
      </c>
      <c r="D334" s="51" t="s">
        <v>1062</v>
      </c>
    </row>
    <row r="335" spans="3:4" x14ac:dyDescent="0.2">
      <c r="C335" s="51" t="s">
        <v>1063</v>
      </c>
      <c r="D335" s="51" t="s">
        <v>1064</v>
      </c>
    </row>
    <row r="336" spans="3:4" x14ac:dyDescent="0.2">
      <c r="C336" s="51" t="s">
        <v>1065</v>
      </c>
      <c r="D336" s="51" t="s">
        <v>1066</v>
      </c>
    </row>
    <row r="337" spans="3:4" x14ac:dyDescent="0.2">
      <c r="C337" s="51" t="s">
        <v>1067</v>
      </c>
      <c r="D337" s="51" t="s">
        <v>1068</v>
      </c>
    </row>
    <row r="338" spans="3:4" x14ac:dyDescent="0.2">
      <c r="C338" s="51" t="s">
        <v>1069</v>
      </c>
      <c r="D338" s="51" t="s">
        <v>1070</v>
      </c>
    </row>
    <row r="339" spans="3:4" x14ac:dyDescent="0.2">
      <c r="C339" s="51" t="s">
        <v>1071</v>
      </c>
      <c r="D339" s="51" t="s">
        <v>1072</v>
      </c>
    </row>
    <row r="340" spans="3:4" x14ac:dyDescent="0.2">
      <c r="C340" s="51" t="s">
        <v>1073</v>
      </c>
      <c r="D340" s="51" t="s">
        <v>1074</v>
      </c>
    </row>
    <row r="341" spans="3:4" x14ac:dyDescent="0.2">
      <c r="C341" s="51" t="s">
        <v>1075</v>
      </c>
      <c r="D341" s="51" t="s">
        <v>1076</v>
      </c>
    </row>
    <row r="342" spans="3:4" x14ac:dyDescent="0.2">
      <c r="C342" s="51" t="s">
        <v>1077</v>
      </c>
      <c r="D342" s="51" t="s">
        <v>1078</v>
      </c>
    </row>
    <row r="343" spans="3:4" x14ac:dyDescent="0.2">
      <c r="C343" s="51" t="s">
        <v>1079</v>
      </c>
      <c r="D343" s="51" t="s">
        <v>1080</v>
      </c>
    </row>
    <row r="344" spans="3:4" x14ac:dyDescent="0.2">
      <c r="C344" s="51" t="s">
        <v>1081</v>
      </c>
      <c r="D344" s="51" t="s">
        <v>1082</v>
      </c>
    </row>
    <row r="345" spans="3:4" x14ac:dyDescent="0.2">
      <c r="C345" s="51" t="s">
        <v>1083</v>
      </c>
      <c r="D345" s="51" t="s">
        <v>1084</v>
      </c>
    </row>
    <row r="346" spans="3:4" x14ac:dyDescent="0.2">
      <c r="C346" s="51" t="s">
        <v>1085</v>
      </c>
      <c r="D346" s="51" t="s">
        <v>1086</v>
      </c>
    </row>
    <row r="347" spans="3:4" x14ac:dyDescent="0.2">
      <c r="C347" s="51" t="s">
        <v>1087</v>
      </c>
      <c r="D347" s="51" t="s">
        <v>1088</v>
      </c>
    </row>
    <row r="348" spans="3:4" x14ac:dyDescent="0.2">
      <c r="C348" s="51" t="s">
        <v>1089</v>
      </c>
      <c r="D348" s="51" t="s">
        <v>1090</v>
      </c>
    </row>
    <row r="349" spans="3:4" x14ac:dyDescent="0.2">
      <c r="C349" s="51" t="s">
        <v>1091</v>
      </c>
      <c r="D349" s="51" t="s">
        <v>1092</v>
      </c>
    </row>
    <row r="350" spans="3:4" x14ac:dyDescent="0.2">
      <c r="C350" s="51" t="s">
        <v>1093</v>
      </c>
      <c r="D350" s="51" t="s">
        <v>1094</v>
      </c>
    </row>
    <row r="351" spans="3:4" x14ac:dyDescent="0.2">
      <c r="C351" s="51" t="s">
        <v>1095</v>
      </c>
      <c r="D351" s="51" t="s">
        <v>1096</v>
      </c>
    </row>
    <row r="352" spans="3:4" x14ac:dyDescent="0.2">
      <c r="C352" s="51" t="s">
        <v>1097</v>
      </c>
      <c r="D352" s="51" t="s">
        <v>1098</v>
      </c>
    </row>
    <row r="353" spans="3:4" x14ac:dyDescent="0.2">
      <c r="C353" s="51" t="s">
        <v>1099</v>
      </c>
      <c r="D353" s="51" t="s">
        <v>1100</v>
      </c>
    </row>
    <row r="354" spans="3:4" x14ac:dyDescent="0.2">
      <c r="C354" s="51" t="s">
        <v>1101</v>
      </c>
      <c r="D354" s="51" t="s">
        <v>1102</v>
      </c>
    </row>
    <row r="355" spans="3:4" x14ac:dyDescent="0.2">
      <c r="C355" s="51" t="s">
        <v>1103</v>
      </c>
      <c r="D355" s="51" t="s">
        <v>1104</v>
      </c>
    </row>
    <row r="356" spans="3:4" x14ac:dyDescent="0.2">
      <c r="C356" s="51" t="s">
        <v>1105</v>
      </c>
      <c r="D356" s="51" t="s">
        <v>1106</v>
      </c>
    </row>
    <row r="357" spans="3:4" x14ac:dyDescent="0.2">
      <c r="C357" s="51" t="s">
        <v>1107</v>
      </c>
      <c r="D357" s="51" t="s">
        <v>1108</v>
      </c>
    </row>
    <row r="358" spans="3:4" x14ac:dyDescent="0.2">
      <c r="C358" s="51" t="s">
        <v>1109</v>
      </c>
      <c r="D358" s="51" t="s">
        <v>1110</v>
      </c>
    </row>
    <row r="359" spans="3:4" x14ac:dyDescent="0.2">
      <c r="C359" s="51" t="s">
        <v>1111</v>
      </c>
      <c r="D359" s="51" t="s">
        <v>1112</v>
      </c>
    </row>
    <row r="360" spans="3:4" x14ac:dyDescent="0.2">
      <c r="C360" s="51" t="s">
        <v>1113</v>
      </c>
      <c r="D360" s="51" t="s">
        <v>1114</v>
      </c>
    </row>
    <row r="361" spans="3:4" x14ac:dyDescent="0.2">
      <c r="C361" s="51" t="s">
        <v>1115</v>
      </c>
      <c r="D361" s="51" t="s">
        <v>1116</v>
      </c>
    </row>
    <row r="362" spans="3:4" x14ac:dyDescent="0.2">
      <c r="C362" s="51" t="s">
        <v>1117</v>
      </c>
      <c r="D362" s="51" t="s">
        <v>1118</v>
      </c>
    </row>
    <row r="363" spans="3:4" x14ac:dyDescent="0.2">
      <c r="C363" s="51" t="s">
        <v>1119</v>
      </c>
      <c r="D363" s="51" t="s">
        <v>1120</v>
      </c>
    </row>
    <row r="364" spans="3:4" x14ac:dyDescent="0.2">
      <c r="C364" s="51" t="s">
        <v>1121</v>
      </c>
      <c r="D364" s="51" t="s">
        <v>1122</v>
      </c>
    </row>
    <row r="365" spans="3:4" x14ac:dyDescent="0.2">
      <c r="C365" s="51" t="s">
        <v>1123</v>
      </c>
      <c r="D365" s="51" t="s">
        <v>1124</v>
      </c>
    </row>
    <row r="366" spans="3:4" x14ac:dyDescent="0.2">
      <c r="C366" s="51" t="s">
        <v>1125</v>
      </c>
      <c r="D366" s="51" t="s">
        <v>1126</v>
      </c>
    </row>
    <row r="367" spans="3:4" x14ac:dyDescent="0.2">
      <c r="C367" s="51" t="s">
        <v>1127</v>
      </c>
      <c r="D367" s="51" t="s">
        <v>1128</v>
      </c>
    </row>
    <row r="368" spans="3:4" x14ac:dyDescent="0.2">
      <c r="C368" s="51" t="s">
        <v>1129</v>
      </c>
      <c r="D368" s="51" t="s">
        <v>1130</v>
      </c>
    </row>
    <row r="369" spans="3:4" x14ac:dyDescent="0.2">
      <c r="C369" s="51" t="s">
        <v>1131</v>
      </c>
      <c r="D369" s="51" t="s">
        <v>1132</v>
      </c>
    </row>
    <row r="370" spans="3:4" x14ac:dyDescent="0.2">
      <c r="C370" s="51" t="s">
        <v>1133</v>
      </c>
      <c r="D370" s="51" t="s">
        <v>1134</v>
      </c>
    </row>
    <row r="371" spans="3:4" x14ac:dyDescent="0.2">
      <c r="C371" s="51" t="s">
        <v>1135</v>
      </c>
      <c r="D371" s="51" t="s">
        <v>1136</v>
      </c>
    </row>
    <row r="372" spans="3:4" x14ac:dyDescent="0.2">
      <c r="C372" s="51" t="s">
        <v>1137</v>
      </c>
      <c r="D372" s="51" t="s">
        <v>1138</v>
      </c>
    </row>
    <row r="373" spans="3:4" x14ac:dyDescent="0.2">
      <c r="C373" s="51" t="s">
        <v>1139</v>
      </c>
      <c r="D373" s="51" t="s">
        <v>1140</v>
      </c>
    </row>
    <row r="374" spans="3:4" x14ac:dyDescent="0.2">
      <c r="C374" s="51" t="s">
        <v>1141</v>
      </c>
      <c r="D374" s="51" t="s">
        <v>1142</v>
      </c>
    </row>
    <row r="375" spans="3:4" x14ac:dyDescent="0.2">
      <c r="C375" s="51" t="s">
        <v>1143</v>
      </c>
      <c r="D375" s="51" t="s">
        <v>1144</v>
      </c>
    </row>
    <row r="376" spans="3:4" x14ac:dyDescent="0.2">
      <c r="C376" s="51" t="s">
        <v>1145</v>
      </c>
      <c r="D376" s="51" t="s">
        <v>1146</v>
      </c>
    </row>
    <row r="377" spans="3:4" x14ac:dyDescent="0.2">
      <c r="C377" s="51" t="s">
        <v>1147</v>
      </c>
      <c r="D377" s="51" t="s">
        <v>1148</v>
      </c>
    </row>
    <row r="378" spans="3:4" x14ac:dyDescent="0.2">
      <c r="C378" s="51" t="s">
        <v>1149</v>
      </c>
      <c r="D378" s="51" t="s">
        <v>1150</v>
      </c>
    </row>
    <row r="379" spans="3:4" x14ac:dyDescent="0.2">
      <c r="C379" s="51" t="s">
        <v>1151</v>
      </c>
      <c r="D379" s="51" t="s">
        <v>1152</v>
      </c>
    </row>
    <row r="380" spans="3:4" x14ac:dyDescent="0.2">
      <c r="C380" s="51" t="s">
        <v>1153</v>
      </c>
      <c r="D380" s="51" t="s">
        <v>1154</v>
      </c>
    </row>
    <row r="381" spans="3:4" x14ac:dyDescent="0.2">
      <c r="C381" s="51" t="s">
        <v>1155</v>
      </c>
      <c r="D381" s="51" t="s">
        <v>1156</v>
      </c>
    </row>
    <row r="382" spans="3:4" x14ac:dyDescent="0.2">
      <c r="C382" s="51" t="s">
        <v>1157</v>
      </c>
      <c r="D382" s="51" t="s">
        <v>1158</v>
      </c>
    </row>
    <row r="383" spans="3:4" x14ac:dyDescent="0.2">
      <c r="C383" s="51" t="s">
        <v>1159</v>
      </c>
      <c r="D383" s="51" t="s">
        <v>1160</v>
      </c>
    </row>
    <row r="384" spans="3:4" x14ac:dyDescent="0.2">
      <c r="C384" s="51" t="s">
        <v>1161</v>
      </c>
      <c r="D384" s="51" t="s">
        <v>1162</v>
      </c>
    </row>
    <row r="385" spans="3:4" x14ac:dyDescent="0.2">
      <c r="C385" s="51" t="s">
        <v>1163</v>
      </c>
      <c r="D385" s="51" t="s">
        <v>1164</v>
      </c>
    </row>
    <row r="386" spans="3:4" x14ac:dyDescent="0.2">
      <c r="C386" s="51" t="s">
        <v>1165</v>
      </c>
      <c r="D386" s="51" t="s">
        <v>1166</v>
      </c>
    </row>
    <row r="387" spans="3:4" x14ac:dyDescent="0.2">
      <c r="C387" s="51" t="s">
        <v>1167</v>
      </c>
      <c r="D387" s="51" t="s">
        <v>1168</v>
      </c>
    </row>
    <row r="388" spans="3:4" x14ac:dyDescent="0.2">
      <c r="C388" s="51" t="s">
        <v>1169</v>
      </c>
      <c r="D388" s="51" t="s">
        <v>1170</v>
      </c>
    </row>
    <row r="389" spans="3:4" x14ac:dyDescent="0.2">
      <c r="C389" s="51" t="s">
        <v>1171</v>
      </c>
      <c r="D389" s="51" t="s">
        <v>1172</v>
      </c>
    </row>
    <row r="390" spans="3:4" x14ac:dyDescent="0.2">
      <c r="C390" s="51" t="s">
        <v>1173</v>
      </c>
      <c r="D390" s="51" t="s">
        <v>1174</v>
      </c>
    </row>
    <row r="391" spans="3:4" x14ac:dyDescent="0.2">
      <c r="C391" s="51" t="s">
        <v>1175</v>
      </c>
      <c r="D391" s="51" t="s">
        <v>1176</v>
      </c>
    </row>
    <row r="392" spans="3:4" x14ac:dyDescent="0.2">
      <c r="C392" s="51" t="s">
        <v>1177</v>
      </c>
      <c r="D392" s="51" t="s">
        <v>1178</v>
      </c>
    </row>
    <row r="393" spans="3:4" x14ac:dyDescent="0.2">
      <c r="C393" s="51" t="s">
        <v>1179</v>
      </c>
      <c r="D393" s="51" t="s">
        <v>1180</v>
      </c>
    </row>
    <row r="394" spans="3:4" x14ac:dyDescent="0.2">
      <c r="C394" s="51" t="s">
        <v>1181</v>
      </c>
      <c r="D394" s="51" t="s">
        <v>1182</v>
      </c>
    </row>
    <row r="395" spans="3:4" x14ac:dyDescent="0.2">
      <c r="C395" s="51" t="s">
        <v>1183</v>
      </c>
      <c r="D395" s="51" t="s">
        <v>1184</v>
      </c>
    </row>
    <row r="396" spans="3:4" x14ac:dyDescent="0.2">
      <c r="C396" s="51" t="s">
        <v>1185</v>
      </c>
      <c r="D396" s="51" t="s">
        <v>1186</v>
      </c>
    </row>
    <row r="397" spans="3:4" x14ac:dyDescent="0.2">
      <c r="C397" s="51" t="s">
        <v>1187</v>
      </c>
      <c r="D397" s="51" t="s">
        <v>1188</v>
      </c>
    </row>
    <row r="398" spans="3:4" x14ac:dyDescent="0.2">
      <c r="C398" s="51" t="s">
        <v>1189</v>
      </c>
      <c r="D398" s="51" t="s">
        <v>1190</v>
      </c>
    </row>
    <row r="399" spans="3:4" x14ac:dyDescent="0.2">
      <c r="C399" s="51" t="s">
        <v>1191</v>
      </c>
      <c r="D399" s="51" t="s">
        <v>1192</v>
      </c>
    </row>
    <row r="400" spans="3:4" x14ac:dyDescent="0.2">
      <c r="C400" s="51" t="s">
        <v>1193</v>
      </c>
      <c r="D400" s="51" t="s">
        <v>1194</v>
      </c>
    </row>
    <row r="401" spans="3:4" x14ac:dyDescent="0.2">
      <c r="C401" s="51" t="s">
        <v>1195</v>
      </c>
      <c r="D401" s="51" t="s">
        <v>1196</v>
      </c>
    </row>
    <row r="402" spans="3:4" x14ac:dyDescent="0.2">
      <c r="C402" s="51" t="s">
        <v>1197</v>
      </c>
      <c r="D402" s="51" t="s">
        <v>1198</v>
      </c>
    </row>
    <row r="403" spans="3:4" x14ac:dyDescent="0.2">
      <c r="C403" s="51" t="s">
        <v>1199</v>
      </c>
      <c r="D403" s="51" t="s">
        <v>1200</v>
      </c>
    </row>
    <row r="404" spans="3:4" x14ac:dyDescent="0.2">
      <c r="C404" s="51" t="s">
        <v>1201</v>
      </c>
      <c r="D404" s="51" t="s">
        <v>1202</v>
      </c>
    </row>
    <row r="405" spans="3:4" x14ac:dyDescent="0.2">
      <c r="C405" s="51" t="s">
        <v>1203</v>
      </c>
      <c r="D405" s="51" t="s">
        <v>1204</v>
      </c>
    </row>
    <row r="406" spans="3:4" x14ac:dyDescent="0.2">
      <c r="C406" s="51" t="s">
        <v>1205</v>
      </c>
      <c r="D406" s="51" t="s">
        <v>1206</v>
      </c>
    </row>
    <row r="407" spans="3:4" x14ac:dyDescent="0.2">
      <c r="C407" s="51" t="s">
        <v>1207</v>
      </c>
      <c r="D407" s="51" t="s">
        <v>1208</v>
      </c>
    </row>
    <row r="408" spans="3:4" x14ac:dyDescent="0.2">
      <c r="C408" s="51" t="s">
        <v>1209</v>
      </c>
      <c r="D408" s="51" t="s">
        <v>1210</v>
      </c>
    </row>
    <row r="409" spans="3:4" x14ac:dyDescent="0.2">
      <c r="C409" s="51" t="s">
        <v>1211</v>
      </c>
      <c r="D409" s="51" t="s">
        <v>1212</v>
      </c>
    </row>
    <row r="410" spans="3:4" x14ac:dyDescent="0.2">
      <c r="C410" s="51" t="s">
        <v>1213</v>
      </c>
      <c r="D410" s="51" t="s">
        <v>1214</v>
      </c>
    </row>
    <row r="411" spans="3:4" x14ac:dyDescent="0.2">
      <c r="C411" s="51" t="s">
        <v>1215</v>
      </c>
      <c r="D411" s="51" t="s">
        <v>1216</v>
      </c>
    </row>
    <row r="412" spans="3:4" x14ac:dyDescent="0.2">
      <c r="C412" s="51" t="s">
        <v>1217</v>
      </c>
      <c r="D412" s="51" t="s">
        <v>1218</v>
      </c>
    </row>
    <row r="413" spans="3:4" x14ac:dyDescent="0.2">
      <c r="C413" s="51" t="s">
        <v>1219</v>
      </c>
      <c r="D413" s="51" t="s">
        <v>1220</v>
      </c>
    </row>
    <row r="414" spans="3:4" x14ac:dyDescent="0.2">
      <c r="C414" s="51" t="s">
        <v>1221</v>
      </c>
      <c r="D414" s="51" t="s">
        <v>1222</v>
      </c>
    </row>
    <row r="415" spans="3:4" x14ac:dyDescent="0.2">
      <c r="C415" s="51" t="s">
        <v>1223</v>
      </c>
      <c r="D415" s="51" t="s">
        <v>1224</v>
      </c>
    </row>
    <row r="416" spans="3:4" x14ac:dyDescent="0.2">
      <c r="C416" s="51" t="s">
        <v>1225</v>
      </c>
      <c r="D416" s="51" t="s">
        <v>1226</v>
      </c>
    </row>
    <row r="417" spans="3:4" x14ac:dyDescent="0.2">
      <c r="C417" s="51" t="s">
        <v>1227</v>
      </c>
      <c r="D417" s="51" t="s">
        <v>1228</v>
      </c>
    </row>
    <row r="418" spans="3:4" x14ac:dyDescent="0.2">
      <c r="C418" s="51" t="s">
        <v>1229</v>
      </c>
      <c r="D418" s="51" t="s">
        <v>1230</v>
      </c>
    </row>
    <row r="419" spans="3:4" x14ac:dyDescent="0.2">
      <c r="C419" s="51" t="s">
        <v>1231</v>
      </c>
      <c r="D419" s="51" t="s">
        <v>1232</v>
      </c>
    </row>
    <row r="420" spans="3:4" x14ac:dyDescent="0.2">
      <c r="C420" s="51" t="s">
        <v>1233</v>
      </c>
      <c r="D420" s="51" t="s">
        <v>1234</v>
      </c>
    </row>
    <row r="421" spans="3:4" x14ac:dyDescent="0.2">
      <c r="C421" s="51" t="s">
        <v>1235</v>
      </c>
      <c r="D421" s="51" t="s">
        <v>1236</v>
      </c>
    </row>
    <row r="422" spans="3:4" x14ac:dyDescent="0.2">
      <c r="C422" s="51" t="s">
        <v>1237</v>
      </c>
      <c r="D422" s="51" t="s">
        <v>1238</v>
      </c>
    </row>
    <row r="423" spans="3:4" x14ac:dyDescent="0.2">
      <c r="C423" s="51" t="s">
        <v>1239</v>
      </c>
      <c r="D423" s="51" t="s">
        <v>1240</v>
      </c>
    </row>
    <row r="424" spans="3:4" x14ac:dyDescent="0.2">
      <c r="C424" s="51" t="s">
        <v>1241</v>
      </c>
      <c r="D424" s="51" t="s">
        <v>1242</v>
      </c>
    </row>
    <row r="425" spans="3:4" x14ac:dyDescent="0.2">
      <c r="C425" s="51" t="s">
        <v>1243</v>
      </c>
      <c r="D425" s="51" t="s">
        <v>1244</v>
      </c>
    </row>
    <row r="426" spans="3:4" x14ac:dyDescent="0.2">
      <c r="C426" s="51" t="s">
        <v>1245</v>
      </c>
      <c r="D426" s="51" t="s">
        <v>1246</v>
      </c>
    </row>
    <row r="427" spans="3:4" x14ac:dyDescent="0.2">
      <c r="C427" s="51" t="s">
        <v>1247</v>
      </c>
      <c r="D427" s="51" t="s">
        <v>1248</v>
      </c>
    </row>
    <row r="428" spans="3:4" x14ac:dyDescent="0.2">
      <c r="C428" s="51" t="s">
        <v>1249</v>
      </c>
      <c r="D428" s="51" t="s">
        <v>1250</v>
      </c>
    </row>
    <row r="429" spans="3:4" x14ac:dyDescent="0.2">
      <c r="C429" s="51" t="s">
        <v>1251</v>
      </c>
      <c r="D429" s="51" t="s">
        <v>1252</v>
      </c>
    </row>
    <row r="430" spans="3:4" x14ac:dyDescent="0.2">
      <c r="C430" s="51" t="s">
        <v>1253</v>
      </c>
      <c r="D430" s="51" t="s">
        <v>1254</v>
      </c>
    </row>
    <row r="431" spans="3:4" x14ac:dyDescent="0.2">
      <c r="C431" s="51" t="s">
        <v>1255</v>
      </c>
      <c r="D431" s="51" t="s">
        <v>1256</v>
      </c>
    </row>
    <row r="432" spans="3:4" x14ac:dyDescent="0.2">
      <c r="C432" s="51" t="s">
        <v>1257</v>
      </c>
      <c r="D432" s="51" t="s">
        <v>1258</v>
      </c>
    </row>
    <row r="433" spans="3:4" x14ac:dyDescent="0.2">
      <c r="C433" s="51" t="s">
        <v>1259</v>
      </c>
      <c r="D433" s="51" t="s">
        <v>1260</v>
      </c>
    </row>
    <row r="434" spans="3:4" x14ac:dyDescent="0.2">
      <c r="C434" s="51" t="s">
        <v>1261</v>
      </c>
      <c r="D434" s="51" t="s">
        <v>1262</v>
      </c>
    </row>
    <row r="435" spans="3:4" x14ac:dyDescent="0.2">
      <c r="C435" s="51" t="s">
        <v>1263</v>
      </c>
      <c r="D435" s="51" t="s">
        <v>1264</v>
      </c>
    </row>
    <row r="436" spans="3:4" x14ac:dyDescent="0.2">
      <c r="C436" s="51" t="s">
        <v>1265</v>
      </c>
      <c r="D436" s="51" t="s">
        <v>1266</v>
      </c>
    </row>
    <row r="437" spans="3:4" x14ac:dyDescent="0.2">
      <c r="C437" s="51" t="s">
        <v>1267</v>
      </c>
      <c r="D437" s="51" t="s">
        <v>1268</v>
      </c>
    </row>
    <row r="438" spans="3:4" x14ac:dyDescent="0.2">
      <c r="C438" s="51" t="s">
        <v>1269</v>
      </c>
      <c r="D438" s="51" t="s">
        <v>1270</v>
      </c>
    </row>
    <row r="439" spans="3:4" x14ac:dyDescent="0.2">
      <c r="C439" s="51" t="s">
        <v>1271</v>
      </c>
      <c r="D439" s="51" t="s">
        <v>1272</v>
      </c>
    </row>
    <row r="440" spans="3:4" x14ac:dyDescent="0.2">
      <c r="C440" s="51" t="s">
        <v>1273</v>
      </c>
      <c r="D440" s="51" t="s">
        <v>1274</v>
      </c>
    </row>
    <row r="441" spans="3:4" x14ac:dyDescent="0.2">
      <c r="C441" s="51" t="s">
        <v>1275</v>
      </c>
      <c r="D441" s="51" t="s">
        <v>1276</v>
      </c>
    </row>
    <row r="442" spans="3:4" x14ac:dyDescent="0.2">
      <c r="C442" s="51" t="s">
        <v>1277</v>
      </c>
      <c r="D442" s="51" t="s">
        <v>1278</v>
      </c>
    </row>
    <row r="443" spans="3:4" x14ac:dyDescent="0.2">
      <c r="C443" s="51" t="s">
        <v>1279</v>
      </c>
      <c r="D443" s="51" t="s">
        <v>1280</v>
      </c>
    </row>
    <row r="444" spans="3:4" x14ac:dyDescent="0.2">
      <c r="C444" s="51" t="s">
        <v>1281</v>
      </c>
      <c r="D444" s="51" t="s">
        <v>1282</v>
      </c>
    </row>
    <row r="445" spans="3:4" x14ac:dyDescent="0.2">
      <c r="C445" s="51" t="s">
        <v>1283</v>
      </c>
      <c r="D445" s="51" t="s">
        <v>1284</v>
      </c>
    </row>
    <row r="446" spans="3:4" x14ac:dyDescent="0.2">
      <c r="C446" s="51" t="s">
        <v>1285</v>
      </c>
      <c r="D446" s="51" t="s">
        <v>1286</v>
      </c>
    </row>
    <row r="447" spans="3:4" x14ac:dyDescent="0.2">
      <c r="C447" s="51" t="s">
        <v>1287</v>
      </c>
      <c r="D447" s="51" t="s">
        <v>1288</v>
      </c>
    </row>
    <row r="448" spans="3:4" x14ac:dyDescent="0.2">
      <c r="C448" s="51" t="s">
        <v>1289</v>
      </c>
      <c r="D448" s="51" t="s">
        <v>1290</v>
      </c>
    </row>
    <row r="449" spans="3:4" x14ac:dyDescent="0.2">
      <c r="C449" s="51" t="s">
        <v>1291</v>
      </c>
      <c r="D449" s="51" t="s">
        <v>1292</v>
      </c>
    </row>
    <row r="450" spans="3:4" x14ac:dyDescent="0.2">
      <c r="C450" s="51" t="s">
        <v>1293</v>
      </c>
      <c r="D450" s="51" t="s">
        <v>1294</v>
      </c>
    </row>
    <row r="451" spans="3:4" x14ac:dyDescent="0.2">
      <c r="C451" s="51" t="s">
        <v>1295</v>
      </c>
      <c r="D451" s="51" t="s">
        <v>1296</v>
      </c>
    </row>
    <row r="452" spans="3:4" x14ac:dyDescent="0.2">
      <c r="C452" s="51" t="s">
        <v>1297</v>
      </c>
      <c r="D452" s="51" t="s">
        <v>1298</v>
      </c>
    </row>
    <row r="453" spans="3:4" x14ac:dyDescent="0.2">
      <c r="C453" s="51" t="s">
        <v>1299</v>
      </c>
      <c r="D453" s="51" t="s">
        <v>1300</v>
      </c>
    </row>
    <row r="454" spans="3:4" x14ac:dyDescent="0.2">
      <c r="C454" s="51" t="s">
        <v>1301</v>
      </c>
      <c r="D454" s="51" t="s">
        <v>244</v>
      </c>
    </row>
    <row r="455" spans="3:4" x14ac:dyDescent="0.2">
      <c r="C455" s="51" t="s">
        <v>1302</v>
      </c>
      <c r="D455" s="51" t="s">
        <v>1303</v>
      </c>
    </row>
    <row r="456" spans="3:4" x14ac:dyDescent="0.2">
      <c r="C456" s="51" t="s">
        <v>1304</v>
      </c>
      <c r="D456" s="51" t="s">
        <v>1305</v>
      </c>
    </row>
    <row r="457" spans="3:4" x14ac:dyDescent="0.2">
      <c r="C457" s="51" t="s">
        <v>1306</v>
      </c>
      <c r="D457" s="51" t="s">
        <v>1307</v>
      </c>
    </row>
    <row r="458" spans="3:4" x14ac:dyDescent="0.2">
      <c r="C458" s="51" t="s">
        <v>1308</v>
      </c>
      <c r="D458" s="51" t="s">
        <v>1309</v>
      </c>
    </row>
    <row r="459" spans="3:4" x14ac:dyDescent="0.2">
      <c r="C459" s="51" t="s">
        <v>1310</v>
      </c>
      <c r="D459" s="51" t="s">
        <v>1311</v>
      </c>
    </row>
    <row r="460" spans="3:4" x14ac:dyDescent="0.2">
      <c r="C460" s="51" t="s">
        <v>1312</v>
      </c>
      <c r="D460" s="51" t="s">
        <v>1313</v>
      </c>
    </row>
    <row r="461" spans="3:4" x14ac:dyDescent="0.2">
      <c r="C461" s="51" t="s">
        <v>1314</v>
      </c>
      <c r="D461" s="51" t="s">
        <v>1315</v>
      </c>
    </row>
    <row r="462" spans="3:4" x14ac:dyDescent="0.2">
      <c r="C462" s="51" t="s">
        <v>1316</v>
      </c>
      <c r="D462" s="51" t="s">
        <v>1317</v>
      </c>
    </row>
    <row r="463" spans="3:4" x14ac:dyDescent="0.2">
      <c r="C463" s="51" t="s">
        <v>1318</v>
      </c>
      <c r="D463" s="51" t="s">
        <v>1319</v>
      </c>
    </row>
    <row r="464" spans="3:4" x14ac:dyDescent="0.2">
      <c r="C464" s="51" t="s">
        <v>1320</v>
      </c>
      <c r="D464" s="51" t="s">
        <v>1321</v>
      </c>
    </row>
    <row r="465" spans="3:4" x14ac:dyDescent="0.2">
      <c r="C465" s="51" t="s">
        <v>1322</v>
      </c>
      <c r="D465" s="51" t="s">
        <v>1323</v>
      </c>
    </row>
    <row r="466" spans="3:4" x14ac:dyDescent="0.2">
      <c r="C466" s="51" t="s">
        <v>1324</v>
      </c>
      <c r="D466" s="51" t="s">
        <v>1325</v>
      </c>
    </row>
    <row r="467" spans="3:4" x14ac:dyDescent="0.2">
      <c r="C467" s="51" t="s">
        <v>1326</v>
      </c>
      <c r="D467" s="51" t="s">
        <v>1327</v>
      </c>
    </row>
    <row r="468" spans="3:4" x14ac:dyDescent="0.2">
      <c r="C468" s="51" t="s">
        <v>1328</v>
      </c>
      <c r="D468" s="51" t="s">
        <v>1329</v>
      </c>
    </row>
    <row r="469" spans="3:4" x14ac:dyDescent="0.2">
      <c r="C469" s="51" t="s">
        <v>1330</v>
      </c>
      <c r="D469" s="51" t="s">
        <v>1331</v>
      </c>
    </row>
    <row r="470" spans="3:4" x14ac:dyDescent="0.2">
      <c r="C470" s="51" t="s">
        <v>1330</v>
      </c>
      <c r="D470" s="51" t="s">
        <v>1332</v>
      </c>
    </row>
    <row r="471" spans="3:4" x14ac:dyDescent="0.2">
      <c r="C471" s="51" t="s">
        <v>1330</v>
      </c>
      <c r="D471" s="51" t="s">
        <v>1333</v>
      </c>
    </row>
    <row r="472" spans="3:4" x14ac:dyDescent="0.2">
      <c r="C472" s="51" t="s">
        <v>1330</v>
      </c>
      <c r="D472" s="51" t="s">
        <v>1334</v>
      </c>
    </row>
    <row r="473" spans="3:4" x14ac:dyDescent="0.2">
      <c r="C473" s="51" t="s">
        <v>1335</v>
      </c>
      <c r="D473" s="52" t="s">
        <v>1336</v>
      </c>
    </row>
    <row r="474" spans="3:4" x14ac:dyDescent="0.2">
      <c r="C474" s="51" t="s">
        <v>1337</v>
      </c>
      <c r="D474" s="52" t="s">
        <v>1338</v>
      </c>
    </row>
    <row r="475" spans="3:4" x14ac:dyDescent="0.2">
      <c r="C475" s="51" t="s">
        <v>1339</v>
      </c>
      <c r="D475" s="52" t="s">
        <v>1340</v>
      </c>
    </row>
    <row r="476" spans="3:4" x14ac:dyDescent="0.2">
      <c r="C476" s="51" t="s">
        <v>1341</v>
      </c>
      <c r="D476" s="52" t="s">
        <v>1342</v>
      </c>
    </row>
    <row r="477" spans="3:4" x14ac:dyDescent="0.2">
      <c r="C477" s="51" t="s">
        <v>1343</v>
      </c>
      <c r="D477" s="52" t="s">
        <v>1344</v>
      </c>
    </row>
    <row r="478" spans="3:4" x14ac:dyDescent="0.2">
      <c r="C478" s="51" t="s">
        <v>1345</v>
      </c>
      <c r="D478" s="52" t="s">
        <v>1346</v>
      </c>
    </row>
    <row r="479" spans="3:4" x14ac:dyDescent="0.2">
      <c r="C479" s="51" t="s">
        <v>1347</v>
      </c>
      <c r="D479" s="52" t="s">
        <v>1348</v>
      </c>
    </row>
    <row r="480" spans="3:4" x14ac:dyDescent="0.2">
      <c r="C480" s="51" t="s">
        <v>1349</v>
      </c>
      <c r="D480" s="52" t="s">
        <v>1350</v>
      </c>
    </row>
    <row r="481" spans="3:4" x14ac:dyDescent="0.2">
      <c r="C481" s="51" t="s">
        <v>1351</v>
      </c>
      <c r="D481" s="52" t="s">
        <v>1352</v>
      </c>
    </row>
    <row r="482" spans="3:4" x14ac:dyDescent="0.2">
      <c r="C482" s="51" t="s">
        <v>1353</v>
      </c>
      <c r="D482" s="52" t="s">
        <v>1354</v>
      </c>
    </row>
    <row r="483" spans="3:4" x14ac:dyDescent="0.2">
      <c r="C483" s="51" t="s">
        <v>1355</v>
      </c>
      <c r="D483" s="52" t="s">
        <v>1356</v>
      </c>
    </row>
    <row r="484" spans="3:4" x14ac:dyDescent="0.2">
      <c r="C484" s="51" t="s">
        <v>1357</v>
      </c>
      <c r="D484" s="52" t="s">
        <v>1358</v>
      </c>
    </row>
    <row r="485" spans="3:4" x14ac:dyDescent="0.2">
      <c r="C485" s="51" t="s">
        <v>1359</v>
      </c>
      <c r="D485" s="52" t="s">
        <v>1360</v>
      </c>
    </row>
    <row r="486" spans="3:4" x14ac:dyDescent="0.2">
      <c r="C486" s="51" t="s">
        <v>1361</v>
      </c>
      <c r="D486" s="52" t="s">
        <v>1362</v>
      </c>
    </row>
    <row r="487" spans="3:4" x14ac:dyDescent="0.2">
      <c r="C487" s="51" t="s">
        <v>1363</v>
      </c>
      <c r="D487" s="52" t="s">
        <v>1364</v>
      </c>
    </row>
    <row r="488" spans="3:4" x14ac:dyDescent="0.2">
      <c r="C488" s="51" t="s">
        <v>1365</v>
      </c>
      <c r="D488" s="52" t="s">
        <v>1366</v>
      </c>
    </row>
    <row r="489" spans="3:4" x14ac:dyDescent="0.2">
      <c r="C489" s="51" t="s">
        <v>1367</v>
      </c>
      <c r="D489" s="52" t="s">
        <v>1368</v>
      </c>
    </row>
    <row r="490" spans="3:4" x14ac:dyDescent="0.2">
      <c r="C490" s="51" t="s">
        <v>1369</v>
      </c>
      <c r="D490" s="52" t="s">
        <v>1370</v>
      </c>
    </row>
    <row r="491" spans="3:4" x14ac:dyDescent="0.2">
      <c r="C491" s="51" t="s">
        <v>1371</v>
      </c>
      <c r="D491" s="52" t="s">
        <v>1372</v>
      </c>
    </row>
    <row r="492" spans="3:4" x14ac:dyDescent="0.2">
      <c r="C492" s="51" t="s">
        <v>1373</v>
      </c>
      <c r="D492" s="52" t="s">
        <v>1374</v>
      </c>
    </row>
    <row r="493" spans="3:4" x14ac:dyDescent="0.2">
      <c r="C493" s="51" t="s">
        <v>1375</v>
      </c>
      <c r="D493" s="52" t="s">
        <v>1376</v>
      </c>
    </row>
    <row r="494" spans="3:4" x14ac:dyDescent="0.2">
      <c r="C494" s="51" t="s">
        <v>1377</v>
      </c>
      <c r="D494" s="52" t="s">
        <v>1378</v>
      </c>
    </row>
    <row r="495" spans="3:4" x14ac:dyDescent="0.2">
      <c r="C495" s="51" t="s">
        <v>1379</v>
      </c>
      <c r="D495" s="52" t="s">
        <v>1380</v>
      </c>
    </row>
    <row r="496" spans="3:4" x14ac:dyDescent="0.2">
      <c r="C496" s="51" t="s">
        <v>1381</v>
      </c>
      <c r="D496" s="52" t="s">
        <v>1382</v>
      </c>
    </row>
    <row r="497" spans="3:4" x14ac:dyDescent="0.2">
      <c r="C497" s="51" t="s">
        <v>1383</v>
      </c>
      <c r="D497" s="52" t="s">
        <v>1384</v>
      </c>
    </row>
    <row r="498" spans="3:4" ht="14.25" x14ac:dyDescent="0.2">
      <c r="C498" s="51" t="s">
        <v>1385</v>
      </c>
      <c r="D498" s="53" t="s">
        <v>1386</v>
      </c>
    </row>
    <row r="499" spans="3:4" x14ac:dyDescent="0.2">
      <c r="C499" s="51" t="s">
        <v>1387</v>
      </c>
      <c r="D499" s="52" t="s">
        <v>1388</v>
      </c>
    </row>
    <row r="500" spans="3:4" x14ac:dyDescent="0.2">
      <c r="C500" s="51" t="s">
        <v>1389</v>
      </c>
      <c r="D500" s="52" t="s">
        <v>1390</v>
      </c>
    </row>
    <row r="501" spans="3:4" x14ac:dyDescent="0.2">
      <c r="C501" s="51" t="s">
        <v>1391</v>
      </c>
      <c r="D501" s="52" t="s">
        <v>1392</v>
      </c>
    </row>
    <row r="502" spans="3:4" x14ac:dyDescent="0.2">
      <c r="C502" s="51" t="s">
        <v>1393</v>
      </c>
      <c r="D502" s="52" t="s">
        <v>1394</v>
      </c>
    </row>
    <row r="503" spans="3:4" x14ac:dyDescent="0.2">
      <c r="C503" s="51" t="s">
        <v>1395</v>
      </c>
      <c r="D503" s="52" t="s">
        <v>1396</v>
      </c>
    </row>
    <row r="504" spans="3:4" x14ac:dyDescent="0.2">
      <c r="C504" s="51" t="s">
        <v>1397</v>
      </c>
      <c r="D504" s="52" t="s">
        <v>1398</v>
      </c>
    </row>
    <row r="505" spans="3:4" x14ac:dyDescent="0.2">
      <c r="C505" s="51" t="s">
        <v>1399</v>
      </c>
      <c r="D505" s="52" t="s">
        <v>1400</v>
      </c>
    </row>
    <row r="506" spans="3:4" x14ac:dyDescent="0.2">
      <c r="C506" s="51" t="s">
        <v>1401</v>
      </c>
      <c r="D506" s="52" t="s">
        <v>25</v>
      </c>
    </row>
    <row r="507" spans="3:4" x14ac:dyDescent="0.2">
      <c r="C507" s="51" t="s">
        <v>1402</v>
      </c>
      <c r="D507" s="52" t="s">
        <v>1403</v>
      </c>
    </row>
    <row r="508" spans="3:4" x14ac:dyDescent="0.2">
      <c r="C508" s="51" t="s">
        <v>1404</v>
      </c>
      <c r="D508" s="52" t="s">
        <v>1405</v>
      </c>
    </row>
    <row r="509" spans="3:4" x14ac:dyDescent="0.2">
      <c r="C509" s="51" t="s">
        <v>1406</v>
      </c>
      <c r="D509" s="52" t="s">
        <v>79</v>
      </c>
    </row>
    <row r="510" spans="3:4" x14ac:dyDescent="0.2">
      <c r="C510" s="51" t="s">
        <v>1407</v>
      </c>
      <c r="D510" s="52" t="s">
        <v>1408</v>
      </c>
    </row>
    <row r="511" spans="3:4" x14ac:dyDescent="0.2">
      <c r="C511" s="51" t="s">
        <v>1409</v>
      </c>
      <c r="D511" s="52" t="s">
        <v>1410</v>
      </c>
    </row>
    <row r="512" spans="3:4" x14ac:dyDescent="0.2">
      <c r="C512" s="51" t="s">
        <v>1411</v>
      </c>
      <c r="D512" s="52" t="s">
        <v>34</v>
      </c>
    </row>
    <row r="513" spans="3:4" x14ac:dyDescent="0.2">
      <c r="C513" s="51" t="s">
        <v>1412</v>
      </c>
      <c r="D513" s="52" t="s">
        <v>1413</v>
      </c>
    </row>
    <row r="514" spans="3:4" x14ac:dyDescent="0.2">
      <c r="C514" s="51" t="s">
        <v>1414</v>
      </c>
      <c r="D514" s="52" t="s">
        <v>1415</v>
      </c>
    </row>
    <row r="515" spans="3:4" x14ac:dyDescent="0.2">
      <c r="C515" s="51" t="s">
        <v>1416</v>
      </c>
      <c r="D515" s="52" t="s">
        <v>1417</v>
      </c>
    </row>
    <row r="516" spans="3:4" x14ac:dyDescent="0.2">
      <c r="C516" s="51" t="s">
        <v>1418</v>
      </c>
      <c r="D516" s="52" t="s">
        <v>1419</v>
      </c>
    </row>
    <row r="517" spans="3:4" x14ac:dyDescent="0.2">
      <c r="C517" s="51" t="s">
        <v>1420</v>
      </c>
      <c r="D517" s="52" t="s">
        <v>1421</v>
      </c>
    </row>
    <row r="518" spans="3:4" x14ac:dyDescent="0.2">
      <c r="C518" s="51" t="s">
        <v>1422</v>
      </c>
      <c r="D518" s="52" t="s">
        <v>1423</v>
      </c>
    </row>
    <row r="519" spans="3:4" x14ac:dyDescent="0.2">
      <c r="C519" s="51" t="s">
        <v>1424</v>
      </c>
      <c r="D519" s="52" t="s">
        <v>1425</v>
      </c>
    </row>
    <row r="520" spans="3:4" x14ac:dyDescent="0.2">
      <c r="C520" s="51" t="s">
        <v>1426</v>
      </c>
      <c r="D520" s="52" t="s">
        <v>1427</v>
      </c>
    </row>
    <row r="521" spans="3:4" x14ac:dyDescent="0.2">
      <c r="C521" s="51" t="s">
        <v>1428</v>
      </c>
      <c r="D521" s="52" t="s">
        <v>1429</v>
      </c>
    </row>
    <row r="522" spans="3:4" x14ac:dyDescent="0.2">
      <c r="C522" s="51" t="s">
        <v>1430</v>
      </c>
      <c r="D522" s="52" t="s">
        <v>1431</v>
      </c>
    </row>
    <row r="523" spans="3:4" x14ac:dyDescent="0.2">
      <c r="C523" s="51" t="s">
        <v>1432</v>
      </c>
      <c r="D523" s="52" t="s">
        <v>1433</v>
      </c>
    </row>
    <row r="524" spans="3:4" x14ac:dyDescent="0.2">
      <c r="C524" s="51" t="s">
        <v>1434</v>
      </c>
      <c r="D524" s="52" t="s">
        <v>1435</v>
      </c>
    </row>
    <row r="525" spans="3:4" x14ac:dyDescent="0.2">
      <c r="C525" s="51" t="s">
        <v>1436</v>
      </c>
      <c r="D525" s="52" t="s">
        <v>1437</v>
      </c>
    </row>
    <row r="526" spans="3:4" x14ac:dyDescent="0.2">
      <c r="C526" s="51" t="s">
        <v>1438</v>
      </c>
      <c r="D526" s="52" t="s">
        <v>1439</v>
      </c>
    </row>
    <row r="527" spans="3:4" x14ac:dyDescent="0.2">
      <c r="C527" s="51" t="s">
        <v>1440</v>
      </c>
      <c r="D527" s="52" t="s">
        <v>1441</v>
      </c>
    </row>
    <row r="528" spans="3:4" x14ac:dyDescent="0.2">
      <c r="C528" s="51" t="s">
        <v>1442</v>
      </c>
      <c r="D528" s="52" t="s">
        <v>1443</v>
      </c>
    </row>
    <row r="529" spans="3:4" x14ac:dyDescent="0.2">
      <c r="C529" s="51" t="s">
        <v>1444</v>
      </c>
      <c r="D529" s="52" t="s">
        <v>1445</v>
      </c>
    </row>
    <row r="530" spans="3:4" x14ac:dyDescent="0.2">
      <c r="C530" s="51" t="s">
        <v>1446</v>
      </c>
      <c r="D530" s="52" t="s">
        <v>1447</v>
      </c>
    </row>
    <row r="531" spans="3:4" x14ac:dyDescent="0.2">
      <c r="C531" s="51" t="s">
        <v>1448</v>
      </c>
      <c r="D531" s="52" t="s">
        <v>1449</v>
      </c>
    </row>
    <row r="532" spans="3:4" x14ac:dyDescent="0.2">
      <c r="C532" s="51" t="s">
        <v>1450</v>
      </c>
      <c r="D532" s="52" t="s">
        <v>1451</v>
      </c>
    </row>
    <row r="533" spans="3:4" x14ac:dyDescent="0.2">
      <c r="C533" s="51" t="s">
        <v>1452</v>
      </c>
      <c r="D533" s="52" t="s">
        <v>1453</v>
      </c>
    </row>
    <row r="534" spans="3:4" x14ac:dyDescent="0.2">
      <c r="C534" s="51" t="s">
        <v>1454</v>
      </c>
      <c r="D534" s="52" t="s">
        <v>1455</v>
      </c>
    </row>
    <row r="535" spans="3:4" x14ac:dyDescent="0.2">
      <c r="C535" s="51" t="s">
        <v>1456</v>
      </c>
      <c r="D535" s="52" t="s">
        <v>1457</v>
      </c>
    </row>
    <row r="536" spans="3:4" x14ac:dyDescent="0.2">
      <c r="C536" s="51" t="s">
        <v>1458</v>
      </c>
      <c r="D536" s="52" t="s">
        <v>1459</v>
      </c>
    </row>
    <row r="537" spans="3:4" x14ac:dyDescent="0.2">
      <c r="C537" s="51" t="s">
        <v>1460</v>
      </c>
      <c r="D537" s="52" t="s">
        <v>1461</v>
      </c>
    </row>
    <row r="538" spans="3:4" x14ac:dyDescent="0.2">
      <c r="C538" s="51" t="s">
        <v>1462</v>
      </c>
      <c r="D538" s="52" t="s">
        <v>1463</v>
      </c>
    </row>
    <row r="539" spans="3:4" x14ac:dyDescent="0.2">
      <c r="C539" s="51" t="s">
        <v>1464</v>
      </c>
      <c r="D539" s="52" t="s">
        <v>64</v>
      </c>
    </row>
    <row r="540" spans="3:4" x14ac:dyDescent="0.2">
      <c r="C540" s="51" t="s">
        <v>1465</v>
      </c>
      <c r="D540" s="52" t="s">
        <v>1466</v>
      </c>
    </row>
    <row r="541" spans="3:4" x14ac:dyDescent="0.2">
      <c r="C541" s="51" t="s">
        <v>1467</v>
      </c>
      <c r="D541" s="52" t="s">
        <v>1468</v>
      </c>
    </row>
    <row r="542" spans="3:4" x14ac:dyDescent="0.2">
      <c r="C542" s="51" t="s">
        <v>1469</v>
      </c>
      <c r="D542" s="52" t="s">
        <v>1470</v>
      </c>
    </row>
    <row r="543" spans="3:4" x14ac:dyDescent="0.2">
      <c r="C543" s="51" t="s">
        <v>1471</v>
      </c>
      <c r="D543" s="52" t="s">
        <v>1472</v>
      </c>
    </row>
    <row r="544" spans="3:4" x14ac:dyDescent="0.2">
      <c r="C544" s="51" t="s">
        <v>1473</v>
      </c>
      <c r="D544" s="52" t="s">
        <v>1474</v>
      </c>
    </row>
    <row r="545" spans="3:4" x14ac:dyDescent="0.2">
      <c r="C545" s="51" t="s">
        <v>1475</v>
      </c>
      <c r="D545" s="52" t="s">
        <v>1476</v>
      </c>
    </row>
    <row r="546" spans="3:4" x14ac:dyDescent="0.2">
      <c r="C546" s="51" t="s">
        <v>1477</v>
      </c>
      <c r="D546" s="52" t="s">
        <v>1478</v>
      </c>
    </row>
    <row r="547" spans="3:4" x14ac:dyDescent="0.2">
      <c r="C547" s="51" t="s">
        <v>1479</v>
      </c>
      <c r="D547" s="52" t="s">
        <v>1480</v>
      </c>
    </row>
    <row r="548" spans="3:4" x14ac:dyDescent="0.2">
      <c r="C548" s="51" t="s">
        <v>1481</v>
      </c>
      <c r="D548" s="52" t="s">
        <v>1482</v>
      </c>
    </row>
    <row r="549" spans="3:4" x14ac:dyDescent="0.2">
      <c r="C549" s="51" t="s">
        <v>1483</v>
      </c>
      <c r="D549" s="52" t="s">
        <v>1484</v>
      </c>
    </row>
    <row r="550" spans="3:4" x14ac:dyDescent="0.2">
      <c r="C550" s="51" t="s">
        <v>1485</v>
      </c>
      <c r="D550" s="52" t="s">
        <v>1486</v>
      </c>
    </row>
    <row r="551" spans="3:4" x14ac:dyDescent="0.2">
      <c r="C551" s="51" t="s">
        <v>1487</v>
      </c>
      <c r="D551" s="52" t="s">
        <v>1488</v>
      </c>
    </row>
    <row r="552" spans="3:4" x14ac:dyDescent="0.2">
      <c r="C552" s="51" t="s">
        <v>1489</v>
      </c>
      <c r="D552" s="52" t="s">
        <v>1490</v>
      </c>
    </row>
    <row r="553" spans="3:4" x14ac:dyDescent="0.2">
      <c r="C553" s="51" t="s">
        <v>1491</v>
      </c>
      <c r="D553" s="52" t="s">
        <v>1492</v>
      </c>
    </row>
    <row r="554" spans="3:4" x14ac:dyDescent="0.2">
      <c r="C554" s="51" t="s">
        <v>1493</v>
      </c>
      <c r="D554" s="52" t="s">
        <v>1494</v>
      </c>
    </row>
    <row r="555" spans="3:4" x14ac:dyDescent="0.2">
      <c r="C555" s="51" t="s">
        <v>1495</v>
      </c>
      <c r="D555" s="52" t="s">
        <v>1496</v>
      </c>
    </row>
    <row r="556" spans="3:4" x14ac:dyDescent="0.2">
      <c r="C556" s="51" t="s">
        <v>1497</v>
      </c>
      <c r="D556" s="52" t="s">
        <v>1498</v>
      </c>
    </row>
    <row r="557" spans="3:4" x14ac:dyDescent="0.2">
      <c r="C557" s="51" t="s">
        <v>1499</v>
      </c>
      <c r="D557" s="52" t="s">
        <v>1500</v>
      </c>
    </row>
    <row r="558" spans="3:4" x14ac:dyDescent="0.2">
      <c r="C558" s="51" t="s">
        <v>1501</v>
      </c>
      <c r="D558" s="52" t="s">
        <v>1502</v>
      </c>
    </row>
    <row r="559" spans="3:4" x14ac:dyDescent="0.2">
      <c r="C559" s="51" t="s">
        <v>1503</v>
      </c>
      <c r="D559" s="52" t="s">
        <v>1504</v>
      </c>
    </row>
    <row r="560" spans="3:4" x14ac:dyDescent="0.2">
      <c r="C560" s="51" t="s">
        <v>1505</v>
      </c>
      <c r="D560" s="52" t="s">
        <v>1506</v>
      </c>
    </row>
    <row r="561" spans="3:4" x14ac:dyDescent="0.2">
      <c r="C561" s="51" t="s">
        <v>1507</v>
      </c>
      <c r="D561" s="52" t="s">
        <v>1508</v>
      </c>
    </row>
    <row r="562" spans="3:4" x14ac:dyDescent="0.2">
      <c r="C562" s="51" t="s">
        <v>1509</v>
      </c>
      <c r="D562" s="52" t="s">
        <v>1510</v>
      </c>
    </row>
    <row r="563" spans="3:4" x14ac:dyDescent="0.2">
      <c r="C563" s="51" t="s">
        <v>1511</v>
      </c>
      <c r="D563" s="52" t="s">
        <v>1512</v>
      </c>
    </row>
    <row r="564" spans="3:4" x14ac:dyDescent="0.2">
      <c r="C564" s="51" t="s">
        <v>1513</v>
      </c>
      <c r="D564" s="52" t="s">
        <v>1514</v>
      </c>
    </row>
    <row r="565" spans="3:4" x14ac:dyDescent="0.2">
      <c r="C565" s="51" t="s">
        <v>1515</v>
      </c>
      <c r="D565" s="52" t="s">
        <v>1516</v>
      </c>
    </row>
    <row r="566" spans="3:4" x14ac:dyDescent="0.2">
      <c r="C566" s="51" t="s">
        <v>1517</v>
      </c>
      <c r="D566" s="52" t="s">
        <v>1518</v>
      </c>
    </row>
    <row r="567" spans="3:4" x14ac:dyDescent="0.2">
      <c r="C567" s="51" t="s">
        <v>1519</v>
      </c>
      <c r="D567" s="52" t="s">
        <v>1520</v>
      </c>
    </row>
    <row r="568" spans="3:4" x14ac:dyDescent="0.2">
      <c r="C568" s="51" t="s">
        <v>1521</v>
      </c>
      <c r="D568" s="52" t="s">
        <v>1522</v>
      </c>
    </row>
    <row r="569" spans="3:4" x14ac:dyDescent="0.2">
      <c r="C569" s="51" t="s">
        <v>1523</v>
      </c>
      <c r="D569" s="52" t="s">
        <v>1524</v>
      </c>
    </row>
    <row r="570" spans="3:4" x14ac:dyDescent="0.2">
      <c r="C570" s="51" t="s">
        <v>1525</v>
      </c>
      <c r="D570" s="52" t="s">
        <v>1526</v>
      </c>
    </row>
    <row r="571" spans="3:4" x14ac:dyDescent="0.2">
      <c r="C571" s="51" t="s">
        <v>1527</v>
      </c>
      <c r="D571" s="52" t="s">
        <v>1528</v>
      </c>
    </row>
    <row r="572" spans="3:4" x14ac:dyDescent="0.2">
      <c r="C572" s="51" t="s">
        <v>1529</v>
      </c>
      <c r="D572" s="52" t="s">
        <v>1530</v>
      </c>
    </row>
    <row r="573" spans="3:4" x14ac:dyDescent="0.2">
      <c r="C573" s="51" t="s">
        <v>1531</v>
      </c>
      <c r="D573" s="52" t="s">
        <v>1532</v>
      </c>
    </row>
    <row r="574" spans="3:4" x14ac:dyDescent="0.2">
      <c r="C574" s="51" t="s">
        <v>1533</v>
      </c>
      <c r="D574" s="52" t="s">
        <v>1534</v>
      </c>
    </row>
    <row r="575" spans="3:4" x14ac:dyDescent="0.2">
      <c r="C575" s="51" t="s">
        <v>1535</v>
      </c>
      <c r="D575" s="52" t="s">
        <v>1536</v>
      </c>
    </row>
    <row r="576" spans="3:4" x14ac:dyDescent="0.2">
      <c r="C576" s="51" t="s">
        <v>1537</v>
      </c>
      <c r="D576" s="52" t="s">
        <v>1538</v>
      </c>
    </row>
    <row r="577" spans="3:4" x14ac:dyDescent="0.2">
      <c r="C577" s="51" t="s">
        <v>1539</v>
      </c>
      <c r="D577" s="52" t="s">
        <v>1540</v>
      </c>
    </row>
    <row r="578" spans="3:4" x14ac:dyDescent="0.2">
      <c r="C578" s="51" t="s">
        <v>1541</v>
      </c>
      <c r="D578" s="52" t="s">
        <v>1542</v>
      </c>
    </row>
    <row r="579" spans="3:4" x14ac:dyDescent="0.2">
      <c r="C579" s="51" t="s">
        <v>1543</v>
      </c>
      <c r="D579" s="52" t="s">
        <v>1544</v>
      </c>
    </row>
    <row r="580" spans="3:4" x14ac:dyDescent="0.2">
      <c r="C580" s="51" t="s">
        <v>1545</v>
      </c>
      <c r="D580" s="52" t="s">
        <v>1546</v>
      </c>
    </row>
    <row r="581" spans="3:4" x14ac:dyDescent="0.2">
      <c r="C581" s="51" t="s">
        <v>1547</v>
      </c>
      <c r="D581" s="52" t="s">
        <v>1548</v>
      </c>
    </row>
    <row r="582" spans="3:4" x14ac:dyDescent="0.2">
      <c r="C582" s="51" t="s">
        <v>1549</v>
      </c>
      <c r="D582" s="52" t="s">
        <v>1550</v>
      </c>
    </row>
    <row r="583" spans="3:4" x14ac:dyDescent="0.2">
      <c r="C583" s="51" t="s">
        <v>1551</v>
      </c>
      <c r="D583" s="52" t="s">
        <v>1552</v>
      </c>
    </row>
    <row r="584" spans="3:4" x14ac:dyDescent="0.2">
      <c r="C584" s="51" t="s">
        <v>1553</v>
      </c>
      <c r="D584" s="52" t="s">
        <v>1554</v>
      </c>
    </row>
    <row r="585" spans="3:4" x14ac:dyDescent="0.2">
      <c r="C585" s="51" t="s">
        <v>1555</v>
      </c>
      <c r="D585" s="52" t="s">
        <v>1556</v>
      </c>
    </row>
    <row r="586" spans="3:4" x14ac:dyDescent="0.2">
      <c r="C586" s="51" t="s">
        <v>1557</v>
      </c>
      <c r="D586" s="52" t="s">
        <v>1558</v>
      </c>
    </row>
    <row r="587" spans="3:4" x14ac:dyDescent="0.2">
      <c r="C587" s="51" t="s">
        <v>1559</v>
      </c>
      <c r="D587" s="52" t="s">
        <v>1560</v>
      </c>
    </row>
    <row r="588" spans="3:4" x14ac:dyDescent="0.2">
      <c r="C588" s="51" t="s">
        <v>1561</v>
      </c>
      <c r="D588" s="52" t="s">
        <v>1562</v>
      </c>
    </row>
    <row r="589" spans="3:4" x14ac:dyDescent="0.2">
      <c r="C589" s="51" t="s">
        <v>1563</v>
      </c>
      <c r="D589" s="52" t="s">
        <v>1564</v>
      </c>
    </row>
    <row r="590" spans="3:4" x14ac:dyDescent="0.2">
      <c r="C590" s="51" t="s">
        <v>1565</v>
      </c>
      <c r="D590" s="52" t="s">
        <v>41</v>
      </c>
    </row>
    <row r="591" spans="3:4" x14ac:dyDescent="0.2">
      <c r="C591" s="51" t="s">
        <v>1566</v>
      </c>
      <c r="D591" s="52" t="s">
        <v>1567</v>
      </c>
    </row>
    <row r="592" spans="3:4" x14ac:dyDescent="0.2">
      <c r="C592" s="51" t="s">
        <v>1568</v>
      </c>
      <c r="D592" s="52" t="s">
        <v>1569</v>
      </c>
    </row>
    <row r="593" spans="3:4" x14ac:dyDescent="0.2">
      <c r="C593" s="51" t="s">
        <v>1570</v>
      </c>
      <c r="D593" s="52" t="s">
        <v>1571</v>
      </c>
    </row>
    <row r="594" spans="3:4" x14ac:dyDescent="0.2">
      <c r="C594" s="51" t="s">
        <v>1572</v>
      </c>
      <c r="D594" s="52" t="s">
        <v>1573</v>
      </c>
    </row>
    <row r="595" spans="3:4" x14ac:dyDescent="0.2">
      <c r="C595" s="51" t="s">
        <v>1574</v>
      </c>
      <c r="D595" s="52" t="s">
        <v>1575</v>
      </c>
    </row>
    <row r="596" spans="3:4" x14ac:dyDescent="0.2">
      <c r="C596" s="51" t="s">
        <v>1576</v>
      </c>
      <c r="D596" s="52" t="s">
        <v>1577</v>
      </c>
    </row>
    <row r="597" spans="3:4" x14ac:dyDescent="0.2">
      <c r="C597" s="51" t="s">
        <v>1578</v>
      </c>
      <c r="D597" s="52" t="s">
        <v>1579</v>
      </c>
    </row>
    <row r="598" spans="3:4" x14ac:dyDescent="0.2">
      <c r="C598" s="51" t="s">
        <v>1580</v>
      </c>
      <c r="D598" s="52" t="s">
        <v>1581</v>
      </c>
    </row>
    <row r="599" spans="3:4" x14ac:dyDescent="0.2">
      <c r="C599" s="51" t="s">
        <v>1582</v>
      </c>
      <c r="D599" s="52" t="s">
        <v>1583</v>
      </c>
    </row>
    <row r="600" spans="3:4" x14ac:dyDescent="0.2">
      <c r="C600" s="51" t="s">
        <v>1584</v>
      </c>
      <c r="D600" s="52" t="s">
        <v>1585</v>
      </c>
    </row>
    <row r="601" spans="3:4" x14ac:dyDescent="0.2">
      <c r="C601" s="51" t="s">
        <v>1586</v>
      </c>
      <c r="D601" s="52" t="s">
        <v>1587</v>
      </c>
    </row>
    <row r="602" spans="3:4" x14ac:dyDescent="0.2">
      <c r="C602" s="51" t="s">
        <v>1588</v>
      </c>
      <c r="D602" s="52" t="s">
        <v>1589</v>
      </c>
    </row>
    <row r="603" spans="3:4" x14ac:dyDescent="0.2">
      <c r="C603" s="51" t="s">
        <v>1590</v>
      </c>
      <c r="D603" s="52" t="s">
        <v>1591</v>
      </c>
    </row>
    <row r="604" spans="3:4" x14ac:dyDescent="0.2">
      <c r="C604" s="51" t="s">
        <v>1592</v>
      </c>
      <c r="D604" s="52" t="s">
        <v>1593</v>
      </c>
    </row>
    <row r="605" spans="3:4" x14ac:dyDescent="0.2">
      <c r="C605" s="51" t="s">
        <v>1594</v>
      </c>
      <c r="D605" s="52" t="s">
        <v>1595</v>
      </c>
    </row>
    <row r="606" spans="3:4" x14ac:dyDescent="0.2">
      <c r="C606" s="51" t="s">
        <v>1596</v>
      </c>
      <c r="D606" s="52" t="s">
        <v>1597</v>
      </c>
    </row>
    <row r="607" spans="3:4" x14ac:dyDescent="0.2">
      <c r="C607" s="51" t="s">
        <v>1598</v>
      </c>
      <c r="D607" s="52" t="s">
        <v>1599</v>
      </c>
    </row>
    <row r="608" spans="3:4" x14ac:dyDescent="0.2">
      <c r="C608" s="51" t="s">
        <v>1600</v>
      </c>
      <c r="D608" s="52" t="s">
        <v>1601</v>
      </c>
    </row>
    <row r="609" spans="3:4" x14ac:dyDescent="0.2">
      <c r="C609" s="51" t="s">
        <v>1602</v>
      </c>
      <c r="D609" s="52" t="s">
        <v>1603</v>
      </c>
    </row>
    <row r="610" spans="3:4" x14ac:dyDescent="0.2">
      <c r="C610" s="51" t="s">
        <v>1604</v>
      </c>
      <c r="D610" s="52" t="s">
        <v>1605</v>
      </c>
    </row>
    <row r="611" spans="3:4" x14ac:dyDescent="0.2">
      <c r="C611" s="51" t="s">
        <v>1606</v>
      </c>
      <c r="D611" s="52" t="s">
        <v>1607</v>
      </c>
    </row>
    <row r="612" spans="3:4" x14ac:dyDescent="0.2">
      <c r="C612" s="51" t="s">
        <v>1608</v>
      </c>
      <c r="D612" s="52" t="s">
        <v>1609</v>
      </c>
    </row>
    <row r="613" spans="3:4" x14ac:dyDescent="0.2">
      <c r="C613" s="51" t="s">
        <v>1610</v>
      </c>
      <c r="D613" s="52" t="s">
        <v>1611</v>
      </c>
    </row>
    <row r="614" spans="3:4" x14ac:dyDescent="0.2">
      <c r="C614" s="51" t="s">
        <v>1612</v>
      </c>
      <c r="D614" s="52" t="s">
        <v>1613</v>
      </c>
    </row>
    <row r="615" spans="3:4" x14ac:dyDescent="0.2">
      <c r="C615" s="51" t="s">
        <v>1614</v>
      </c>
      <c r="D615" s="52" t="s">
        <v>1615</v>
      </c>
    </row>
    <row r="616" spans="3:4" x14ac:dyDescent="0.2">
      <c r="C616" s="51" t="s">
        <v>1616</v>
      </c>
      <c r="D616" s="52" t="s">
        <v>1617</v>
      </c>
    </row>
    <row r="617" spans="3:4" x14ac:dyDescent="0.2">
      <c r="C617" s="51" t="s">
        <v>1618</v>
      </c>
      <c r="D617" s="52" t="s">
        <v>1619</v>
      </c>
    </row>
    <row r="618" spans="3:4" x14ac:dyDescent="0.2">
      <c r="C618" s="51" t="s">
        <v>1620</v>
      </c>
      <c r="D618" s="52" t="s">
        <v>1621</v>
      </c>
    </row>
    <row r="619" spans="3:4" x14ac:dyDescent="0.2">
      <c r="C619" s="51" t="s">
        <v>1622</v>
      </c>
      <c r="D619" s="52" t="s">
        <v>1623</v>
      </c>
    </row>
    <row r="620" spans="3:4" x14ac:dyDescent="0.2">
      <c r="C620" s="51" t="s">
        <v>1624</v>
      </c>
      <c r="D620" s="52" t="s">
        <v>1625</v>
      </c>
    </row>
    <row r="621" spans="3:4" x14ac:dyDescent="0.2">
      <c r="C621" s="51" t="s">
        <v>1626</v>
      </c>
      <c r="D621" s="52" t="s">
        <v>1627</v>
      </c>
    </row>
    <row r="622" spans="3:4" x14ac:dyDescent="0.2">
      <c r="C622" s="51" t="s">
        <v>1628</v>
      </c>
      <c r="D622" s="52" t="s">
        <v>1629</v>
      </c>
    </row>
    <row r="623" spans="3:4" x14ac:dyDescent="0.2">
      <c r="C623" s="51" t="s">
        <v>1630</v>
      </c>
      <c r="D623" s="52" t="s">
        <v>1631</v>
      </c>
    </row>
    <row r="624" spans="3:4" x14ac:dyDescent="0.2">
      <c r="C624" s="51" t="s">
        <v>1632</v>
      </c>
      <c r="D624" s="52" t="s">
        <v>1633</v>
      </c>
    </row>
    <row r="625" spans="3:4" x14ac:dyDescent="0.2">
      <c r="C625" s="51" t="s">
        <v>1634</v>
      </c>
      <c r="D625" s="52" t="s">
        <v>1635</v>
      </c>
    </row>
    <row r="626" spans="3:4" x14ac:dyDescent="0.2">
      <c r="C626" s="51" t="s">
        <v>1636</v>
      </c>
      <c r="D626" s="52" t="s">
        <v>1637</v>
      </c>
    </row>
    <row r="627" spans="3:4" x14ac:dyDescent="0.2">
      <c r="C627" s="51" t="s">
        <v>1638</v>
      </c>
      <c r="D627" s="52" t="s">
        <v>1639</v>
      </c>
    </row>
    <row r="628" spans="3:4" x14ac:dyDescent="0.2">
      <c r="C628" s="51" t="s">
        <v>1640</v>
      </c>
      <c r="D628" s="52" t="s">
        <v>1641</v>
      </c>
    </row>
    <row r="629" spans="3:4" x14ac:dyDescent="0.2">
      <c r="C629" s="51" t="s">
        <v>1642</v>
      </c>
      <c r="D629" s="52" t="s">
        <v>28</v>
      </c>
    </row>
    <row r="630" spans="3:4" x14ac:dyDescent="0.2">
      <c r="C630" s="51" t="s">
        <v>1643</v>
      </c>
      <c r="D630" s="52" t="s">
        <v>1644</v>
      </c>
    </row>
    <row r="631" spans="3:4" x14ac:dyDescent="0.2">
      <c r="C631" s="51" t="s">
        <v>1645</v>
      </c>
      <c r="D631" s="52" t="s">
        <v>1646</v>
      </c>
    </row>
    <row r="632" spans="3:4" x14ac:dyDescent="0.2">
      <c r="C632" s="51" t="s">
        <v>1647</v>
      </c>
      <c r="D632" s="52" t="s">
        <v>1648</v>
      </c>
    </row>
    <row r="633" spans="3:4" x14ac:dyDescent="0.2">
      <c r="C633" s="51" t="s">
        <v>1649</v>
      </c>
      <c r="D633" s="52" t="s">
        <v>1650</v>
      </c>
    </row>
    <row r="634" spans="3:4" x14ac:dyDescent="0.2">
      <c r="C634" s="51" t="s">
        <v>1651</v>
      </c>
      <c r="D634" s="52" t="s">
        <v>1652</v>
      </c>
    </row>
    <row r="635" spans="3:4" x14ac:dyDescent="0.2">
      <c r="C635" s="51" t="s">
        <v>1653</v>
      </c>
      <c r="D635" s="52" t="s">
        <v>1654</v>
      </c>
    </row>
    <row r="636" spans="3:4" x14ac:dyDescent="0.2">
      <c r="C636" s="51" t="s">
        <v>1655</v>
      </c>
      <c r="D636" s="52" t="s">
        <v>1656</v>
      </c>
    </row>
    <row r="637" spans="3:4" x14ac:dyDescent="0.2">
      <c r="C637" s="51" t="s">
        <v>1657</v>
      </c>
      <c r="D637" s="52" t="s">
        <v>1658</v>
      </c>
    </row>
    <row r="638" spans="3:4" x14ac:dyDescent="0.2">
      <c r="C638" s="51" t="s">
        <v>1659</v>
      </c>
      <c r="D638" s="52" t="s">
        <v>1660</v>
      </c>
    </row>
    <row r="639" spans="3:4" x14ac:dyDescent="0.2">
      <c r="C639" s="51" t="s">
        <v>1661</v>
      </c>
      <c r="D639" s="52" t="s">
        <v>1662</v>
      </c>
    </row>
    <row r="640" spans="3:4" x14ac:dyDescent="0.2">
      <c r="C640" s="51" t="s">
        <v>1663</v>
      </c>
      <c r="D640" s="52" t="s">
        <v>1664</v>
      </c>
    </row>
    <row r="641" spans="3:4" x14ac:dyDescent="0.2">
      <c r="C641" s="51" t="s">
        <v>1665</v>
      </c>
      <c r="D641" s="52" t="s">
        <v>1666</v>
      </c>
    </row>
    <row r="642" spans="3:4" x14ac:dyDescent="0.2">
      <c r="C642" s="51" t="s">
        <v>1667</v>
      </c>
      <c r="D642" s="52" t="s">
        <v>1668</v>
      </c>
    </row>
    <row r="643" spans="3:4" x14ac:dyDescent="0.2">
      <c r="C643" s="51" t="s">
        <v>1669</v>
      </c>
      <c r="D643" s="52" t="s">
        <v>1670</v>
      </c>
    </row>
    <row r="644" spans="3:4" x14ac:dyDescent="0.2">
      <c r="C644" s="51" t="s">
        <v>1671</v>
      </c>
      <c r="D644" s="52" t="s">
        <v>1672</v>
      </c>
    </row>
    <row r="645" spans="3:4" x14ac:dyDescent="0.2">
      <c r="C645" s="51" t="s">
        <v>1673</v>
      </c>
      <c r="D645" s="52" t="s">
        <v>46</v>
      </c>
    </row>
    <row r="646" spans="3:4" x14ac:dyDescent="0.2">
      <c r="C646" s="51" t="s">
        <v>1674</v>
      </c>
      <c r="D646" s="52" t="s">
        <v>1675</v>
      </c>
    </row>
    <row r="647" spans="3:4" x14ac:dyDescent="0.2">
      <c r="C647" s="51" t="s">
        <v>1676</v>
      </c>
      <c r="D647" s="52" t="s">
        <v>1677</v>
      </c>
    </row>
    <row r="648" spans="3:4" x14ac:dyDescent="0.2">
      <c r="C648" s="51" t="s">
        <v>1678</v>
      </c>
      <c r="D648" s="52" t="s">
        <v>73</v>
      </c>
    </row>
    <row r="649" spans="3:4" x14ac:dyDescent="0.2">
      <c r="C649" s="51" t="s">
        <v>1679</v>
      </c>
      <c r="D649" s="52" t="s">
        <v>1680</v>
      </c>
    </row>
    <row r="650" spans="3:4" x14ac:dyDescent="0.2">
      <c r="C650" s="51" t="s">
        <v>1681</v>
      </c>
      <c r="D650" s="52" t="s">
        <v>1682</v>
      </c>
    </row>
    <row r="651" spans="3:4" x14ac:dyDescent="0.2">
      <c r="C651" s="51" t="s">
        <v>1683</v>
      </c>
      <c r="D651" s="52" t="s">
        <v>1684</v>
      </c>
    </row>
    <row r="652" spans="3:4" x14ac:dyDescent="0.2">
      <c r="C652" s="51" t="s">
        <v>1685</v>
      </c>
      <c r="D652" s="52" t="s">
        <v>1686</v>
      </c>
    </row>
    <row r="653" spans="3:4" x14ac:dyDescent="0.2">
      <c r="C653" s="51" t="s">
        <v>1687</v>
      </c>
      <c r="D653" s="52" t="s">
        <v>1688</v>
      </c>
    </row>
    <row r="654" spans="3:4" x14ac:dyDescent="0.2">
      <c r="C654" s="51" t="s">
        <v>1689</v>
      </c>
      <c r="D654" s="52" t="s">
        <v>1690</v>
      </c>
    </row>
    <row r="655" spans="3:4" x14ac:dyDescent="0.2">
      <c r="C655" s="51" t="s">
        <v>1691</v>
      </c>
      <c r="D655" s="52" t="s">
        <v>1692</v>
      </c>
    </row>
    <row r="656" spans="3:4" x14ac:dyDescent="0.2">
      <c r="C656" s="51" t="s">
        <v>1693</v>
      </c>
      <c r="D656" s="52" t="s">
        <v>1694</v>
      </c>
    </row>
    <row r="657" spans="3:4" x14ac:dyDescent="0.2">
      <c r="C657" s="51" t="s">
        <v>1695</v>
      </c>
      <c r="D657" s="52" t="s">
        <v>1696</v>
      </c>
    </row>
    <row r="658" spans="3:4" x14ac:dyDescent="0.2">
      <c r="C658" s="51" t="s">
        <v>1697</v>
      </c>
      <c r="D658" s="52" t="s">
        <v>1698</v>
      </c>
    </row>
    <row r="659" spans="3:4" x14ac:dyDescent="0.2">
      <c r="C659" s="51" t="s">
        <v>1699</v>
      </c>
      <c r="D659" s="52" t="s">
        <v>1700</v>
      </c>
    </row>
    <row r="660" spans="3:4" x14ac:dyDescent="0.2">
      <c r="C660" s="51" t="s">
        <v>1701</v>
      </c>
      <c r="D660" s="52" t="s">
        <v>1702</v>
      </c>
    </row>
    <row r="661" spans="3:4" x14ac:dyDescent="0.2">
      <c r="C661" s="51" t="s">
        <v>1703</v>
      </c>
      <c r="D661" s="52" t="s">
        <v>1704</v>
      </c>
    </row>
    <row r="662" spans="3:4" x14ac:dyDescent="0.2">
      <c r="C662" s="51" t="s">
        <v>1705</v>
      </c>
      <c r="D662" s="52" t="s">
        <v>1706</v>
      </c>
    </row>
    <row r="663" spans="3:4" x14ac:dyDescent="0.2">
      <c r="C663" s="51" t="s">
        <v>1707</v>
      </c>
      <c r="D663" s="52" t="s">
        <v>1708</v>
      </c>
    </row>
    <row r="664" spans="3:4" x14ac:dyDescent="0.2">
      <c r="C664" s="51" t="s">
        <v>1709</v>
      </c>
      <c r="D664" s="52" t="s">
        <v>1710</v>
      </c>
    </row>
    <row r="665" spans="3:4" x14ac:dyDescent="0.2">
      <c r="C665" s="51" t="s">
        <v>1711</v>
      </c>
      <c r="D665" s="52" t="s">
        <v>1712</v>
      </c>
    </row>
    <row r="666" spans="3:4" x14ac:dyDescent="0.2">
      <c r="C666" s="51" t="s">
        <v>1713</v>
      </c>
      <c r="D666" s="52" t="s">
        <v>1714</v>
      </c>
    </row>
    <row r="667" spans="3:4" x14ac:dyDescent="0.2">
      <c r="C667" s="51" t="s">
        <v>1715</v>
      </c>
      <c r="D667" s="52" t="s">
        <v>1716</v>
      </c>
    </row>
    <row r="668" spans="3:4" x14ac:dyDescent="0.2">
      <c r="C668" s="51" t="s">
        <v>1717</v>
      </c>
      <c r="D668" s="52" t="s">
        <v>1718</v>
      </c>
    </row>
    <row r="669" spans="3:4" x14ac:dyDescent="0.2">
      <c r="C669" s="51" t="s">
        <v>1719</v>
      </c>
      <c r="D669" s="52" t="s">
        <v>1720</v>
      </c>
    </row>
    <row r="670" spans="3:4" x14ac:dyDescent="0.2">
      <c r="C670" s="51" t="s">
        <v>1721</v>
      </c>
      <c r="D670" s="52" t="s">
        <v>1722</v>
      </c>
    </row>
    <row r="671" spans="3:4" x14ac:dyDescent="0.2">
      <c r="C671" s="51" t="s">
        <v>1723</v>
      </c>
      <c r="D671" s="52" t="s">
        <v>1724</v>
      </c>
    </row>
    <row r="672" spans="3:4" x14ac:dyDescent="0.2">
      <c r="C672" s="51" t="s">
        <v>1725</v>
      </c>
      <c r="D672" s="52" t="s">
        <v>1726</v>
      </c>
    </row>
    <row r="673" spans="3:4" x14ac:dyDescent="0.2">
      <c r="C673" s="51" t="s">
        <v>1727</v>
      </c>
      <c r="D673" s="52" t="s">
        <v>1728</v>
      </c>
    </row>
    <row r="674" spans="3:4" x14ac:dyDescent="0.2">
      <c r="C674" s="51" t="s">
        <v>1729</v>
      </c>
      <c r="D674" s="52" t="s">
        <v>1730</v>
      </c>
    </row>
    <row r="675" spans="3:4" x14ac:dyDescent="0.2">
      <c r="C675" s="51" t="s">
        <v>1731</v>
      </c>
      <c r="D675" s="52" t="s">
        <v>1732</v>
      </c>
    </row>
    <row r="676" spans="3:4" x14ac:dyDescent="0.2">
      <c r="C676" s="51" t="s">
        <v>1733</v>
      </c>
      <c r="D676" s="52" t="s">
        <v>1734</v>
      </c>
    </row>
    <row r="677" spans="3:4" x14ac:dyDescent="0.2">
      <c r="C677" s="51" t="s">
        <v>1735</v>
      </c>
      <c r="D677" s="52" t="s">
        <v>1736</v>
      </c>
    </row>
    <row r="678" spans="3:4" x14ac:dyDescent="0.2">
      <c r="C678" s="51" t="s">
        <v>1737</v>
      </c>
      <c r="D678" s="52" t="s">
        <v>1738</v>
      </c>
    </row>
    <row r="679" spans="3:4" x14ac:dyDescent="0.2">
      <c r="C679" s="51" t="s">
        <v>1739</v>
      </c>
      <c r="D679" s="52" t="s">
        <v>1740</v>
      </c>
    </row>
    <row r="680" spans="3:4" x14ac:dyDescent="0.2">
      <c r="C680" s="51" t="s">
        <v>1741</v>
      </c>
      <c r="D680" s="52" t="s">
        <v>1742</v>
      </c>
    </row>
    <row r="681" spans="3:4" x14ac:dyDescent="0.2">
      <c r="C681" s="51" t="s">
        <v>1743</v>
      </c>
      <c r="D681" s="52" t="s">
        <v>1744</v>
      </c>
    </row>
    <row r="682" spans="3:4" x14ac:dyDescent="0.2">
      <c r="C682" s="51" t="s">
        <v>1745</v>
      </c>
      <c r="D682" s="52" t="s">
        <v>1746</v>
      </c>
    </row>
    <row r="683" spans="3:4" ht="14.25" x14ac:dyDescent="0.2">
      <c r="C683" s="51" t="s">
        <v>1747</v>
      </c>
      <c r="D683" s="53" t="s">
        <v>71</v>
      </c>
    </row>
    <row r="684" spans="3:4" x14ac:dyDescent="0.2">
      <c r="C684" s="51" t="s">
        <v>1748</v>
      </c>
      <c r="D684" s="52" t="s">
        <v>1749</v>
      </c>
    </row>
    <row r="685" spans="3:4" x14ac:dyDescent="0.2">
      <c r="C685" s="51" t="s">
        <v>1750</v>
      </c>
      <c r="D685" s="52" t="s">
        <v>1751</v>
      </c>
    </row>
    <row r="686" spans="3:4" x14ac:dyDescent="0.2">
      <c r="C686" s="51" t="s">
        <v>1752</v>
      </c>
      <c r="D686" s="52" t="s">
        <v>1753</v>
      </c>
    </row>
    <row r="687" spans="3:4" x14ac:dyDescent="0.2">
      <c r="C687" s="51" t="s">
        <v>1754</v>
      </c>
      <c r="D687" s="52" t="s">
        <v>1755</v>
      </c>
    </row>
    <row r="688" spans="3:4" x14ac:dyDescent="0.2">
      <c r="C688" s="51" t="s">
        <v>1756</v>
      </c>
      <c r="D688" s="52" t="s">
        <v>1757</v>
      </c>
    </row>
    <row r="689" spans="3:4" x14ac:dyDescent="0.2">
      <c r="C689" s="51" t="s">
        <v>1758</v>
      </c>
      <c r="D689" s="52" t="s">
        <v>1759</v>
      </c>
    </row>
    <row r="690" spans="3:4" x14ac:dyDescent="0.2">
      <c r="C690" s="51" t="s">
        <v>1760</v>
      </c>
      <c r="D690" s="52" t="s">
        <v>1761</v>
      </c>
    </row>
    <row r="691" spans="3:4" x14ac:dyDescent="0.2">
      <c r="C691" s="51" t="s">
        <v>1762</v>
      </c>
      <c r="D691" s="52" t="s">
        <v>1763</v>
      </c>
    </row>
    <row r="692" spans="3:4" x14ac:dyDescent="0.2">
      <c r="C692" s="51" t="s">
        <v>1764</v>
      </c>
      <c r="D692" s="52" t="s">
        <v>1765</v>
      </c>
    </row>
    <row r="693" spans="3:4" x14ac:dyDescent="0.2">
      <c r="C693" s="51" t="s">
        <v>1766</v>
      </c>
      <c r="D693" s="52" t="s">
        <v>1767</v>
      </c>
    </row>
    <row r="694" spans="3:4" x14ac:dyDescent="0.2">
      <c r="C694" s="51" t="s">
        <v>1768</v>
      </c>
      <c r="D694" s="52" t="s">
        <v>1769</v>
      </c>
    </row>
    <row r="695" spans="3:4" x14ac:dyDescent="0.2">
      <c r="C695" s="51" t="s">
        <v>1770</v>
      </c>
      <c r="D695" s="52" t="s">
        <v>240</v>
      </c>
    </row>
    <row r="696" spans="3:4" x14ac:dyDescent="0.2">
      <c r="C696" s="51" t="s">
        <v>1771</v>
      </c>
      <c r="D696" s="52" t="s">
        <v>1772</v>
      </c>
    </row>
    <row r="697" spans="3:4" x14ac:dyDescent="0.2">
      <c r="C697" s="51" t="s">
        <v>1773</v>
      </c>
      <c r="D697" s="52" t="s">
        <v>1774</v>
      </c>
    </row>
    <row r="698" spans="3:4" x14ac:dyDescent="0.2">
      <c r="C698" s="51" t="s">
        <v>1775</v>
      </c>
      <c r="D698" s="52" t="s">
        <v>1776</v>
      </c>
    </row>
    <row r="699" spans="3:4" x14ac:dyDescent="0.2">
      <c r="C699" s="51" t="s">
        <v>1777</v>
      </c>
      <c r="D699" s="52" t="s">
        <v>1778</v>
      </c>
    </row>
    <row r="700" spans="3:4" x14ac:dyDescent="0.2">
      <c r="C700" s="51" t="s">
        <v>1779</v>
      </c>
      <c r="D700" s="52" t="s">
        <v>1780</v>
      </c>
    </row>
    <row r="701" spans="3:4" x14ac:dyDescent="0.2">
      <c r="C701" s="51" t="s">
        <v>1781</v>
      </c>
      <c r="D701" s="52" t="s">
        <v>1782</v>
      </c>
    </row>
    <row r="702" spans="3:4" x14ac:dyDescent="0.2">
      <c r="C702" s="51" t="s">
        <v>1783</v>
      </c>
      <c r="D702" s="52" t="s">
        <v>1784</v>
      </c>
    </row>
    <row r="703" spans="3:4" x14ac:dyDescent="0.2">
      <c r="C703" s="51" t="s">
        <v>1785</v>
      </c>
      <c r="D703" s="52" t="s">
        <v>1786</v>
      </c>
    </row>
    <row r="704" spans="3:4" x14ac:dyDescent="0.2">
      <c r="C704" s="51" t="s">
        <v>1787</v>
      </c>
      <c r="D704" s="52" t="s">
        <v>1788</v>
      </c>
    </row>
    <row r="705" spans="3:4" x14ac:dyDescent="0.2">
      <c r="C705" s="51" t="s">
        <v>1789</v>
      </c>
      <c r="D705" s="52" t="s">
        <v>1790</v>
      </c>
    </row>
    <row r="706" spans="3:4" x14ac:dyDescent="0.2">
      <c r="C706" s="51" t="s">
        <v>1791</v>
      </c>
      <c r="D706" s="52" t="s">
        <v>1792</v>
      </c>
    </row>
    <row r="707" spans="3:4" x14ac:dyDescent="0.2">
      <c r="C707" s="51" t="s">
        <v>1793</v>
      </c>
      <c r="D707" s="52" t="s">
        <v>1794</v>
      </c>
    </row>
    <row r="708" spans="3:4" x14ac:dyDescent="0.2">
      <c r="C708" s="51" t="s">
        <v>1795</v>
      </c>
      <c r="D708" s="52" t="s">
        <v>1796</v>
      </c>
    </row>
    <row r="709" spans="3:4" x14ac:dyDescent="0.2">
      <c r="C709" s="51" t="s">
        <v>1797</v>
      </c>
      <c r="D709" s="52" t="s">
        <v>1798</v>
      </c>
    </row>
    <row r="710" spans="3:4" x14ac:dyDescent="0.2">
      <c r="C710" s="51" t="s">
        <v>1799</v>
      </c>
      <c r="D710" s="52" t="s">
        <v>1800</v>
      </c>
    </row>
    <row r="711" spans="3:4" x14ac:dyDescent="0.2">
      <c r="C711" s="51" t="s">
        <v>1801</v>
      </c>
      <c r="D711" s="52" t="s">
        <v>1802</v>
      </c>
    </row>
    <row r="712" spans="3:4" x14ac:dyDescent="0.2">
      <c r="C712" s="51" t="s">
        <v>1803</v>
      </c>
      <c r="D712" s="52" t="s">
        <v>1804</v>
      </c>
    </row>
    <row r="713" spans="3:4" x14ac:dyDescent="0.2">
      <c r="C713" s="51" t="s">
        <v>1805</v>
      </c>
      <c r="D713" s="52" t="s">
        <v>1806</v>
      </c>
    </row>
    <row r="714" spans="3:4" x14ac:dyDescent="0.2">
      <c r="C714" s="51" t="s">
        <v>1807</v>
      </c>
      <c r="D714" s="52" t="s">
        <v>1808</v>
      </c>
    </row>
    <row r="715" spans="3:4" x14ac:dyDescent="0.2">
      <c r="C715" s="51" t="s">
        <v>1809</v>
      </c>
      <c r="D715" s="52" t="s">
        <v>1810</v>
      </c>
    </row>
    <row r="716" spans="3:4" x14ac:dyDescent="0.2">
      <c r="C716" s="51" t="s">
        <v>1811</v>
      </c>
      <c r="D716" s="52" t="s">
        <v>1812</v>
      </c>
    </row>
    <row r="717" spans="3:4" x14ac:dyDescent="0.2">
      <c r="C717" s="51" t="s">
        <v>1813</v>
      </c>
      <c r="D717" s="52" t="s">
        <v>1814</v>
      </c>
    </row>
    <row r="718" spans="3:4" x14ac:dyDescent="0.2">
      <c r="C718" s="51" t="s">
        <v>1815</v>
      </c>
      <c r="D718" s="52" t="s">
        <v>1816</v>
      </c>
    </row>
    <row r="719" spans="3:4" x14ac:dyDescent="0.2">
      <c r="C719" s="51" t="s">
        <v>1817</v>
      </c>
      <c r="D719" s="52" t="s">
        <v>1818</v>
      </c>
    </row>
    <row r="720" spans="3:4" x14ac:dyDescent="0.2">
      <c r="C720" s="51" t="s">
        <v>1819</v>
      </c>
      <c r="D720" s="52" t="s">
        <v>1820</v>
      </c>
    </row>
    <row r="721" spans="3:4" x14ac:dyDescent="0.2">
      <c r="C721" s="51" t="s">
        <v>1821</v>
      </c>
      <c r="D721" s="52" t="s">
        <v>1822</v>
      </c>
    </row>
    <row r="722" spans="3:4" x14ac:dyDescent="0.2">
      <c r="C722" s="51" t="s">
        <v>1823</v>
      </c>
      <c r="D722" s="52" t="s">
        <v>1824</v>
      </c>
    </row>
    <row r="723" spans="3:4" x14ac:dyDescent="0.2">
      <c r="C723" s="51" t="s">
        <v>1825</v>
      </c>
      <c r="D723" s="52" t="s">
        <v>1826</v>
      </c>
    </row>
    <row r="724" spans="3:4" x14ac:dyDescent="0.2">
      <c r="C724" s="51" t="s">
        <v>1827</v>
      </c>
      <c r="D724" s="52" t="s">
        <v>1828</v>
      </c>
    </row>
    <row r="725" spans="3:4" x14ac:dyDescent="0.2">
      <c r="C725" s="51" t="s">
        <v>1829</v>
      </c>
      <c r="D725" s="52" t="s">
        <v>1830</v>
      </c>
    </row>
    <row r="726" spans="3:4" x14ac:dyDescent="0.2">
      <c r="C726" s="51" t="s">
        <v>1831</v>
      </c>
      <c r="D726" s="52" t="s">
        <v>1832</v>
      </c>
    </row>
    <row r="727" spans="3:4" x14ac:dyDescent="0.2">
      <c r="C727" s="51" t="s">
        <v>1833</v>
      </c>
      <c r="D727" s="52" t="s">
        <v>1834</v>
      </c>
    </row>
    <row r="728" spans="3:4" x14ac:dyDescent="0.2">
      <c r="C728" s="51" t="s">
        <v>1835</v>
      </c>
      <c r="D728" s="52" t="s">
        <v>1836</v>
      </c>
    </row>
    <row r="729" spans="3:4" x14ac:dyDescent="0.2">
      <c r="C729" s="51" t="s">
        <v>1837</v>
      </c>
      <c r="D729" s="52" t="s">
        <v>1838</v>
      </c>
    </row>
    <row r="730" spans="3:4" x14ac:dyDescent="0.2">
      <c r="C730" s="51" t="s">
        <v>1839</v>
      </c>
      <c r="D730" s="52" t="s">
        <v>1840</v>
      </c>
    </row>
    <row r="731" spans="3:4" x14ac:dyDescent="0.2">
      <c r="C731" s="51" t="s">
        <v>1841</v>
      </c>
      <c r="D731" s="52" t="s">
        <v>1842</v>
      </c>
    </row>
    <row r="732" spans="3:4" x14ac:dyDescent="0.2">
      <c r="C732" s="51" t="s">
        <v>1843</v>
      </c>
      <c r="D732" s="52" t="s">
        <v>1844</v>
      </c>
    </row>
    <row r="733" spans="3:4" x14ac:dyDescent="0.2">
      <c r="C733" s="51" t="s">
        <v>1845</v>
      </c>
      <c r="D733" s="52" t="s">
        <v>1846</v>
      </c>
    </row>
    <row r="734" spans="3:4" x14ac:dyDescent="0.2">
      <c r="C734" s="51" t="s">
        <v>1847</v>
      </c>
      <c r="D734" s="52" t="s">
        <v>1848</v>
      </c>
    </row>
    <row r="735" spans="3:4" x14ac:dyDescent="0.2">
      <c r="C735" s="51" t="s">
        <v>1849</v>
      </c>
      <c r="D735" s="52" t="s">
        <v>1850</v>
      </c>
    </row>
    <row r="736" spans="3:4" x14ac:dyDescent="0.2">
      <c r="C736" s="51" t="s">
        <v>1851</v>
      </c>
      <c r="D736" s="54" t="s">
        <v>1852</v>
      </c>
    </row>
    <row r="737" spans="3:4" x14ac:dyDescent="0.2">
      <c r="C737" s="51" t="s">
        <v>1853</v>
      </c>
      <c r="D737" s="52" t="s">
        <v>1854</v>
      </c>
    </row>
    <row r="738" spans="3:4" x14ac:dyDescent="0.2">
      <c r="C738" s="51" t="s">
        <v>1855</v>
      </c>
      <c r="D738" s="52" t="s">
        <v>1856</v>
      </c>
    </row>
    <row r="739" spans="3:4" x14ac:dyDescent="0.2">
      <c r="C739" s="51" t="s">
        <v>1857</v>
      </c>
      <c r="D739" s="52" t="s">
        <v>1858</v>
      </c>
    </row>
    <row r="740" spans="3:4" x14ac:dyDescent="0.2">
      <c r="C740" s="51" t="s">
        <v>1859</v>
      </c>
      <c r="D740" s="52" t="s">
        <v>40</v>
      </c>
    </row>
    <row r="741" spans="3:4" x14ac:dyDescent="0.2">
      <c r="C741" s="51" t="s">
        <v>1860</v>
      </c>
      <c r="D741" s="52" t="s">
        <v>1861</v>
      </c>
    </row>
    <row r="742" spans="3:4" x14ac:dyDescent="0.2">
      <c r="C742" s="51" t="s">
        <v>1862</v>
      </c>
      <c r="D742" s="52" t="s">
        <v>1863</v>
      </c>
    </row>
    <row r="743" spans="3:4" x14ac:dyDescent="0.2">
      <c r="C743" s="51" t="s">
        <v>1864</v>
      </c>
      <c r="D743" s="52" t="s">
        <v>1865</v>
      </c>
    </row>
    <row r="744" spans="3:4" x14ac:dyDescent="0.2">
      <c r="C744" s="51" t="s">
        <v>1866</v>
      </c>
      <c r="D744" s="52" t="s">
        <v>1867</v>
      </c>
    </row>
    <row r="745" spans="3:4" x14ac:dyDescent="0.2">
      <c r="C745" s="51" t="s">
        <v>1868</v>
      </c>
      <c r="D745" s="52" t="s">
        <v>1869</v>
      </c>
    </row>
    <row r="746" spans="3:4" x14ac:dyDescent="0.2">
      <c r="C746" s="51" t="s">
        <v>1870</v>
      </c>
      <c r="D746" s="52" t="s">
        <v>1871</v>
      </c>
    </row>
    <row r="747" spans="3:4" x14ac:dyDescent="0.2">
      <c r="C747" s="51" t="s">
        <v>1872</v>
      </c>
      <c r="D747" s="52" t="s">
        <v>1873</v>
      </c>
    </row>
    <row r="748" spans="3:4" x14ac:dyDescent="0.2">
      <c r="C748" s="51" t="s">
        <v>1874</v>
      </c>
      <c r="D748" s="52" t="s">
        <v>1875</v>
      </c>
    </row>
    <row r="749" spans="3:4" x14ac:dyDescent="0.2">
      <c r="C749" s="51" t="s">
        <v>1876</v>
      </c>
      <c r="D749" s="52" t="s">
        <v>1877</v>
      </c>
    </row>
    <row r="750" spans="3:4" x14ac:dyDescent="0.2">
      <c r="C750" s="51" t="s">
        <v>1878</v>
      </c>
      <c r="D750" s="52" t="s">
        <v>1879</v>
      </c>
    </row>
    <row r="751" spans="3:4" x14ac:dyDescent="0.2">
      <c r="C751" s="51" t="s">
        <v>1880</v>
      </c>
      <c r="D751" s="52" t="s">
        <v>1881</v>
      </c>
    </row>
    <row r="752" spans="3:4" x14ac:dyDescent="0.2">
      <c r="C752" s="51" t="s">
        <v>1882</v>
      </c>
      <c r="D752" s="52" t="s">
        <v>1883</v>
      </c>
    </row>
    <row r="753" spans="3:4" x14ac:dyDescent="0.2">
      <c r="C753" s="51" t="s">
        <v>1884</v>
      </c>
      <c r="D753" s="52" t="s">
        <v>1885</v>
      </c>
    </row>
    <row r="754" spans="3:4" x14ac:dyDescent="0.2">
      <c r="C754" s="51" t="s">
        <v>1886</v>
      </c>
      <c r="D754" s="52" t="s">
        <v>1887</v>
      </c>
    </row>
    <row r="755" spans="3:4" x14ac:dyDescent="0.2">
      <c r="C755" s="51" t="s">
        <v>1888</v>
      </c>
      <c r="D755" s="52" t="s">
        <v>1889</v>
      </c>
    </row>
    <row r="756" spans="3:4" x14ac:dyDescent="0.2">
      <c r="C756" s="51" t="s">
        <v>1890</v>
      </c>
      <c r="D756" s="52" t="s">
        <v>1891</v>
      </c>
    </row>
    <row r="757" spans="3:4" x14ac:dyDescent="0.2">
      <c r="C757" s="51" t="s">
        <v>1892</v>
      </c>
      <c r="D757" s="52" t="s">
        <v>1893</v>
      </c>
    </row>
    <row r="758" spans="3:4" x14ac:dyDescent="0.2">
      <c r="C758" s="51" t="s">
        <v>1894</v>
      </c>
      <c r="D758" s="52" t="s">
        <v>1895</v>
      </c>
    </row>
    <row r="759" spans="3:4" x14ac:dyDescent="0.2">
      <c r="C759" s="51" t="s">
        <v>1896</v>
      </c>
      <c r="D759" s="52" t="s">
        <v>1897</v>
      </c>
    </row>
    <row r="760" spans="3:4" x14ac:dyDescent="0.2">
      <c r="C760" s="51" t="s">
        <v>1898</v>
      </c>
      <c r="D760" s="52" t="s">
        <v>1899</v>
      </c>
    </row>
    <row r="761" spans="3:4" x14ac:dyDescent="0.2">
      <c r="C761" s="51" t="s">
        <v>1900</v>
      </c>
      <c r="D761" s="52" t="s">
        <v>1901</v>
      </c>
    </row>
    <row r="762" spans="3:4" x14ac:dyDescent="0.2">
      <c r="C762" s="51" t="s">
        <v>1902</v>
      </c>
      <c r="D762" s="52" t="s">
        <v>1903</v>
      </c>
    </row>
    <row r="763" spans="3:4" x14ac:dyDescent="0.2">
      <c r="C763" s="51" t="s">
        <v>1904</v>
      </c>
      <c r="D763" s="52" t="s">
        <v>1905</v>
      </c>
    </row>
    <row r="764" spans="3:4" x14ac:dyDescent="0.2">
      <c r="C764" s="51" t="s">
        <v>1906</v>
      </c>
      <c r="D764" s="52" t="s">
        <v>1907</v>
      </c>
    </row>
    <row r="765" spans="3:4" x14ac:dyDescent="0.2">
      <c r="C765" s="51" t="s">
        <v>1908</v>
      </c>
      <c r="D765" s="52" t="s">
        <v>1909</v>
      </c>
    </row>
    <row r="766" spans="3:4" x14ac:dyDescent="0.2">
      <c r="C766" s="51" t="s">
        <v>1910</v>
      </c>
      <c r="D766" s="52" t="s">
        <v>1911</v>
      </c>
    </row>
    <row r="767" spans="3:4" x14ac:dyDescent="0.2">
      <c r="C767" s="51" t="s">
        <v>1912</v>
      </c>
      <c r="D767" s="52" t="s">
        <v>1913</v>
      </c>
    </row>
    <row r="768" spans="3:4" x14ac:dyDescent="0.2">
      <c r="C768" s="51" t="s">
        <v>1914</v>
      </c>
      <c r="D768" s="52" t="s">
        <v>1915</v>
      </c>
    </row>
    <row r="769" spans="3:4" x14ac:dyDescent="0.2">
      <c r="C769" s="51" t="s">
        <v>1916</v>
      </c>
      <c r="D769" s="52" t="s">
        <v>1917</v>
      </c>
    </row>
    <row r="770" spans="3:4" x14ac:dyDescent="0.2">
      <c r="C770" s="51" t="s">
        <v>1918</v>
      </c>
      <c r="D770" s="52" t="s">
        <v>1919</v>
      </c>
    </row>
    <row r="771" spans="3:4" x14ac:dyDescent="0.2">
      <c r="C771" s="51" t="s">
        <v>1920</v>
      </c>
      <c r="D771" s="52" t="s">
        <v>1921</v>
      </c>
    </row>
    <row r="772" spans="3:4" x14ac:dyDescent="0.2">
      <c r="C772" s="51" t="s">
        <v>1922</v>
      </c>
      <c r="D772" s="52" t="s">
        <v>1923</v>
      </c>
    </row>
    <row r="773" spans="3:4" x14ac:dyDescent="0.2">
      <c r="C773" s="51" t="s">
        <v>1924</v>
      </c>
      <c r="D773" s="52" t="s">
        <v>1925</v>
      </c>
    </row>
    <row r="774" spans="3:4" x14ac:dyDescent="0.2">
      <c r="C774" s="51" t="s">
        <v>1926</v>
      </c>
      <c r="D774" s="52" t="s">
        <v>1927</v>
      </c>
    </row>
    <row r="775" spans="3:4" x14ac:dyDescent="0.2">
      <c r="C775" s="51" t="s">
        <v>1928</v>
      </c>
      <c r="D775" s="52" t="s">
        <v>1929</v>
      </c>
    </row>
    <row r="776" spans="3:4" x14ac:dyDescent="0.2">
      <c r="C776" s="51" t="s">
        <v>1930</v>
      </c>
      <c r="D776" s="52" t="s">
        <v>1931</v>
      </c>
    </row>
    <row r="777" spans="3:4" x14ac:dyDescent="0.2">
      <c r="C777" s="51" t="s">
        <v>1932</v>
      </c>
      <c r="D777" s="52" t="s">
        <v>1933</v>
      </c>
    </row>
    <row r="778" spans="3:4" x14ac:dyDescent="0.2">
      <c r="C778" s="51" t="s">
        <v>1934</v>
      </c>
      <c r="D778" s="52" t="s">
        <v>1935</v>
      </c>
    </row>
    <row r="779" spans="3:4" x14ac:dyDescent="0.2">
      <c r="C779" s="51" t="s">
        <v>1936</v>
      </c>
      <c r="D779" s="52" t="s">
        <v>708</v>
      </c>
    </row>
    <row r="780" spans="3:4" x14ac:dyDescent="0.2">
      <c r="C780" s="51" t="s">
        <v>1937</v>
      </c>
      <c r="D780" s="52" t="s">
        <v>1938</v>
      </c>
    </row>
    <row r="781" spans="3:4" x14ac:dyDescent="0.2">
      <c r="C781" s="51" t="s">
        <v>1939</v>
      </c>
      <c r="D781" s="52" t="s">
        <v>1940</v>
      </c>
    </row>
    <row r="782" spans="3:4" x14ac:dyDescent="0.2">
      <c r="C782" s="51" t="s">
        <v>1941</v>
      </c>
      <c r="D782" s="52" t="s">
        <v>1942</v>
      </c>
    </row>
    <row r="783" spans="3:4" x14ac:dyDescent="0.2">
      <c r="C783" s="51" t="s">
        <v>1943</v>
      </c>
      <c r="D783" s="52" t="s">
        <v>1944</v>
      </c>
    </row>
    <row r="784" spans="3:4" x14ac:dyDescent="0.2">
      <c r="C784" s="51" t="s">
        <v>1945</v>
      </c>
      <c r="D784" s="52" t="s">
        <v>1946</v>
      </c>
    </row>
    <row r="785" spans="3:4" x14ac:dyDescent="0.2">
      <c r="C785" s="51" t="s">
        <v>1947</v>
      </c>
      <c r="D785" s="52" t="s">
        <v>1948</v>
      </c>
    </row>
    <row r="786" spans="3:4" x14ac:dyDescent="0.2">
      <c r="C786" s="51" t="s">
        <v>1949</v>
      </c>
      <c r="D786" s="52" t="s">
        <v>1950</v>
      </c>
    </row>
    <row r="787" spans="3:4" x14ac:dyDescent="0.2">
      <c r="C787" s="51" t="s">
        <v>1951</v>
      </c>
      <c r="D787" s="52" t="s">
        <v>1952</v>
      </c>
    </row>
    <row r="788" spans="3:4" x14ac:dyDescent="0.2">
      <c r="C788" s="51" t="s">
        <v>1953</v>
      </c>
      <c r="D788" s="52" t="s">
        <v>1954</v>
      </c>
    </row>
    <row r="789" spans="3:4" x14ac:dyDescent="0.2">
      <c r="C789" s="51" t="s">
        <v>1955</v>
      </c>
      <c r="D789" s="52" t="s">
        <v>1956</v>
      </c>
    </row>
    <row r="790" spans="3:4" x14ac:dyDescent="0.2">
      <c r="C790" s="51" t="s">
        <v>1957</v>
      </c>
      <c r="D790" s="52" t="s">
        <v>1958</v>
      </c>
    </row>
    <row r="791" spans="3:4" x14ac:dyDescent="0.2">
      <c r="C791" s="51" t="s">
        <v>1959</v>
      </c>
      <c r="D791" s="52" t="s">
        <v>1960</v>
      </c>
    </row>
    <row r="792" spans="3:4" x14ac:dyDescent="0.2">
      <c r="C792" s="51" t="s">
        <v>1961</v>
      </c>
      <c r="D792" s="52" t="s">
        <v>1962</v>
      </c>
    </row>
    <row r="793" spans="3:4" x14ac:dyDescent="0.2">
      <c r="C793" s="51" t="s">
        <v>1963</v>
      </c>
      <c r="D793" s="52" t="s">
        <v>1964</v>
      </c>
    </row>
    <row r="794" spans="3:4" x14ac:dyDescent="0.2">
      <c r="C794" s="51" t="s">
        <v>1965</v>
      </c>
      <c r="D794" s="52" t="s">
        <v>1966</v>
      </c>
    </row>
    <row r="795" spans="3:4" x14ac:dyDescent="0.2">
      <c r="C795" s="51" t="s">
        <v>1967</v>
      </c>
      <c r="D795" s="52" t="s">
        <v>1968</v>
      </c>
    </row>
    <row r="796" spans="3:4" x14ac:dyDescent="0.2">
      <c r="C796" s="51" t="s">
        <v>1969</v>
      </c>
      <c r="D796" s="52" t="s">
        <v>1970</v>
      </c>
    </row>
    <row r="797" spans="3:4" x14ac:dyDescent="0.2">
      <c r="C797" s="51" t="s">
        <v>1971</v>
      </c>
      <c r="D797" s="52" t="s">
        <v>1972</v>
      </c>
    </row>
    <row r="798" spans="3:4" x14ac:dyDescent="0.2">
      <c r="C798" s="51" t="s">
        <v>1973</v>
      </c>
      <c r="D798" s="52" t="s">
        <v>1974</v>
      </c>
    </row>
    <row r="799" spans="3:4" x14ac:dyDescent="0.2">
      <c r="C799" s="51" t="s">
        <v>1975</v>
      </c>
      <c r="D799" s="52" t="s">
        <v>1976</v>
      </c>
    </row>
    <row r="800" spans="3:4" x14ac:dyDescent="0.2">
      <c r="C800" s="51" t="s">
        <v>1977</v>
      </c>
      <c r="D800" s="52" t="s">
        <v>1978</v>
      </c>
    </row>
    <row r="801" spans="3:4" x14ac:dyDescent="0.2">
      <c r="C801" s="51" t="s">
        <v>1979</v>
      </c>
      <c r="D801" s="52" t="s">
        <v>1980</v>
      </c>
    </row>
    <row r="802" spans="3:4" x14ac:dyDescent="0.2">
      <c r="C802" s="51" t="s">
        <v>1981</v>
      </c>
      <c r="D802" s="52" t="s">
        <v>1982</v>
      </c>
    </row>
    <row r="803" spans="3:4" x14ac:dyDescent="0.2">
      <c r="C803" s="51" t="s">
        <v>1983</v>
      </c>
      <c r="D803" s="52" t="s">
        <v>1984</v>
      </c>
    </row>
    <row r="804" spans="3:4" x14ac:dyDescent="0.2">
      <c r="C804" s="51" t="s">
        <v>1985</v>
      </c>
      <c r="D804" s="52" t="s">
        <v>745</v>
      </c>
    </row>
    <row r="805" spans="3:4" x14ac:dyDescent="0.2">
      <c r="C805" s="51" t="s">
        <v>1986</v>
      </c>
      <c r="D805" s="52" t="s">
        <v>1987</v>
      </c>
    </row>
    <row r="806" spans="3:4" x14ac:dyDescent="0.2">
      <c r="C806" s="51" t="s">
        <v>1988</v>
      </c>
      <c r="D806" s="52" t="s">
        <v>1989</v>
      </c>
    </row>
    <row r="807" spans="3:4" x14ac:dyDescent="0.2">
      <c r="C807" s="51" t="s">
        <v>1990</v>
      </c>
      <c r="D807" s="52" t="s">
        <v>1991</v>
      </c>
    </row>
    <row r="808" spans="3:4" x14ac:dyDescent="0.2">
      <c r="C808" s="51" t="s">
        <v>1992</v>
      </c>
      <c r="D808" s="52" t="s">
        <v>1993</v>
      </c>
    </row>
    <row r="809" spans="3:4" x14ac:dyDescent="0.2">
      <c r="C809" s="51" t="s">
        <v>1994</v>
      </c>
      <c r="D809" s="52" t="s">
        <v>1995</v>
      </c>
    </row>
    <row r="810" spans="3:4" x14ac:dyDescent="0.2">
      <c r="C810" s="51" t="s">
        <v>1996</v>
      </c>
      <c r="D810" s="52" t="s">
        <v>1997</v>
      </c>
    </row>
    <row r="811" spans="3:4" x14ac:dyDescent="0.2">
      <c r="C811" s="51" t="s">
        <v>1998</v>
      </c>
      <c r="D811" s="52" t="s">
        <v>1999</v>
      </c>
    </row>
    <row r="812" spans="3:4" x14ac:dyDescent="0.2">
      <c r="C812" s="51" t="s">
        <v>2000</v>
      </c>
      <c r="D812" s="52" t="s">
        <v>2001</v>
      </c>
    </row>
    <row r="813" spans="3:4" x14ac:dyDescent="0.2">
      <c r="C813" s="51" t="s">
        <v>2002</v>
      </c>
      <c r="D813" s="52" t="s">
        <v>2003</v>
      </c>
    </row>
    <row r="814" spans="3:4" x14ac:dyDescent="0.2">
      <c r="C814" s="51" t="s">
        <v>2004</v>
      </c>
      <c r="D814" s="52" t="s">
        <v>2005</v>
      </c>
    </row>
    <row r="815" spans="3:4" x14ac:dyDescent="0.2">
      <c r="C815" s="51" t="s">
        <v>2006</v>
      </c>
      <c r="D815" s="52" t="s">
        <v>2007</v>
      </c>
    </row>
    <row r="816" spans="3:4" x14ac:dyDescent="0.2">
      <c r="C816" s="51" t="s">
        <v>2008</v>
      </c>
      <c r="D816" s="52" t="s">
        <v>2009</v>
      </c>
    </row>
    <row r="817" spans="3:4" x14ac:dyDescent="0.2">
      <c r="C817" s="51" t="s">
        <v>2010</v>
      </c>
      <c r="D817" s="52" t="s">
        <v>2011</v>
      </c>
    </row>
    <row r="818" spans="3:4" x14ac:dyDescent="0.2">
      <c r="C818" s="51" t="s">
        <v>2012</v>
      </c>
      <c r="D818" s="52" t="s">
        <v>2013</v>
      </c>
    </row>
    <row r="819" spans="3:4" x14ac:dyDescent="0.2">
      <c r="C819" s="51" t="s">
        <v>2014</v>
      </c>
      <c r="D819" s="52" t="s">
        <v>2015</v>
      </c>
    </row>
    <row r="820" spans="3:4" x14ac:dyDescent="0.2">
      <c r="C820" s="51" t="s">
        <v>2016</v>
      </c>
      <c r="D820" s="52" t="s">
        <v>2017</v>
      </c>
    </row>
    <row r="821" spans="3:4" x14ac:dyDescent="0.2">
      <c r="C821" s="51" t="s">
        <v>2018</v>
      </c>
      <c r="D821" s="52" t="s">
        <v>2019</v>
      </c>
    </row>
    <row r="822" spans="3:4" x14ac:dyDescent="0.2">
      <c r="C822" s="51" t="s">
        <v>2020</v>
      </c>
      <c r="D822" s="52" t="s">
        <v>2021</v>
      </c>
    </row>
    <row r="823" spans="3:4" x14ac:dyDescent="0.2">
      <c r="C823" s="51" t="s">
        <v>2022</v>
      </c>
      <c r="D823" s="52" t="s">
        <v>2023</v>
      </c>
    </row>
    <row r="824" spans="3:4" x14ac:dyDescent="0.2">
      <c r="C824" s="51" t="s">
        <v>2024</v>
      </c>
      <c r="D824" s="52" t="s">
        <v>2025</v>
      </c>
    </row>
    <row r="825" spans="3:4" x14ac:dyDescent="0.2">
      <c r="C825" s="51" t="s">
        <v>2026</v>
      </c>
      <c r="D825" s="52" t="s">
        <v>2027</v>
      </c>
    </row>
    <row r="826" spans="3:4" x14ac:dyDescent="0.2">
      <c r="C826" s="51" t="s">
        <v>2028</v>
      </c>
      <c r="D826" s="52" t="s">
        <v>2029</v>
      </c>
    </row>
    <row r="827" spans="3:4" x14ac:dyDescent="0.2">
      <c r="C827" s="51" t="s">
        <v>2030</v>
      </c>
      <c r="D827" s="52" t="s">
        <v>2031</v>
      </c>
    </row>
    <row r="828" spans="3:4" x14ac:dyDescent="0.2">
      <c r="C828" s="51" t="s">
        <v>2032</v>
      </c>
      <c r="D828" s="52" t="s">
        <v>2033</v>
      </c>
    </row>
    <row r="829" spans="3:4" x14ac:dyDescent="0.2">
      <c r="C829" s="51" t="s">
        <v>2034</v>
      </c>
      <c r="D829" s="52" t="s">
        <v>2035</v>
      </c>
    </row>
    <row r="830" spans="3:4" x14ac:dyDescent="0.2">
      <c r="C830" s="51" t="s">
        <v>2036</v>
      </c>
      <c r="D830" s="52" t="s">
        <v>319</v>
      </c>
    </row>
    <row r="831" spans="3:4" x14ac:dyDescent="0.2">
      <c r="C831" s="51" t="s">
        <v>2037</v>
      </c>
      <c r="D831" s="52" t="s">
        <v>2038</v>
      </c>
    </row>
    <row r="832" spans="3:4" x14ac:dyDescent="0.2">
      <c r="C832" s="51" t="s">
        <v>2039</v>
      </c>
      <c r="D832" s="52" t="s">
        <v>2040</v>
      </c>
    </row>
    <row r="833" spans="3:4" x14ac:dyDescent="0.2">
      <c r="C833" s="51" t="s">
        <v>2041</v>
      </c>
      <c r="D833" s="52" t="s">
        <v>2042</v>
      </c>
    </row>
    <row r="834" spans="3:4" x14ac:dyDescent="0.2">
      <c r="C834" s="51" t="s">
        <v>2043</v>
      </c>
      <c r="D834" s="52" t="s">
        <v>2044</v>
      </c>
    </row>
    <row r="835" spans="3:4" x14ac:dyDescent="0.2">
      <c r="C835" s="51" t="s">
        <v>2045</v>
      </c>
      <c r="D835" s="52" t="s">
        <v>2046</v>
      </c>
    </row>
    <row r="836" spans="3:4" x14ac:dyDescent="0.2">
      <c r="C836" s="51" t="s">
        <v>2047</v>
      </c>
      <c r="D836" s="52" t="s">
        <v>2048</v>
      </c>
    </row>
    <row r="837" spans="3:4" x14ac:dyDescent="0.2">
      <c r="C837" s="51" t="s">
        <v>2049</v>
      </c>
      <c r="D837" s="52" t="s">
        <v>2050</v>
      </c>
    </row>
    <row r="838" spans="3:4" x14ac:dyDescent="0.2">
      <c r="C838" s="51" t="s">
        <v>2051</v>
      </c>
      <c r="D838" s="52" t="s">
        <v>2052</v>
      </c>
    </row>
    <row r="839" spans="3:4" x14ac:dyDescent="0.2">
      <c r="C839" s="51" t="s">
        <v>2053</v>
      </c>
      <c r="D839" s="52" t="s">
        <v>2054</v>
      </c>
    </row>
    <row r="840" spans="3:4" x14ac:dyDescent="0.2">
      <c r="C840" s="51" t="s">
        <v>2055</v>
      </c>
      <c r="D840" s="52" t="s">
        <v>2056</v>
      </c>
    </row>
    <row r="841" spans="3:4" x14ac:dyDescent="0.2">
      <c r="C841" s="51" t="s">
        <v>2057</v>
      </c>
      <c r="D841" s="52" t="s">
        <v>2058</v>
      </c>
    </row>
    <row r="842" spans="3:4" x14ac:dyDescent="0.2">
      <c r="C842" s="51" t="s">
        <v>2059</v>
      </c>
      <c r="D842" s="52" t="s">
        <v>68</v>
      </c>
    </row>
    <row r="843" spans="3:4" x14ac:dyDescent="0.2">
      <c r="C843" s="51" t="s">
        <v>2060</v>
      </c>
      <c r="D843" s="52" t="s">
        <v>2061</v>
      </c>
    </row>
    <row r="844" spans="3:4" x14ac:dyDescent="0.2">
      <c r="C844" s="51" t="s">
        <v>2062</v>
      </c>
      <c r="D844" s="52" t="s">
        <v>2063</v>
      </c>
    </row>
    <row r="845" spans="3:4" x14ac:dyDescent="0.2">
      <c r="C845" s="51" t="s">
        <v>2064</v>
      </c>
      <c r="D845" s="52" t="s">
        <v>2065</v>
      </c>
    </row>
    <row r="846" spans="3:4" x14ac:dyDescent="0.2">
      <c r="C846" s="51" t="s">
        <v>2066</v>
      </c>
      <c r="D846" s="52" t="s">
        <v>2067</v>
      </c>
    </row>
    <row r="847" spans="3:4" x14ac:dyDescent="0.2">
      <c r="C847" s="51" t="s">
        <v>2068</v>
      </c>
      <c r="D847" s="52" t="s">
        <v>2069</v>
      </c>
    </row>
    <row r="848" spans="3:4" x14ac:dyDescent="0.2">
      <c r="C848" s="51" t="s">
        <v>2070</v>
      </c>
      <c r="D848" s="52" t="s">
        <v>2071</v>
      </c>
    </row>
    <row r="849" spans="3:4" x14ac:dyDescent="0.2">
      <c r="C849" s="51" t="s">
        <v>2072</v>
      </c>
      <c r="D849" s="52" t="s">
        <v>2073</v>
      </c>
    </row>
    <row r="850" spans="3:4" x14ac:dyDescent="0.2">
      <c r="C850" s="51" t="s">
        <v>2074</v>
      </c>
      <c r="D850" s="52" t="s">
        <v>2075</v>
      </c>
    </row>
    <row r="851" spans="3:4" x14ac:dyDescent="0.2">
      <c r="C851" s="51" t="s">
        <v>2076</v>
      </c>
      <c r="D851" s="52" t="s">
        <v>2077</v>
      </c>
    </row>
    <row r="852" spans="3:4" x14ac:dyDescent="0.2">
      <c r="C852" s="51" t="s">
        <v>2078</v>
      </c>
      <c r="D852" s="52" t="s">
        <v>2079</v>
      </c>
    </row>
    <row r="853" spans="3:4" x14ac:dyDescent="0.2">
      <c r="C853" s="51" t="s">
        <v>2080</v>
      </c>
      <c r="D853" s="52" t="s">
        <v>2081</v>
      </c>
    </row>
    <row r="854" spans="3:4" x14ac:dyDescent="0.2">
      <c r="C854" s="51" t="s">
        <v>2082</v>
      </c>
      <c r="D854" s="52" t="s">
        <v>2083</v>
      </c>
    </row>
    <row r="855" spans="3:4" x14ac:dyDescent="0.2">
      <c r="C855" s="51" t="s">
        <v>2084</v>
      </c>
      <c r="D855" s="52" t="s">
        <v>2085</v>
      </c>
    </row>
    <row r="856" spans="3:4" x14ac:dyDescent="0.2">
      <c r="C856" s="51" t="s">
        <v>2086</v>
      </c>
      <c r="D856" s="52" t="s">
        <v>2087</v>
      </c>
    </row>
    <row r="857" spans="3:4" x14ac:dyDescent="0.2">
      <c r="C857" s="51" t="s">
        <v>2088</v>
      </c>
      <c r="D857" s="52" t="s">
        <v>2089</v>
      </c>
    </row>
    <row r="858" spans="3:4" x14ac:dyDescent="0.2">
      <c r="C858" s="51" t="s">
        <v>2090</v>
      </c>
      <c r="D858" s="52" t="s">
        <v>2091</v>
      </c>
    </row>
    <row r="859" spans="3:4" x14ac:dyDescent="0.2">
      <c r="C859" s="51" t="s">
        <v>2092</v>
      </c>
      <c r="D859" s="52" t="s">
        <v>2093</v>
      </c>
    </row>
    <row r="860" spans="3:4" x14ac:dyDescent="0.2">
      <c r="C860" s="51" t="s">
        <v>2094</v>
      </c>
      <c r="D860" s="52" t="s">
        <v>2095</v>
      </c>
    </row>
    <row r="861" spans="3:4" x14ac:dyDescent="0.2">
      <c r="C861" s="51" t="s">
        <v>2096</v>
      </c>
      <c r="D861" s="52" t="s">
        <v>2097</v>
      </c>
    </row>
    <row r="862" spans="3:4" x14ac:dyDescent="0.2">
      <c r="C862" s="51" t="s">
        <v>2098</v>
      </c>
      <c r="D862" s="52" t="s">
        <v>2099</v>
      </c>
    </row>
    <row r="863" spans="3:4" x14ac:dyDescent="0.2">
      <c r="C863" s="51" t="s">
        <v>2100</v>
      </c>
      <c r="D863" s="52" t="s">
        <v>2101</v>
      </c>
    </row>
    <row r="864" spans="3:4" x14ac:dyDescent="0.2">
      <c r="C864" s="51" t="s">
        <v>2102</v>
      </c>
      <c r="D864" s="52" t="s">
        <v>2103</v>
      </c>
    </row>
    <row r="865" spans="3:4" x14ac:dyDescent="0.2">
      <c r="C865" s="51" t="s">
        <v>2104</v>
      </c>
      <c r="D865" s="52" t="s">
        <v>2105</v>
      </c>
    </row>
    <row r="866" spans="3:4" x14ac:dyDescent="0.2">
      <c r="C866" s="51" t="s">
        <v>2106</v>
      </c>
      <c r="D866" s="52" t="s">
        <v>2107</v>
      </c>
    </row>
    <row r="867" spans="3:4" x14ac:dyDescent="0.2">
      <c r="C867" s="51" t="s">
        <v>2108</v>
      </c>
      <c r="D867" s="52" t="s">
        <v>47</v>
      </c>
    </row>
    <row r="868" spans="3:4" x14ac:dyDescent="0.2">
      <c r="C868" s="51" t="s">
        <v>2109</v>
      </c>
      <c r="D868" s="52" t="s">
        <v>35</v>
      </c>
    </row>
    <row r="869" spans="3:4" x14ac:dyDescent="0.2">
      <c r="C869" s="51" t="s">
        <v>2110</v>
      </c>
      <c r="D869" s="52" t="s">
        <v>2111</v>
      </c>
    </row>
    <row r="870" spans="3:4" x14ac:dyDescent="0.2">
      <c r="C870" s="51" t="s">
        <v>2112</v>
      </c>
      <c r="D870" s="52" t="s">
        <v>2113</v>
      </c>
    </row>
    <row r="871" spans="3:4" x14ac:dyDescent="0.2">
      <c r="C871" s="51" t="s">
        <v>2114</v>
      </c>
      <c r="D871" s="52" t="s">
        <v>2115</v>
      </c>
    </row>
    <row r="872" spans="3:4" x14ac:dyDescent="0.2">
      <c r="C872" s="51" t="s">
        <v>2116</v>
      </c>
      <c r="D872" s="52" t="s">
        <v>2117</v>
      </c>
    </row>
    <row r="873" spans="3:4" x14ac:dyDescent="0.2">
      <c r="C873" s="51" t="s">
        <v>2118</v>
      </c>
      <c r="D873" s="52" t="s">
        <v>2119</v>
      </c>
    </row>
    <row r="874" spans="3:4" x14ac:dyDescent="0.2">
      <c r="C874" s="51" t="s">
        <v>2120</v>
      </c>
      <c r="D874" s="52" t="s">
        <v>2121</v>
      </c>
    </row>
    <row r="875" spans="3:4" x14ac:dyDescent="0.2">
      <c r="C875" s="51" t="s">
        <v>2122</v>
      </c>
      <c r="D875" s="52" t="s">
        <v>2123</v>
      </c>
    </row>
    <row r="876" spans="3:4" x14ac:dyDescent="0.2">
      <c r="C876" s="51" t="s">
        <v>2124</v>
      </c>
      <c r="D876" s="52" t="s">
        <v>2125</v>
      </c>
    </row>
    <row r="877" spans="3:4" x14ac:dyDescent="0.2">
      <c r="C877" s="51" t="s">
        <v>2126</v>
      </c>
      <c r="D877" s="52" t="s">
        <v>2127</v>
      </c>
    </row>
    <row r="878" spans="3:4" x14ac:dyDescent="0.2">
      <c r="C878" s="51" t="s">
        <v>2128</v>
      </c>
      <c r="D878" s="52" t="s">
        <v>2129</v>
      </c>
    </row>
    <row r="879" spans="3:4" x14ac:dyDescent="0.2">
      <c r="C879" s="51" t="s">
        <v>2130</v>
      </c>
      <c r="D879" s="52" t="s">
        <v>2131</v>
      </c>
    </row>
    <row r="880" spans="3:4" x14ac:dyDescent="0.2">
      <c r="C880" s="51" t="s">
        <v>2132</v>
      </c>
      <c r="D880" s="52" t="s">
        <v>2133</v>
      </c>
    </row>
    <row r="881" spans="3:4" x14ac:dyDescent="0.2">
      <c r="C881" s="51" t="s">
        <v>2134</v>
      </c>
      <c r="D881" s="52" t="s">
        <v>2135</v>
      </c>
    </row>
    <row r="882" spans="3:4" x14ac:dyDescent="0.2">
      <c r="C882" s="51" t="s">
        <v>2136</v>
      </c>
      <c r="D882" s="52" t="s">
        <v>2137</v>
      </c>
    </row>
    <row r="883" spans="3:4" x14ac:dyDescent="0.2">
      <c r="C883" s="51" t="s">
        <v>2138</v>
      </c>
      <c r="D883" s="52" t="s">
        <v>2139</v>
      </c>
    </row>
    <row r="884" spans="3:4" x14ac:dyDescent="0.2">
      <c r="C884" s="51" t="s">
        <v>2140</v>
      </c>
      <c r="D884" s="52" t="s">
        <v>2141</v>
      </c>
    </row>
    <row r="885" spans="3:4" x14ac:dyDescent="0.2">
      <c r="C885" s="51" t="s">
        <v>2142</v>
      </c>
      <c r="D885" s="52" t="s">
        <v>2143</v>
      </c>
    </row>
    <row r="886" spans="3:4" x14ac:dyDescent="0.2">
      <c r="C886" s="51" t="s">
        <v>2144</v>
      </c>
      <c r="D886" s="52" t="s">
        <v>2145</v>
      </c>
    </row>
    <row r="887" spans="3:4" x14ac:dyDescent="0.2">
      <c r="C887" s="51" t="s">
        <v>2146</v>
      </c>
      <c r="D887" s="52" t="s">
        <v>2147</v>
      </c>
    </row>
    <row r="888" spans="3:4" x14ac:dyDescent="0.2">
      <c r="C888" s="51" t="s">
        <v>2148</v>
      </c>
      <c r="D888" s="52" t="s">
        <v>2149</v>
      </c>
    </row>
    <row r="889" spans="3:4" x14ac:dyDescent="0.2">
      <c r="C889" s="51" t="s">
        <v>2150</v>
      </c>
      <c r="D889" s="52" t="s">
        <v>2151</v>
      </c>
    </row>
    <row r="890" spans="3:4" x14ac:dyDescent="0.2">
      <c r="C890" s="51" t="s">
        <v>2152</v>
      </c>
      <c r="D890" s="52" t="s">
        <v>2153</v>
      </c>
    </row>
    <row r="891" spans="3:4" x14ac:dyDescent="0.2">
      <c r="C891" s="51" t="s">
        <v>2154</v>
      </c>
      <c r="D891" s="52" t="s">
        <v>2155</v>
      </c>
    </row>
    <row r="892" spans="3:4" x14ac:dyDescent="0.2">
      <c r="C892" s="51" t="s">
        <v>2156</v>
      </c>
      <c r="D892" s="52" t="s">
        <v>2157</v>
      </c>
    </row>
    <row r="893" spans="3:4" x14ac:dyDescent="0.2">
      <c r="C893" s="51" t="s">
        <v>2158</v>
      </c>
      <c r="D893" s="52" t="s">
        <v>2159</v>
      </c>
    </row>
    <row r="894" spans="3:4" x14ac:dyDescent="0.2">
      <c r="C894" s="51" t="s">
        <v>2160</v>
      </c>
      <c r="D894" s="52" t="s">
        <v>2161</v>
      </c>
    </row>
    <row r="895" spans="3:4" x14ac:dyDescent="0.2">
      <c r="C895" s="51" t="s">
        <v>2162</v>
      </c>
      <c r="D895" s="52" t="s">
        <v>2163</v>
      </c>
    </row>
    <row r="896" spans="3:4" x14ac:dyDescent="0.2">
      <c r="C896" s="51" t="s">
        <v>2164</v>
      </c>
      <c r="D896" s="52" t="s">
        <v>2165</v>
      </c>
    </row>
    <row r="897" spans="3:4" x14ac:dyDescent="0.2">
      <c r="C897" s="51" t="s">
        <v>2166</v>
      </c>
      <c r="D897" s="52" t="s">
        <v>2167</v>
      </c>
    </row>
    <row r="898" spans="3:4" x14ac:dyDescent="0.2">
      <c r="C898" s="51" t="s">
        <v>2168</v>
      </c>
      <c r="D898" s="52" t="s">
        <v>2169</v>
      </c>
    </row>
    <row r="899" spans="3:4" x14ac:dyDescent="0.2">
      <c r="C899" s="51" t="s">
        <v>2170</v>
      </c>
      <c r="D899" s="52" t="s">
        <v>2171</v>
      </c>
    </row>
    <row r="900" spans="3:4" x14ac:dyDescent="0.2">
      <c r="C900" s="51" t="s">
        <v>2172</v>
      </c>
      <c r="D900" s="52" t="s">
        <v>2173</v>
      </c>
    </row>
    <row r="901" spans="3:4" x14ac:dyDescent="0.2">
      <c r="C901" s="51" t="s">
        <v>2174</v>
      </c>
      <c r="D901" s="52" t="s">
        <v>2175</v>
      </c>
    </row>
    <row r="902" spans="3:4" x14ac:dyDescent="0.2">
      <c r="C902" s="51" t="s">
        <v>2176</v>
      </c>
      <c r="D902" s="52" t="s">
        <v>2177</v>
      </c>
    </row>
    <row r="903" spans="3:4" x14ac:dyDescent="0.2">
      <c r="C903" s="51" t="s">
        <v>2178</v>
      </c>
      <c r="D903" s="54" t="s">
        <v>2179</v>
      </c>
    </row>
    <row r="904" spans="3:4" x14ac:dyDescent="0.2">
      <c r="C904" s="51" t="s">
        <v>2180</v>
      </c>
      <c r="D904" s="52" t="s">
        <v>2181</v>
      </c>
    </row>
    <row r="905" spans="3:4" x14ac:dyDescent="0.2">
      <c r="C905" s="51" t="s">
        <v>2182</v>
      </c>
      <c r="D905" s="52" t="s">
        <v>2183</v>
      </c>
    </row>
    <row r="906" spans="3:4" x14ac:dyDescent="0.2">
      <c r="C906" s="51" t="s">
        <v>2184</v>
      </c>
      <c r="D906" s="52" t="s">
        <v>2185</v>
      </c>
    </row>
    <row r="907" spans="3:4" x14ac:dyDescent="0.2">
      <c r="C907" s="51" t="s">
        <v>2186</v>
      </c>
      <c r="D907" s="52" t="s">
        <v>2187</v>
      </c>
    </row>
    <row r="908" spans="3:4" x14ac:dyDescent="0.2">
      <c r="C908" s="51" t="s">
        <v>2188</v>
      </c>
      <c r="D908" s="52" t="s">
        <v>2189</v>
      </c>
    </row>
    <row r="909" spans="3:4" x14ac:dyDescent="0.2">
      <c r="C909" s="51" t="s">
        <v>2190</v>
      </c>
      <c r="D909" s="52" t="s">
        <v>2191</v>
      </c>
    </row>
    <row r="910" spans="3:4" x14ac:dyDescent="0.2">
      <c r="C910" s="51" t="s">
        <v>2192</v>
      </c>
      <c r="D910" s="52" t="s">
        <v>2193</v>
      </c>
    </row>
    <row r="911" spans="3:4" x14ac:dyDescent="0.2">
      <c r="C911" s="51" t="s">
        <v>2194</v>
      </c>
      <c r="D911" s="52" t="s">
        <v>2195</v>
      </c>
    </row>
    <row r="912" spans="3:4" ht="14.25" x14ac:dyDescent="0.2">
      <c r="C912" s="51" t="s">
        <v>2196</v>
      </c>
      <c r="D912" s="53" t="s">
        <v>69</v>
      </c>
    </row>
    <row r="913" spans="3:4" x14ac:dyDescent="0.2">
      <c r="C913" s="51" t="s">
        <v>2197</v>
      </c>
      <c r="D913" s="52" t="s">
        <v>2198</v>
      </c>
    </row>
    <row r="914" spans="3:4" x14ac:dyDescent="0.2">
      <c r="C914" s="51" t="s">
        <v>2199</v>
      </c>
      <c r="D914" s="52" t="s">
        <v>2200</v>
      </c>
    </row>
    <row r="915" spans="3:4" x14ac:dyDescent="0.2">
      <c r="C915" s="51" t="s">
        <v>2201</v>
      </c>
      <c r="D915" s="52" t="s">
        <v>2202</v>
      </c>
    </row>
    <row r="916" spans="3:4" x14ac:dyDescent="0.2">
      <c r="C916" s="51" t="s">
        <v>2203</v>
      </c>
      <c r="D916" s="52" t="s">
        <v>2204</v>
      </c>
    </row>
    <row r="917" spans="3:4" x14ac:dyDescent="0.2">
      <c r="C917" s="51" t="s">
        <v>2205</v>
      </c>
      <c r="D917" s="52" t="s">
        <v>2206</v>
      </c>
    </row>
    <row r="918" spans="3:4" x14ac:dyDescent="0.2">
      <c r="C918" s="51" t="s">
        <v>2207</v>
      </c>
      <c r="D918" s="52" t="s">
        <v>2208</v>
      </c>
    </row>
    <row r="919" spans="3:4" x14ac:dyDescent="0.2">
      <c r="C919" s="51" t="s">
        <v>2209</v>
      </c>
      <c r="D919" s="52" t="s">
        <v>2210</v>
      </c>
    </row>
    <row r="920" spans="3:4" x14ac:dyDescent="0.2">
      <c r="C920" s="51" t="s">
        <v>2211</v>
      </c>
      <c r="D920" s="52" t="s">
        <v>2212</v>
      </c>
    </row>
    <row r="921" spans="3:4" x14ac:dyDescent="0.2">
      <c r="C921" s="51" t="s">
        <v>2213</v>
      </c>
      <c r="D921" s="52" t="s">
        <v>2214</v>
      </c>
    </row>
    <row r="922" spans="3:4" x14ac:dyDescent="0.2">
      <c r="C922" s="51" t="s">
        <v>2215</v>
      </c>
      <c r="D922" s="52" t="s">
        <v>2216</v>
      </c>
    </row>
    <row r="923" spans="3:4" x14ac:dyDescent="0.2">
      <c r="C923" s="51" t="s">
        <v>2217</v>
      </c>
      <c r="D923" s="52" t="s">
        <v>2218</v>
      </c>
    </row>
    <row r="924" spans="3:4" x14ac:dyDescent="0.2">
      <c r="C924" s="51" t="s">
        <v>2219</v>
      </c>
      <c r="D924" s="52" t="s">
        <v>2220</v>
      </c>
    </row>
    <row r="925" spans="3:4" x14ac:dyDescent="0.2">
      <c r="C925" s="51" t="s">
        <v>2221</v>
      </c>
      <c r="D925" s="52" t="s">
        <v>2222</v>
      </c>
    </row>
    <row r="926" spans="3:4" x14ac:dyDescent="0.2">
      <c r="C926" s="51" t="s">
        <v>2223</v>
      </c>
      <c r="D926" s="52" t="s">
        <v>2224</v>
      </c>
    </row>
    <row r="927" spans="3:4" x14ac:dyDescent="0.2">
      <c r="C927" s="51" t="s">
        <v>2225</v>
      </c>
      <c r="D927" s="52" t="s">
        <v>2226</v>
      </c>
    </row>
    <row r="928" spans="3:4" x14ac:dyDescent="0.2">
      <c r="C928" s="51" t="s">
        <v>2227</v>
      </c>
      <c r="D928" s="52" t="s">
        <v>2228</v>
      </c>
    </row>
    <row r="929" spans="3:4" x14ac:dyDescent="0.2">
      <c r="C929" s="51" t="s">
        <v>2229</v>
      </c>
      <c r="D929" s="52" t="s">
        <v>2230</v>
      </c>
    </row>
    <row r="930" spans="3:4" x14ac:dyDescent="0.2">
      <c r="C930" s="51" t="s">
        <v>2231</v>
      </c>
      <c r="D930" s="52" t="s">
        <v>2232</v>
      </c>
    </row>
    <row r="931" spans="3:4" x14ac:dyDescent="0.2">
      <c r="C931" s="51" t="s">
        <v>2233</v>
      </c>
      <c r="D931" s="52" t="s">
        <v>2234</v>
      </c>
    </row>
    <row r="932" spans="3:4" x14ac:dyDescent="0.2">
      <c r="C932" s="51" t="s">
        <v>2235</v>
      </c>
      <c r="D932" s="52" t="s">
        <v>2236</v>
      </c>
    </row>
    <row r="933" spans="3:4" x14ac:dyDescent="0.2">
      <c r="C933" s="51" t="s">
        <v>2237</v>
      </c>
      <c r="D933" s="52" t="s">
        <v>2238</v>
      </c>
    </row>
    <row r="934" spans="3:4" x14ac:dyDescent="0.2">
      <c r="C934" s="51" t="s">
        <v>2239</v>
      </c>
      <c r="D934" s="52" t="s">
        <v>2240</v>
      </c>
    </row>
    <row r="935" spans="3:4" x14ac:dyDescent="0.2">
      <c r="C935" s="51" t="s">
        <v>2241</v>
      </c>
      <c r="D935" s="52" t="s">
        <v>2242</v>
      </c>
    </row>
    <row r="936" spans="3:4" x14ac:dyDescent="0.2">
      <c r="C936" s="51" t="s">
        <v>2243</v>
      </c>
      <c r="D936" s="52" t="s">
        <v>2244</v>
      </c>
    </row>
    <row r="937" spans="3:4" x14ac:dyDescent="0.2">
      <c r="C937" s="51" t="s">
        <v>2245</v>
      </c>
      <c r="D937" s="52" t="s">
        <v>2246</v>
      </c>
    </row>
    <row r="938" spans="3:4" x14ac:dyDescent="0.2">
      <c r="C938" s="51" t="s">
        <v>2247</v>
      </c>
      <c r="D938" s="52" t="s">
        <v>2248</v>
      </c>
    </row>
    <row r="939" spans="3:4" x14ac:dyDescent="0.2">
      <c r="C939" s="51" t="s">
        <v>2249</v>
      </c>
      <c r="D939" s="52" t="s">
        <v>2250</v>
      </c>
    </row>
    <row r="940" spans="3:4" x14ac:dyDescent="0.2">
      <c r="C940" s="51" t="s">
        <v>2251</v>
      </c>
      <c r="D940" s="52" t="s">
        <v>2252</v>
      </c>
    </row>
    <row r="941" spans="3:4" x14ac:dyDescent="0.2">
      <c r="C941" s="51" t="s">
        <v>2253</v>
      </c>
      <c r="D941" s="52" t="s">
        <v>2254</v>
      </c>
    </row>
    <row r="942" spans="3:4" x14ac:dyDescent="0.2">
      <c r="C942" s="51" t="s">
        <v>2255</v>
      </c>
      <c r="D942" s="52" t="s">
        <v>2256</v>
      </c>
    </row>
    <row r="943" spans="3:4" x14ac:dyDescent="0.2">
      <c r="C943" s="51" t="s">
        <v>2257</v>
      </c>
      <c r="D943" s="52" t="s">
        <v>2258</v>
      </c>
    </row>
    <row r="944" spans="3:4" x14ac:dyDescent="0.2">
      <c r="C944" s="51" t="s">
        <v>2259</v>
      </c>
      <c r="D944" s="52" t="s">
        <v>2260</v>
      </c>
    </row>
    <row r="945" spans="3:4" x14ac:dyDescent="0.2">
      <c r="C945" s="51" t="s">
        <v>2261</v>
      </c>
      <c r="D945" s="52" t="s">
        <v>2262</v>
      </c>
    </row>
    <row r="946" spans="3:4" x14ac:dyDescent="0.2">
      <c r="C946" s="51" t="s">
        <v>2263</v>
      </c>
      <c r="D946" s="52" t="s">
        <v>2264</v>
      </c>
    </row>
    <row r="947" spans="3:4" x14ac:dyDescent="0.2">
      <c r="C947" s="51" t="s">
        <v>2265</v>
      </c>
      <c r="D947" s="52" t="s">
        <v>2266</v>
      </c>
    </row>
    <row r="948" spans="3:4" x14ac:dyDescent="0.2">
      <c r="C948" s="51" t="s">
        <v>2267</v>
      </c>
      <c r="D948" s="52" t="s">
        <v>2268</v>
      </c>
    </row>
    <row r="949" spans="3:4" x14ac:dyDescent="0.2">
      <c r="C949" s="51" t="s">
        <v>2269</v>
      </c>
      <c r="D949" s="52" t="s">
        <v>2270</v>
      </c>
    </row>
    <row r="950" spans="3:4" x14ac:dyDescent="0.2">
      <c r="C950" s="51" t="s">
        <v>2271</v>
      </c>
      <c r="D950" s="52" t="s">
        <v>2272</v>
      </c>
    </row>
    <row r="951" spans="3:4" x14ac:dyDescent="0.2">
      <c r="C951" s="51" t="s">
        <v>2273</v>
      </c>
      <c r="D951" s="52" t="s">
        <v>2274</v>
      </c>
    </row>
    <row r="952" spans="3:4" x14ac:dyDescent="0.2">
      <c r="C952" s="51" t="s">
        <v>2275</v>
      </c>
      <c r="D952" s="52" t="s">
        <v>2276</v>
      </c>
    </row>
    <row r="953" spans="3:4" x14ac:dyDescent="0.2">
      <c r="C953" s="51" t="s">
        <v>2277</v>
      </c>
      <c r="D953" s="52" t="s">
        <v>2278</v>
      </c>
    </row>
    <row r="954" spans="3:4" x14ac:dyDescent="0.2">
      <c r="C954" s="51" t="s">
        <v>2279</v>
      </c>
      <c r="D954" s="52" t="s">
        <v>2280</v>
      </c>
    </row>
    <row r="955" spans="3:4" x14ac:dyDescent="0.2">
      <c r="C955" s="51" t="s">
        <v>2281</v>
      </c>
      <c r="D955" s="54" t="s">
        <v>2282</v>
      </c>
    </row>
    <row r="956" spans="3:4" x14ac:dyDescent="0.2">
      <c r="C956" s="51" t="s">
        <v>2283</v>
      </c>
      <c r="D956" s="52" t="s">
        <v>2284</v>
      </c>
    </row>
    <row r="957" spans="3:4" x14ac:dyDescent="0.2">
      <c r="C957" s="51" t="s">
        <v>2285</v>
      </c>
      <c r="D957" s="52" t="s">
        <v>2286</v>
      </c>
    </row>
    <row r="958" spans="3:4" x14ac:dyDescent="0.2">
      <c r="C958" s="51" t="s">
        <v>2287</v>
      </c>
      <c r="D958" s="52" t="s">
        <v>2288</v>
      </c>
    </row>
    <row r="959" spans="3:4" x14ac:dyDescent="0.2">
      <c r="C959" s="51" t="s">
        <v>2289</v>
      </c>
      <c r="D959" s="52" t="s">
        <v>2290</v>
      </c>
    </row>
    <row r="960" spans="3:4" x14ac:dyDescent="0.2">
      <c r="C960" s="51" t="s">
        <v>2291</v>
      </c>
      <c r="D960" s="52" t="s">
        <v>2292</v>
      </c>
    </row>
    <row r="961" spans="3:4" x14ac:dyDescent="0.2">
      <c r="C961" s="51" t="s">
        <v>2293</v>
      </c>
      <c r="D961" s="52" t="s">
        <v>2294</v>
      </c>
    </row>
    <row r="962" spans="3:4" x14ac:dyDescent="0.2">
      <c r="C962" s="51" t="s">
        <v>2295</v>
      </c>
      <c r="D962" s="52" t="s">
        <v>2296</v>
      </c>
    </row>
    <row r="963" spans="3:4" x14ac:dyDescent="0.2">
      <c r="C963" s="51" t="s">
        <v>2297</v>
      </c>
      <c r="D963" s="52" t="s">
        <v>2298</v>
      </c>
    </row>
    <row r="964" spans="3:4" x14ac:dyDescent="0.2">
      <c r="C964" s="51" t="s">
        <v>2299</v>
      </c>
      <c r="D964" s="52" t="s">
        <v>2300</v>
      </c>
    </row>
    <row r="965" spans="3:4" x14ac:dyDescent="0.2">
      <c r="C965" s="51" t="s">
        <v>2301</v>
      </c>
      <c r="D965" s="52" t="s">
        <v>2302</v>
      </c>
    </row>
    <row r="966" spans="3:4" x14ac:dyDescent="0.2">
      <c r="C966" s="51" t="s">
        <v>2303</v>
      </c>
      <c r="D966" s="52" t="s">
        <v>2304</v>
      </c>
    </row>
    <row r="967" spans="3:4" x14ac:dyDescent="0.2">
      <c r="C967" s="51" t="s">
        <v>2305</v>
      </c>
      <c r="D967" s="52" t="s">
        <v>2306</v>
      </c>
    </row>
    <row r="968" spans="3:4" x14ac:dyDescent="0.2">
      <c r="C968" s="51" t="s">
        <v>2307</v>
      </c>
      <c r="D968" s="52" t="s">
        <v>2308</v>
      </c>
    </row>
    <row r="969" spans="3:4" x14ac:dyDescent="0.2">
      <c r="C969" s="51" t="s">
        <v>2309</v>
      </c>
      <c r="D969" s="52" t="s">
        <v>2310</v>
      </c>
    </row>
    <row r="970" spans="3:4" x14ac:dyDescent="0.2">
      <c r="C970" s="51" t="s">
        <v>2311</v>
      </c>
      <c r="D970" s="52" t="s">
        <v>2312</v>
      </c>
    </row>
    <row r="971" spans="3:4" x14ac:dyDescent="0.2">
      <c r="C971" s="51" t="s">
        <v>2313</v>
      </c>
      <c r="D971" s="52" t="s">
        <v>2314</v>
      </c>
    </row>
    <row r="972" spans="3:4" x14ac:dyDescent="0.2">
      <c r="C972" s="51" t="s">
        <v>2315</v>
      </c>
      <c r="D972" s="52" t="s">
        <v>2316</v>
      </c>
    </row>
    <row r="973" spans="3:4" x14ac:dyDescent="0.2">
      <c r="C973" s="51" t="s">
        <v>2317</v>
      </c>
      <c r="D973" s="52" t="s">
        <v>2318</v>
      </c>
    </row>
    <row r="974" spans="3:4" x14ac:dyDescent="0.2">
      <c r="C974" s="51" t="s">
        <v>2319</v>
      </c>
      <c r="D974" s="52" t="s">
        <v>2320</v>
      </c>
    </row>
    <row r="975" spans="3:4" x14ac:dyDescent="0.2">
      <c r="C975" s="51" t="s">
        <v>2321</v>
      </c>
      <c r="D975" s="52" t="s">
        <v>2322</v>
      </c>
    </row>
    <row r="976" spans="3:4" x14ac:dyDescent="0.2">
      <c r="C976" s="51" t="s">
        <v>2323</v>
      </c>
      <c r="D976" s="52" t="s">
        <v>2324</v>
      </c>
    </row>
    <row r="977" spans="3:4" x14ac:dyDescent="0.2">
      <c r="C977" s="51" t="s">
        <v>2325</v>
      </c>
      <c r="D977" s="52" t="s">
        <v>2326</v>
      </c>
    </row>
    <row r="978" spans="3:4" x14ac:dyDescent="0.2">
      <c r="C978" s="51" t="s">
        <v>2327</v>
      </c>
      <c r="D978" s="52" t="s">
        <v>2328</v>
      </c>
    </row>
    <row r="979" spans="3:4" x14ac:dyDescent="0.2">
      <c r="C979" s="51" t="s">
        <v>2329</v>
      </c>
      <c r="D979" s="52" t="s">
        <v>2330</v>
      </c>
    </row>
    <row r="980" spans="3:4" x14ac:dyDescent="0.2">
      <c r="C980" s="51" t="s">
        <v>2331</v>
      </c>
      <c r="D980" s="52" t="s">
        <v>2332</v>
      </c>
    </row>
    <row r="981" spans="3:4" x14ac:dyDescent="0.2">
      <c r="C981" s="51" t="s">
        <v>2333</v>
      </c>
      <c r="D981" s="52" t="s">
        <v>2334</v>
      </c>
    </row>
    <row r="982" spans="3:4" x14ac:dyDescent="0.2">
      <c r="C982" s="51" t="s">
        <v>2335</v>
      </c>
      <c r="D982" s="52" t="s">
        <v>2336</v>
      </c>
    </row>
    <row r="983" spans="3:4" x14ac:dyDescent="0.2">
      <c r="C983" s="51" t="s">
        <v>2337</v>
      </c>
      <c r="D983" s="52" t="s">
        <v>2338</v>
      </c>
    </row>
    <row r="984" spans="3:4" x14ac:dyDescent="0.2">
      <c r="C984" s="51" t="s">
        <v>2339</v>
      </c>
      <c r="D984" s="52" t="s">
        <v>2340</v>
      </c>
    </row>
    <row r="985" spans="3:4" x14ac:dyDescent="0.2">
      <c r="C985" s="51" t="s">
        <v>2341</v>
      </c>
      <c r="D985" s="52" t="s">
        <v>2342</v>
      </c>
    </row>
    <row r="986" spans="3:4" x14ac:dyDescent="0.2">
      <c r="C986" s="51" t="s">
        <v>2343</v>
      </c>
      <c r="D986" s="52" t="s">
        <v>2344</v>
      </c>
    </row>
    <row r="987" spans="3:4" x14ac:dyDescent="0.2">
      <c r="C987" s="51" t="s">
        <v>2345</v>
      </c>
      <c r="D987" s="52" t="s">
        <v>2346</v>
      </c>
    </row>
    <row r="988" spans="3:4" x14ac:dyDescent="0.2">
      <c r="C988" s="51" t="s">
        <v>2347</v>
      </c>
      <c r="D988" s="52" t="s">
        <v>2348</v>
      </c>
    </row>
    <row r="989" spans="3:4" x14ac:dyDescent="0.2">
      <c r="C989" s="51" t="s">
        <v>2349</v>
      </c>
      <c r="D989" s="52" t="s">
        <v>2350</v>
      </c>
    </row>
    <row r="990" spans="3:4" x14ac:dyDescent="0.2">
      <c r="C990" s="51" t="s">
        <v>2351</v>
      </c>
      <c r="D990" s="52" t="s">
        <v>2352</v>
      </c>
    </row>
    <row r="991" spans="3:4" x14ac:dyDescent="0.2">
      <c r="C991" s="51" t="s">
        <v>2353</v>
      </c>
      <c r="D991" s="52" t="s">
        <v>2354</v>
      </c>
    </row>
    <row r="992" spans="3:4" x14ac:dyDescent="0.2">
      <c r="C992" s="51" t="s">
        <v>2355</v>
      </c>
      <c r="D992" s="52" t="s">
        <v>2356</v>
      </c>
    </row>
    <row r="993" spans="3:4" x14ac:dyDescent="0.2">
      <c r="C993" s="51" t="s">
        <v>2357</v>
      </c>
      <c r="D993" s="52" t="s">
        <v>2358</v>
      </c>
    </row>
    <row r="994" spans="3:4" x14ac:dyDescent="0.2">
      <c r="C994" s="51" t="s">
        <v>2359</v>
      </c>
      <c r="D994" s="54" t="s">
        <v>2360</v>
      </c>
    </row>
    <row r="995" spans="3:4" x14ac:dyDescent="0.2">
      <c r="C995" s="51" t="s">
        <v>2361</v>
      </c>
      <c r="D995" s="52" t="s">
        <v>2362</v>
      </c>
    </row>
    <row r="996" spans="3:4" x14ac:dyDescent="0.2">
      <c r="C996" s="51" t="s">
        <v>2363</v>
      </c>
      <c r="D996" s="52" t="s">
        <v>2364</v>
      </c>
    </row>
    <row r="997" spans="3:4" x14ac:dyDescent="0.2">
      <c r="C997" s="51" t="s">
        <v>2365</v>
      </c>
      <c r="D997" s="52" t="s">
        <v>2366</v>
      </c>
    </row>
    <row r="998" spans="3:4" x14ac:dyDescent="0.2">
      <c r="C998" s="51" t="s">
        <v>2367</v>
      </c>
      <c r="D998" s="52" t="s">
        <v>2368</v>
      </c>
    </row>
    <row r="999" spans="3:4" x14ac:dyDescent="0.2">
      <c r="C999" s="51" t="s">
        <v>2369</v>
      </c>
      <c r="D999" s="52" t="s">
        <v>2370</v>
      </c>
    </row>
    <row r="1000" spans="3:4" x14ac:dyDescent="0.2">
      <c r="C1000" s="51" t="s">
        <v>2371</v>
      </c>
      <c r="D1000" s="52" t="s">
        <v>2372</v>
      </c>
    </row>
    <row r="1001" spans="3:4" x14ac:dyDescent="0.2">
      <c r="C1001" s="51" t="s">
        <v>2373</v>
      </c>
      <c r="D1001" s="52" t="s">
        <v>2374</v>
      </c>
    </row>
    <row r="1002" spans="3:4" x14ac:dyDescent="0.2">
      <c r="C1002" s="51" t="s">
        <v>2375</v>
      </c>
      <c r="D1002" s="52" t="s">
        <v>2376</v>
      </c>
    </row>
    <row r="1003" spans="3:4" x14ac:dyDescent="0.2">
      <c r="C1003" s="51" t="s">
        <v>2377</v>
      </c>
      <c r="D1003" s="52" t="s">
        <v>2378</v>
      </c>
    </row>
    <row r="1004" spans="3:4" x14ac:dyDescent="0.2">
      <c r="C1004" s="51" t="s">
        <v>2379</v>
      </c>
      <c r="D1004" s="52" t="s">
        <v>2380</v>
      </c>
    </row>
    <row r="1005" spans="3:4" x14ac:dyDescent="0.2">
      <c r="C1005" s="51" t="s">
        <v>2381</v>
      </c>
      <c r="D1005" s="52" t="s">
        <v>2382</v>
      </c>
    </row>
    <row r="1006" spans="3:4" x14ac:dyDescent="0.2">
      <c r="C1006" s="51" t="s">
        <v>2383</v>
      </c>
      <c r="D1006" s="52" t="s">
        <v>2384</v>
      </c>
    </row>
    <row r="1007" spans="3:4" x14ac:dyDescent="0.2">
      <c r="C1007" s="51" t="s">
        <v>2385</v>
      </c>
      <c r="D1007" s="52" t="s">
        <v>2386</v>
      </c>
    </row>
    <row r="1008" spans="3:4" x14ac:dyDescent="0.2">
      <c r="C1008" s="51" t="s">
        <v>2387</v>
      </c>
      <c r="D1008" s="52" t="s">
        <v>2388</v>
      </c>
    </row>
    <row r="1009" spans="3:4" x14ac:dyDescent="0.2">
      <c r="C1009" s="51" t="s">
        <v>2389</v>
      </c>
      <c r="D1009" s="52" t="s">
        <v>2390</v>
      </c>
    </row>
    <row r="1010" spans="3:4" x14ac:dyDescent="0.2">
      <c r="C1010" s="51" t="s">
        <v>2391</v>
      </c>
      <c r="D1010" s="52" t="s">
        <v>2392</v>
      </c>
    </row>
    <row r="1011" spans="3:4" x14ac:dyDescent="0.2">
      <c r="C1011" s="51" t="s">
        <v>2393</v>
      </c>
      <c r="D1011" s="52" t="s">
        <v>2394</v>
      </c>
    </row>
    <row r="1012" spans="3:4" x14ac:dyDescent="0.2">
      <c r="C1012" s="51" t="s">
        <v>2395</v>
      </c>
      <c r="D1012" s="52" t="s">
        <v>2396</v>
      </c>
    </row>
    <row r="1013" spans="3:4" x14ac:dyDescent="0.2">
      <c r="C1013" s="51" t="s">
        <v>2397</v>
      </c>
      <c r="D1013" s="52" t="s">
        <v>2398</v>
      </c>
    </row>
    <row r="1014" spans="3:4" x14ac:dyDescent="0.2">
      <c r="C1014" s="51" t="s">
        <v>2399</v>
      </c>
      <c r="D1014" s="52" t="s">
        <v>2400</v>
      </c>
    </row>
    <row r="1015" spans="3:4" x14ac:dyDescent="0.2">
      <c r="C1015" s="51" t="s">
        <v>2401</v>
      </c>
      <c r="D1015" s="52" t="s">
        <v>2402</v>
      </c>
    </row>
    <row r="1016" spans="3:4" x14ac:dyDescent="0.2">
      <c r="C1016" s="51" t="s">
        <v>2403</v>
      </c>
      <c r="D1016" s="52" t="s">
        <v>2404</v>
      </c>
    </row>
    <row r="1017" spans="3:4" x14ac:dyDescent="0.2">
      <c r="C1017" s="51" t="s">
        <v>2405</v>
      </c>
      <c r="D1017" s="52" t="s">
        <v>2406</v>
      </c>
    </row>
    <row r="1018" spans="3:4" x14ac:dyDescent="0.2">
      <c r="C1018" s="51" t="s">
        <v>2407</v>
      </c>
      <c r="D1018" s="52" t="s">
        <v>2408</v>
      </c>
    </row>
    <row r="1019" spans="3:4" x14ac:dyDescent="0.2">
      <c r="C1019" s="51" t="s">
        <v>2409</v>
      </c>
      <c r="D1019" s="52" t="s">
        <v>2410</v>
      </c>
    </row>
    <row r="1020" spans="3:4" x14ac:dyDescent="0.2">
      <c r="C1020" s="51" t="s">
        <v>2411</v>
      </c>
      <c r="D1020" s="52" t="s">
        <v>2412</v>
      </c>
    </row>
    <row r="1021" spans="3:4" x14ac:dyDescent="0.2">
      <c r="C1021" s="51" t="s">
        <v>2413</v>
      </c>
      <c r="D1021" s="52" t="s">
        <v>2414</v>
      </c>
    </row>
    <row r="1022" spans="3:4" x14ac:dyDescent="0.2">
      <c r="C1022" s="51" t="s">
        <v>2415</v>
      </c>
      <c r="D1022" s="52" t="s">
        <v>2416</v>
      </c>
    </row>
    <row r="1023" spans="3:4" x14ac:dyDescent="0.2">
      <c r="C1023" s="51" t="s">
        <v>2417</v>
      </c>
      <c r="D1023" s="52" t="s">
        <v>2418</v>
      </c>
    </row>
    <row r="1024" spans="3:4" x14ac:dyDescent="0.2">
      <c r="C1024" s="51" t="s">
        <v>2419</v>
      </c>
      <c r="D1024" s="52" t="s">
        <v>2420</v>
      </c>
    </row>
    <row r="1025" spans="3:4" x14ac:dyDescent="0.2">
      <c r="C1025" s="51" t="s">
        <v>2421</v>
      </c>
      <c r="D1025" s="52" t="s">
        <v>2422</v>
      </c>
    </row>
    <row r="1026" spans="3:4" x14ac:dyDescent="0.2">
      <c r="C1026" s="51" t="s">
        <v>2423</v>
      </c>
      <c r="D1026" s="52" t="s">
        <v>2424</v>
      </c>
    </row>
    <row r="1027" spans="3:4" x14ac:dyDescent="0.2">
      <c r="C1027" s="51" t="s">
        <v>2425</v>
      </c>
      <c r="D1027" s="52" t="s">
        <v>2426</v>
      </c>
    </row>
    <row r="1028" spans="3:4" x14ac:dyDescent="0.2">
      <c r="C1028" s="51" t="s">
        <v>2427</v>
      </c>
      <c r="D1028" s="52" t="s">
        <v>2428</v>
      </c>
    </row>
    <row r="1029" spans="3:4" x14ac:dyDescent="0.2">
      <c r="C1029" s="51" t="s">
        <v>2429</v>
      </c>
      <c r="D1029" s="52" t="s">
        <v>2430</v>
      </c>
    </row>
    <row r="1030" spans="3:4" x14ac:dyDescent="0.2">
      <c r="C1030" s="51" t="s">
        <v>2431</v>
      </c>
      <c r="D1030" s="52" t="s">
        <v>2432</v>
      </c>
    </row>
    <row r="1031" spans="3:4" x14ac:dyDescent="0.2">
      <c r="C1031" s="51" t="s">
        <v>2433</v>
      </c>
      <c r="D1031" s="52" t="s">
        <v>2434</v>
      </c>
    </row>
    <row r="1032" spans="3:4" x14ac:dyDescent="0.2">
      <c r="C1032" s="51" t="s">
        <v>2435</v>
      </c>
      <c r="D1032" s="52" t="s">
        <v>66</v>
      </c>
    </row>
    <row r="1033" spans="3:4" x14ac:dyDescent="0.2">
      <c r="C1033" s="51" t="s">
        <v>2436</v>
      </c>
      <c r="D1033" s="52" t="s">
        <v>2437</v>
      </c>
    </row>
    <row r="1034" spans="3:4" x14ac:dyDescent="0.2">
      <c r="C1034" s="51" t="s">
        <v>2438</v>
      </c>
      <c r="D1034" s="52" t="s">
        <v>2439</v>
      </c>
    </row>
    <row r="1035" spans="3:4" x14ac:dyDescent="0.2">
      <c r="C1035" s="51" t="s">
        <v>2440</v>
      </c>
      <c r="D1035" s="52" t="s">
        <v>2441</v>
      </c>
    </row>
    <row r="1036" spans="3:4" x14ac:dyDescent="0.2">
      <c r="C1036" s="51" t="s">
        <v>2442</v>
      </c>
      <c r="D1036" s="52" t="s">
        <v>2443</v>
      </c>
    </row>
    <row r="1037" spans="3:4" x14ac:dyDescent="0.2">
      <c r="C1037" s="51" t="s">
        <v>2444</v>
      </c>
      <c r="D1037" s="52" t="s">
        <v>2445</v>
      </c>
    </row>
    <row r="1038" spans="3:4" x14ac:dyDescent="0.2">
      <c r="C1038" s="51" t="s">
        <v>2446</v>
      </c>
      <c r="D1038" s="52" t="s">
        <v>2447</v>
      </c>
    </row>
    <row r="1039" spans="3:4" x14ac:dyDescent="0.2">
      <c r="C1039" s="51" t="s">
        <v>2448</v>
      </c>
      <c r="D1039" s="52" t="s">
        <v>2449</v>
      </c>
    </row>
    <row r="1040" spans="3:4" x14ac:dyDescent="0.2">
      <c r="C1040" s="51" t="s">
        <v>2450</v>
      </c>
      <c r="D1040" s="52" t="s">
        <v>2451</v>
      </c>
    </row>
    <row r="1041" spans="3:4" x14ac:dyDescent="0.2">
      <c r="C1041" s="51" t="s">
        <v>2452</v>
      </c>
      <c r="D1041" s="52" t="s">
        <v>2453</v>
      </c>
    </row>
    <row r="1042" spans="3:4" x14ac:dyDescent="0.2">
      <c r="C1042" s="51" t="s">
        <v>2454</v>
      </c>
      <c r="D1042" s="52" t="s">
        <v>2455</v>
      </c>
    </row>
    <row r="1043" spans="3:4" x14ac:dyDescent="0.2">
      <c r="C1043" s="51" t="s">
        <v>2456</v>
      </c>
      <c r="D1043" s="52" t="s">
        <v>2457</v>
      </c>
    </row>
    <row r="1044" spans="3:4" x14ac:dyDescent="0.2">
      <c r="C1044" s="51" t="s">
        <v>2458</v>
      </c>
      <c r="D1044" s="52" t="s">
        <v>2459</v>
      </c>
    </row>
    <row r="1045" spans="3:4" x14ac:dyDescent="0.2">
      <c r="C1045" s="51" t="s">
        <v>2460</v>
      </c>
      <c r="D1045" s="52" t="s">
        <v>2461</v>
      </c>
    </row>
    <row r="1046" spans="3:4" x14ac:dyDescent="0.2">
      <c r="C1046" s="51" t="s">
        <v>2462</v>
      </c>
      <c r="D1046" s="52" t="s">
        <v>2463</v>
      </c>
    </row>
    <row r="1047" spans="3:4" x14ac:dyDescent="0.2">
      <c r="C1047" s="51" t="s">
        <v>2464</v>
      </c>
      <c r="D1047" s="52" t="s">
        <v>2465</v>
      </c>
    </row>
    <row r="1048" spans="3:4" x14ac:dyDescent="0.2">
      <c r="C1048" s="51" t="s">
        <v>2466</v>
      </c>
      <c r="D1048" s="52" t="s">
        <v>2467</v>
      </c>
    </row>
    <row r="1049" spans="3:4" x14ac:dyDescent="0.2">
      <c r="C1049" s="51" t="s">
        <v>2468</v>
      </c>
      <c r="D1049" s="52" t="s">
        <v>2469</v>
      </c>
    </row>
    <row r="1050" spans="3:4" x14ac:dyDescent="0.2">
      <c r="C1050" s="51" t="s">
        <v>2470</v>
      </c>
      <c r="D1050" s="52" t="s">
        <v>2471</v>
      </c>
    </row>
    <row r="1051" spans="3:4" x14ac:dyDescent="0.2">
      <c r="C1051" s="51" t="s">
        <v>2472</v>
      </c>
      <c r="D1051" s="52" t="s">
        <v>42</v>
      </c>
    </row>
    <row r="1052" spans="3:4" x14ac:dyDescent="0.2">
      <c r="C1052" s="51" t="s">
        <v>2473</v>
      </c>
      <c r="D1052" s="52" t="s">
        <v>2474</v>
      </c>
    </row>
    <row r="1053" spans="3:4" x14ac:dyDescent="0.2">
      <c r="C1053" s="51" t="s">
        <v>2475</v>
      </c>
      <c r="D1053" s="52" t="s">
        <v>2476</v>
      </c>
    </row>
    <row r="1054" spans="3:4" x14ac:dyDescent="0.2">
      <c r="C1054" s="51" t="s">
        <v>2477</v>
      </c>
      <c r="D1054" s="52" t="s">
        <v>2478</v>
      </c>
    </row>
    <row r="1055" spans="3:4" x14ac:dyDescent="0.2">
      <c r="C1055" s="51" t="s">
        <v>2479</v>
      </c>
      <c r="D1055" s="52" t="s">
        <v>2480</v>
      </c>
    </row>
    <row r="1056" spans="3:4" x14ac:dyDescent="0.2">
      <c r="C1056" s="51" t="s">
        <v>2481</v>
      </c>
      <c r="D1056" s="52" t="s">
        <v>2482</v>
      </c>
    </row>
    <row r="1057" spans="3:4" x14ac:dyDescent="0.2">
      <c r="C1057" s="51" t="s">
        <v>2483</v>
      </c>
      <c r="D1057" s="52" t="s">
        <v>2484</v>
      </c>
    </row>
    <row r="1058" spans="3:4" x14ac:dyDescent="0.2">
      <c r="C1058" s="51" t="s">
        <v>2485</v>
      </c>
      <c r="D1058" s="52" t="s">
        <v>2486</v>
      </c>
    </row>
    <row r="1059" spans="3:4" x14ac:dyDescent="0.2">
      <c r="C1059" s="51" t="s">
        <v>2487</v>
      </c>
      <c r="D1059" s="52" t="s">
        <v>2488</v>
      </c>
    </row>
    <row r="1060" spans="3:4" x14ac:dyDescent="0.2">
      <c r="C1060" s="51" t="s">
        <v>2489</v>
      </c>
      <c r="D1060" s="52" t="s">
        <v>2490</v>
      </c>
    </row>
    <row r="1061" spans="3:4" x14ac:dyDescent="0.2">
      <c r="C1061" s="51" t="s">
        <v>2491</v>
      </c>
      <c r="D1061" s="52" t="s">
        <v>2492</v>
      </c>
    </row>
    <row r="1062" spans="3:4" x14ac:dyDescent="0.2">
      <c r="C1062" s="51" t="s">
        <v>2493</v>
      </c>
      <c r="D1062" s="52" t="s">
        <v>2494</v>
      </c>
    </row>
    <row r="1063" spans="3:4" x14ac:dyDescent="0.2">
      <c r="C1063" s="51" t="s">
        <v>2495</v>
      </c>
      <c r="D1063" s="52" t="s">
        <v>2496</v>
      </c>
    </row>
    <row r="1064" spans="3:4" x14ac:dyDescent="0.2">
      <c r="C1064" s="51" t="s">
        <v>2497</v>
      </c>
      <c r="D1064" s="52" t="s">
        <v>2498</v>
      </c>
    </row>
    <row r="1065" spans="3:4" x14ac:dyDescent="0.2">
      <c r="C1065" s="51" t="s">
        <v>2499</v>
      </c>
      <c r="D1065" s="52" t="s">
        <v>2500</v>
      </c>
    </row>
    <row r="1066" spans="3:4" x14ac:dyDescent="0.2">
      <c r="C1066" s="51" t="s">
        <v>2501</v>
      </c>
      <c r="D1066" s="52" t="s">
        <v>2502</v>
      </c>
    </row>
    <row r="1067" spans="3:4" x14ac:dyDescent="0.2">
      <c r="C1067" s="51" t="s">
        <v>2503</v>
      </c>
      <c r="D1067" s="52" t="s">
        <v>2504</v>
      </c>
    </row>
    <row r="1068" spans="3:4" x14ac:dyDescent="0.2">
      <c r="C1068" s="51" t="s">
        <v>2505</v>
      </c>
      <c r="D1068" s="52" t="s">
        <v>2506</v>
      </c>
    </row>
    <row r="1069" spans="3:4" x14ac:dyDescent="0.2">
      <c r="C1069" s="51" t="s">
        <v>2507</v>
      </c>
      <c r="D1069" s="52" t="s">
        <v>2508</v>
      </c>
    </row>
    <row r="1070" spans="3:4" x14ac:dyDescent="0.2">
      <c r="C1070" s="51" t="s">
        <v>2509</v>
      </c>
      <c r="D1070" s="52" t="s">
        <v>2510</v>
      </c>
    </row>
    <row r="1071" spans="3:4" x14ac:dyDescent="0.2">
      <c r="C1071" s="51" t="s">
        <v>2511</v>
      </c>
      <c r="D1071" s="52" t="s">
        <v>2512</v>
      </c>
    </row>
    <row r="1072" spans="3:4" x14ac:dyDescent="0.2">
      <c r="C1072" s="51" t="s">
        <v>2513</v>
      </c>
      <c r="D1072" s="52" t="s">
        <v>2514</v>
      </c>
    </row>
    <row r="1073" spans="3:4" x14ac:dyDescent="0.2">
      <c r="C1073" s="51" t="s">
        <v>2515</v>
      </c>
      <c r="D1073" s="52" t="s">
        <v>2516</v>
      </c>
    </row>
    <row r="1074" spans="3:4" x14ac:dyDescent="0.2">
      <c r="C1074" s="51" t="s">
        <v>2517</v>
      </c>
      <c r="D1074" s="52" t="s">
        <v>2518</v>
      </c>
    </row>
    <row r="1075" spans="3:4" x14ac:dyDescent="0.2">
      <c r="C1075" s="51" t="s">
        <v>2519</v>
      </c>
      <c r="D1075" s="52" t="s">
        <v>2520</v>
      </c>
    </row>
    <row r="1076" spans="3:4" x14ac:dyDescent="0.2">
      <c r="C1076" s="51" t="s">
        <v>2521</v>
      </c>
      <c r="D1076" s="52" t="s">
        <v>2522</v>
      </c>
    </row>
    <row r="1077" spans="3:4" x14ac:dyDescent="0.2">
      <c r="C1077" s="51" t="s">
        <v>2523</v>
      </c>
      <c r="D1077" s="52" t="s">
        <v>2524</v>
      </c>
    </row>
    <row r="1078" spans="3:4" x14ac:dyDescent="0.2">
      <c r="C1078" s="51" t="s">
        <v>2525</v>
      </c>
      <c r="D1078" s="52" t="s">
        <v>2526</v>
      </c>
    </row>
    <row r="1079" spans="3:4" x14ac:dyDescent="0.2">
      <c r="C1079" s="51" t="s">
        <v>2527</v>
      </c>
      <c r="D1079" s="52" t="s">
        <v>2528</v>
      </c>
    </row>
    <row r="1080" spans="3:4" x14ac:dyDescent="0.2">
      <c r="C1080" s="51" t="s">
        <v>2529</v>
      </c>
      <c r="D1080" s="52" t="s">
        <v>2530</v>
      </c>
    </row>
    <row r="1081" spans="3:4" x14ac:dyDescent="0.2">
      <c r="C1081" s="51" t="s">
        <v>2531</v>
      </c>
      <c r="D1081" s="52" t="s">
        <v>2532</v>
      </c>
    </row>
    <row r="1082" spans="3:4" x14ac:dyDescent="0.2">
      <c r="C1082" s="51" t="s">
        <v>2533</v>
      </c>
      <c r="D1082" s="52" t="s">
        <v>2534</v>
      </c>
    </row>
    <row r="1083" spans="3:4" x14ac:dyDescent="0.2">
      <c r="C1083" s="51" t="s">
        <v>2535</v>
      </c>
      <c r="D1083" s="52" t="s">
        <v>2536</v>
      </c>
    </row>
    <row r="1084" spans="3:4" x14ac:dyDescent="0.2">
      <c r="C1084" s="51" t="s">
        <v>2537</v>
      </c>
      <c r="D1084" s="52" t="s">
        <v>2538</v>
      </c>
    </row>
    <row r="1085" spans="3:4" x14ac:dyDescent="0.2">
      <c r="C1085" s="51" t="s">
        <v>2539</v>
      </c>
      <c r="D1085" s="52" t="s">
        <v>2540</v>
      </c>
    </row>
    <row r="1086" spans="3:4" x14ac:dyDescent="0.2">
      <c r="C1086" s="51" t="s">
        <v>2541</v>
      </c>
      <c r="D1086" s="52" t="s">
        <v>2542</v>
      </c>
    </row>
    <row r="1087" spans="3:4" x14ac:dyDescent="0.2">
      <c r="C1087" s="51" t="s">
        <v>2543</v>
      </c>
      <c r="D1087" s="52" t="s">
        <v>2544</v>
      </c>
    </row>
    <row r="1088" spans="3:4" x14ac:dyDescent="0.2">
      <c r="C1088" s="51" t="s">
        <v>2545</v>
      </c>
      <c r="D1088" s="52" t="s">
        <v>2546</v>
      </c>
    </row>
    <row r="1089" spans="3:5" x14ac:dyDescent="0.2">
      <c r="C1089" s="51" t="s">
        <v>2547</v>
      </c>
      <c r="D1089" s="52" t="s">
        <v>2548</v>
      </c>
    </row>
    <row r="1090" spans="3:5" x14ac:dyDescent="0.2">
      <c r="C1090" s="51" t="s">
        <v>2549</v>
      </c>
      <c r="D1090" s="52" t="s">
        <v>2550</v>
      </c>
    </row>
    <row r="1091" spans="3:5" x14ac:dyDescent="0.2">
      <c r="C1091" s="51" t="s">
        <v>2551</v>
      </c>
      <c r="D1091" s="52" t="s">
        <v>2552</v>
      </c>
    </row>
    <row r="1092" spans="3:5" x14ac:dyDescent="0.2">
      <c r="C1092" s="51" t="s">
        <v>2553</v>
      </c>
      <c r="D1092" s="52" t="s">
        <v>2554</v>
      </c>
    </row>
    <row r="1093" spans="3:5" x14ac:dyDescent="0.2">
      <c r="C1093" s="51" t="s">
        <v>2555</v>
      </c>
      <c r="D1093" s="52" t="s">
        <v>2556</v>
      </c>
    </row>
    <row r="1094" spans="3:5" x14ac:dyDescent="0.2">
      <c r="C1094" s="51" t="s">
        <v>2557</v>
      </c>
      <c r="D1094" s="52" t="s">
        <v>2558</v>
      </c>
    </row>
    <row r="1095" spans="3:5" x14ac:dyDescent="0.2">
      <c r="C1095" s="51" t="s">
        <v>2557</v>
      </c>
      <c r="D1095" s="52" t="s">
        <v>239</v>
      </c>
    </row>
    <row r="1096" spans="3:5" ht="14.25" x14ac:dyDescent="0.2">
      <c r="C1096" s="51" t="s">
        <v>2559</v>
      </c>
      <c r="D1096" s="52" t="s">
        <v>2560</v>
      </c>
      <c r="E1096" s="55"/>
    </row>
    <row r="1097" spans="3:5" x14ac:dyDescent="0.2">
      <c r="C1097" s="51" t="s">
        <v>2561</v>
      </c>
      <c r="D1097" s="52" t="s">
        <v>2562</v>
      </c>
    </row>
    <row r="1098" spans="3:5" x14ac:dyDescent="0.2">
      <c r="C1098" s="51" t="s">
        <v>2563</v>
      </c>
      <c r="D1098" s="52" t="s">
        <v>2564</v>
      </c>
    </row>
    <row r="1099" spans="3:5" x14ac:dyDescent="0.2">
      <c r="C1099" s="51" t="s">
        <v>2565</v>
      </c>
      <c r="D1099" s="52" t="s">
        <v>2566</v>
      </c>
    </row>
    <row r="1100" spans="3:5" x14ac:dyDescent="0.2">
      <c r="C1100" s="51" t="s">
        <v>2567</v>
      </c>
      <c r="D1100" s="52" t="s">
        <v>2568</v>
      </c>
    </row>
    <row r="1101" spans="3:5" x14ac:dyDescent="0.2">
      <c r="C1101" s="51" t="s">
        <v>2569</v>
      </c>
      <c r="D1101" s="52" t="s">
        <v>2570</v>
      </c>
    </row>
    <row r="1102" spans="3:5" x14ac:dyDescent="0.2">
      <c r="C1102" s="51" t="s">
        <v>2571</v>
      </c>
      <c r="D1102" s="52" t="s">
        <v>2572</v>
      </c>
    </row>
    <row r="1103" spans="3:5" x14ac:dyDescent="0.2">
      <c r="C1103" s="51" t="s">
        <v>2573</v>
      </c>
      <c r="D1103" s="52" t="s">
        <v>2574</v>
      </c>
    </row>
    <row r="1104" spans="3:5" x14ac:dyDescent="0.2">
      <c r="C1104" s="51" t="s">
        <v>2575</v>
      </c>
      <c r="D1104" s="52" t="s">
        <v>2576</v>
      </c>
    </row>
    <row r="1105" spans="3:4" x14ac:dyDescent="0.2">
      <c r="C1105" s="51" t="s">
        <v>2577</v>
      </c>
      <c r="D1105" s="52" t="s">
        <v>2578</v>
      </c>
    </row>
    <row r="1106" spans="3:4" x14ac:dyDescent="0.2">
      <c r="C1106" s="51" t="s">
        <v>2579</v>
      </c>
      <c r="D1106" s="52" t="s">
        <v>2580</v>
      </c>
    </row>
    <row r="1107" spans="3:4" x14ac:dyDescent="0.2">
      <c r="C1107" s="51" t="s">
        <v>2581</v>
      </c>
      <c r="D1107" s="52" t="s">
        <v>2582</v>
      </c>
    </row>
    <row r="1108" spans="3:4" x14ac:dyDescent="0.2">
      <c r="C1108" s="51" t="s">
        <v>2583</v>
      </c>
      <c r="D1108" s="52" t="s">
        <v>2584</v>
      </c>
    </row>
    <row r="1109" spans="3:4" x14ac:dyDescent="0.2">
      <c r="C1109" s="51" t="s">
        <v>2585</v>
      </c>
      <c r="D1109" s="52" t="s">
        <v>2586</v>
      </c>
    </row>
    <row r="1110" spans="3:4" x14ac:dyDescent="0.2">
      <c r="C1110" s="51" t="s">
        <v>2587</v>
      </c>
      <c r="D1110" s="52" t="s">
        <v>2588</v>
      </c>
    </row>
    <row r="1111" spans="3:4" x14ac:dyDescent="0.2">
      <c r="C1111" s="51" t="s">
        <v>2589</v>
      </c>
      <c r="D1111" s="52" t="s">
        <v>2590</v>
      </c>
    </row>
    <row r="1112" spans="3:4" x14ac:dyDescent="0.2">
      <c r="C1112" s="51" t="s">
        <v>2591</v>
      </c>
      <c r="D1112" s="52" t="s">
        <v>2592</v>
      </c>
    </row>
    <row r="1113" spans="3:4" x14ac:dyDescent="0.2">
      <c r="C1113" s="51" t="s">
        <v>2593</v>
      </c>
      <c r="D1113" s="52" t="s">
        <v>2594</v>
      </c>
    </row>
    <row r="1114" spans="3:4" x14ac:dyDescent="0.2">
      <c r="C1114" s="51" t="s">
        <v>2595</v>
      </c>
      <c r="D1114" s="52" t="s">
        <v>2596</v>
      </c>
    </row>
    <row r="1115" spans="3:4" x14ac:dyDescent="0.2">
      <c r="C1115" s="51" t="s">
        <v>2597</v>
      </c>
      <c r="D1115" s="52" t="s">
        <v>2598</v>
      </c>
    </row>
    <row r="1116" spans="3:4" x14ac:dyDescent="0.2">
      <c r="C1116" s="51" t="s">
        <v>2599</v>
      </c>
      <c r="D1116" s="52" t="s">
        <v>2600</v>
      </c>
    </row>
    <row r="1117" spans="3:4" x14ac:dyDescent="0.2">
      <c r="C1117" s="51" t="s">
        <v>2601</v>
      </c>
      <c r="D1117" s="52" t="s">
        <v>2602</v>
      </c>
    </row>
    <row r="1118" spans="3:4" x14ac:dyDescent="0.2">
      <c r="C1118" s="51" t="s">
        <v>2603</v>
      </c>
      <c r="D1118" s="52" t="s">
        <v>2604</v>
      </c>
    </row>
    <row r="1119" spans="3:4" x14ac:dyDescent="0.2">
      <c r="C1119" s="51" t="s">
        <v>2605</v>
      </c>
      <c r="D1119" s="52" t="s">
        <v>2606</v>
      </c>
    </row>
    <row r="1120" spans="3:4" x14ac:dyDescent="0.2">
      <c r="C1120" s="51" t="s">
        <v>2607</v>
      </c>
      <c r="D1120" s="52" t="s">
        <v>910</v>
      </c>
    </row>
    <row r="1121" spans="3:4" x14ac:dyDescent="0.2">
      <c r="C1121" s="51" t="s">
        <v>2608</v>
      </c>
      <c r="D1121" s="52" t="s">
        <v>2609</v>
      </c>
    </row>
    <row r="1122" spans="3:4" x14ac:dyDescent="0.2">
      <c r="C1122" s="51" t="s">
        <v>2610</v>
      </c>
      <c r="D1122" s="52" t="s">
        <v>2611</v>
      </c>
    </row>
    <row r="1123" spans="3:4" x14ac:dyDescent="0.2">
      <c r="C1123" s="51" t="s">
        <v>2612</v>
      </c>
      <c r="D1123" s="52" t="s">
        <v>2613</v>
      </c>
    </row>
    <row r="1124" spans="3:4" x14ac:dyDescent="0.2">
      <c r="C1124" s="51" t="s">
        <v>2614</v>
      </c>
      <c r="D1124" s="52" t="s">
        <v>2615</v>
      </c>
    </row>
    <row r="1125" spans="3:4" x14ac:dyDescent="0.2">
      <c r="C1125" s="51" t="s">
        <v>2616</v>
      </c>
      <c r="D1125" s="52" t="s">
        <v>2617</v>
      </c>
    </row>
    <row r="1126" spans="3:4" x14ac:dyDescent="0.2">
      <c r="C1126" s="51" t="s">
        <v>2618</v>
      </c>
      <c r="D1126" s="52" t="s">
        <v>2619</v>
      </c>
    </row>
    <row r="1127" spans="3:4" x14ac:dyDescent="0.2">
      <c r="C1127" s="51" t="s">
        <v>2620</v>
      </c>
      <c r="D1127" s="52" t="s">
        <v>2621</v>
      </c>
    </row>
    <row r="1128" spans="3:4" x14ac:dyDescent="0.2">
      <c r="C1128" s="51" t="s">
        <v>2622</v>
      </c>
      <c r="D1128" s="52" t="s">
        <v>2623</v>
      </c>
    </row>
    <row r="1129" spans="3:4" x14ac:dyDescent="0.2">
      <c r="C1129" s="51" t="s">
        <v>2624</v>
      </c>
      <c r="D1129" s="52" t="s">
        <v>2625</v>
      </c>
    </row>
    <row r="1130" spans="3:4" x14ac:dyDescent="0.2">
      <c r="C1130" s="51" t="s">
        <v>2626</v>
      </c>
      <c r="D1130" s="52" t="s">
        <v>2627</v>
      </c>
    </row>
    <row r="1131" spans="3:4" x14ac:dyDescent="0.2">
      <c r="C1131" s="51" t="s">
        <v>2628</v>
      </c>
      <c r="D1131" s="52" t="s">
        <v>2629</v>
      </c>
    </row>
    <row r="1132" spans="3:4" x14ac:dyDescent="0.2">
      <c r="C1132" s="51" t="s">
        <v>2630</v>
      </c>
      <c r="D1132" s="52" t="s">
        <v>2631</v>
      </c>
    </row>
    <row r="1133" spans="3:4" x14ac:dyDescent="0.2">
      <c r="C1133" s="51" t="s">
        <v>2632</v>
      </c>
      <c r="D1133" s="54" t="s">
        <v>2633</v>
      </c>
    </row>
    <row r="1134" spans="3:4" x14ac:dyDescent="0.2">
      <c r="C1134" s="51" t="s">
        <v>2634</v>
      </c>
      <c r="D1134" s="52" t="s">
        <v>2635</v>
      </c>
    </row>
    <row r="1135" spans="3:4" x14ac:dyDescent="0.2">
      <c r="C1135" s="51" t="s">
        <v>2636</v>
      </c>
      <c r="D1135" s="52" t="s">
        <v>2637</v>
      </c>
    </row>
    <row r="1136" spans="3:4" x14ac:dyDescent="0.2">
      <c r="C1136" s="51" t="s">
        <v>2638</v>
      </c>
      <c r="D1136" s="52" t="s">
        <v>2639</v>
      </c>
    </row>
    <row r="1137" spans="3:4" x14ac:dyDescent="0.2">
      <c r="C1137" s="51" t="s">
        <v>2640</v>
      </c>
      <c r="D1137" s="52" t="s">
        <v>2641</v>
      </c>
    </row>
    <row r="1138" spans="3:4" x14ac:dyDescent="0.2">
      <c r="C1138" s="51" t="s">
        <v>2642</v>
      </c>
      <c r="D1138" s="52" t="s">
        <v>2643</v>
      </c>
    </row>
    <row r="1139" spans="3:4" x14ac:dyDescent="0.2">
      <c r="C1139" s="51" t="s">
        <v>2644</v>
      </c>
      <c r="D1139" s="52" t="s">
        <v>78</v>
      </c>
    </row>
    <row r="1140" spans="3:4" x14ac:dyDescent="0.2">
      <c r="C1140" s="51" t="s">
        <v>2645</v>
      </c>
      <c r="D1140" s="52" t="s">
        <v>2646</v>
      </c>
    </row>
    <row r="1141" spans="3:4" x14ac:dyDescent="0.2">
      <c r="C1141" s="51" t="s">
        <v>2647</v>
      </c>
      <c r="D1141" s="52" t="s">
        <v>2648</v>
      </c>
    </row>
    <row r="1142" spans="3:4" x14ac:dyDescent="0.2">
      <c r="C1142" s="51" t="s">
        <v>2649</v>
      </c>
      <c r="D1142" s="52" t="s">
        <v>2650</v>
      </c>
    </row>
    <row r="1143" spans="3:4" x14ac:dyDescent="0.2">
      <c r="C1143" s="51" t="s">
        <v>2651</v>
      </c>
      <c r="D1143" s="52" t="s">
        <v>2652</v>
      </c>
    </row>
    <row r="1144" spans="3:4" x14ac:dyDescent="0.2">
      <c r="C1144" s="51" t="s">
        <v>2653</v>
      </c>
      <c r="D1144" s="52" t="s">
        <v>2654</v>
      </c>
    </row>
    <row r="1145" spans="3:4" x14ac:dyDescent="0.2">
      <c r="C1145" s="51" t="s">
        <v>2655</v>
      </c>
      <c r="D1145" s="52" t="s">
        <v>2656</v>
      </c>
    </row>
    <row r="1146" spans="3:4" x14ac:dyDescent="0.2">
      <c r="C1146" s="51" t="s">
        <v>2657</v>
      </c>
      <c r="D1146" s="52" t="s">
        <v>2658</v>
      </c>
    </row>
    <row r="1147" spans="3:4" x14ac:dyDescent="0.2">
      <c r="C1147" s="51" t="s">
        <v>2659</v>
      </c>
      <c r="D1147" s="52" t="s">
        <v>2660</v>
      </c>
    </row>
    <row r="1148" spans="3:4" x14ac:dyDescent="0.2">
      <c r="C1148" s="51" t="s">
        <v>2661</v>
      </c>
      <c r="D1148" s="52" t="s">
        <v>2662</v>
      </c>
    </row>
    <row r="1149" spans="3:4" x14ac:dyDescent="0.2">
      <c r="C1149" s="51" t="s">
        <v>2663</v>
      </c>
      <c r="D1149" s="52" t="s">
        <v>2664</v>
      </c>
    </row>
    <row r="1150" spans="3:4" x14ac:dyDescent="0.2">
      <c r="C1150" s="51" t="s">
        <v>2665</v>
      </c>
      <c r="D1150" s="52" t="s">
        <v>2666</v>
      </c>
    </row>
    <row r="1151" spans="3:4" x14ac:dyDescent="0.2">
      <c r="C1151" s="51" t="s">
        <v>2667</v>
      </c>
      <c r="D1151" s="52" t="s">
        <v>2668</v>
      </c>
    </row>
    <row r="1152" spans="3:4" x14ac:dyDescent="0.2">
      <c r="C1152" s="51" t="s">
        <v>2669</v>
      </c>
      <c r="D1152" s="52" t="s">
        <v>2670</v>
      </c>
    </row>
    <row r="1153" spans="3:4" x14ac:dyDescent="0.2">
      <c r="C1153" s="51" t="s">
        <v>2671</v>
      </c>
      <c r="D1153" s="52" t="s">
        <v>2672</v>
      </c>
    </row>
    <row r="1154" spans="3:4" x14ac:dyDescent="0.2">
      <c r="C1154" s="51" t="s">
        <v>2673</v>
      </c>
      <c r="D1154" s="52" t="s">
        <v>2674</v>
      </c>
    </row>
    <row r="1155" spans="3:4" x14ac:dyDescent="0.2">
      <c r="C1155" s="51" t="s">
        <v>2675</v>
      </c>
      <c r="D1155" s="52" t="s">
        <v>2676</v>
      </c>
    </row>
    <row r="1156" spans="3:4" x14ac:dyDescent="0.2">
      <c r="C1156" s="51" t="s">
        <v>2677</v>
      </c>
      <c r="D1156" s="52" t="s">
        <v>2678</v>
      </c>
    </row>
    <row r="1157" spans="3:4" x14ac:dyDescent="0.2">
      <c r="C1157" s="51" t="s">
        <v>2679</v>
      </c>
      <c r="D1157" s="52" t="s">
        <v>2680</v>
      </c>
    </row>
    <row r="1158" spans="3:4" x14ac:dyDescent="0.2">
      <c r="C1158" s="51" t="s">
        <v>2681</v>
      </c>
      <c r="D1158" s="52" t="s">
        <v>2682</v>
      </c>
    </row>
    <row r="1159" spans="3:4" x14ac:dyDescent="0.2">
      <c r="C1159" s="51" t="s">
        <v>2683</v>
      </c>
      <c r="D1159" s="52" t="s">
        <v>2684</v>
      </c>
    </row>
    <row r="1160" spans="3:4" x14ac:dyDescent="0.2">
      <c r="C1160" s="51" t="s">
        <v>2685</v>
      </c>
      <c r="D1160" s="52" t="s">
        <v>2686</v>
      </c>
    </row>
    <row r="1161" spans="3:4" x14ac:dyDescent="0.2">
      <c r="C1161" s="51" t="s">
        <v>2687</v>
      </c>
      <c r="D1161" s="52" t="s">
        <v>2688</v>
      </c>
    </row>
    <row r="1162" spans="3:4" x14ac:dyDescent="0.2">
      <c r="C1162" s="51" t="s">
        <v>2689</v>
      </c>
      <c r="D1162" s="52" t="s">
        <v>2690</v>
      </c>
    </row>
    <row r="1163" spans="3:4" x14ac:dyDescent="0.2">
      <c r="C1163" s="51" t="s">
        <v>2691</v>
      </c>
      <c r="D1163" s="52" t="s">
        <v>2692</v>
      </c>
    </row>
    <row r="1164" spans="3:4" x14ac:dyDescent="0.2">
      <c r="C1164" s="51" t="s">
        <v>2693</v>
      </c>
      <c r="D1164" s="52" t="s">
        <v>2694</v>
      </c>
    </row>
    <row r="1165" spans="3:4" x14ac:dyDescent="0.2">
      <c r="C1165" s="51" t="s">
        <v>2695</v>
      </c>
      <c r="D1165" s="52" t="s">
        <v>2696</v>
      </c>
    </row>
    <row r="1166" spans="3:4" x14ac:dyDescent="0.2">
      <c r="C1166" s="51" t="s">
        <v>2697</v>
      </c>
      <c r="D1166" s="52" t="s">
        <v>2698</v>
      </c>
    </row>
    <row r="1167" spans="3:4" x14ac:dyDescent="0.2">
      <c r="C1167" s="51" t="s">
        <v>2699</v>
      </c>
      <c r="D1167" s="52" t="s">
        <v>2700</v>
      </c>
    </row>
    <row r="1168" spans="3:4" x14ac:dyDescent="0.2">
      <c r="C1168" s="51" t="s">
        <v>2701</v>
      </c>
      <c r="D1168" s="52" t="s">
        <v>2702</v>
      </c>
    </row>
    <row r="1169" spans="3:4" x14ac:dyDescent="0.2">
      <c r="C1169" s="51" t="s">
        <v>2703</v>
      </c>
      <c r="D1169" s="52" t="s">
        <v>2704</v>
      </c>
    </row>
    <row r="1170" spans="3:4" x14ac:dyDescent="0.2">
      <c r="C1170" s="51" t="s">
        <v>2705</v>
      </c>
      <c r="D1170" s="52" t="s">
        <v>2706</v>
      </c>
    </row>
    <row r="1171" spans="3:4" x14ac:dyDescent="0.2">
      <c r="C1171" s="51" t="s">
        <v>2707</v>
      </c>
      <c r="D1171" s="52" t="s">
        <v>2708</v>
      </c>
    </row>
    <row r="1172" spans="3:4" x14ac:dyDescent="0.2">
      <c r="C1172" s="51" t="s">
        <v>2709</v>
      </c>
      <c r="D1172" s="52" t="s">
        <v>43</v>
      </c>
    </row>
    <row r="1173" spans="3:4" x14ac:dyDescent="0.2">
      <c r="C1173" s="51" t="s">
        <v>2710</v>
      </c>
      <c r="D1173" s="52" t="s">
        <v>2711</v>
      </c>
    </row>
    <row r="1174" spans="3:4" x14ac:dyDescent="0.2">
      <c r="C1174" s="51" t="s">
        <v>2712</v>
      </c>
      <c r="D1174" s="52" t="s">
        <v>2713</v>
      </c>
    </row>
    <row r="1175" spans="3:4" x14ac:dyDescent="0.2">
      <c r="C1175" s="51" t="s">
        <v>2714</v>
      </c>
      <c r="D1175" s="52" t="s">
        <v>2715</v>
      </c>
    </row>
    <row r="1176" spans="3:4" x14ac:dyDescent="0.2">
      <c r="C1176" s="51" t="s">
        <v>2716</v>
      </c>
      <c r="D1176" s="52" t="s">
        <v>2717</v>
      </c>
    </row>
    <row r="1177" spans="3:4" x14ac:dyDescent="0.2">
      <c r="C1177" s="51" t="s">
        <v>2718</v>
      </c>
      <c r="D1177" s="52" t="s">
        <v>2719</v>
      </c>
    </row>
    <row r="1178" spans="3:4" x14ac:dyDescent="0.2">
      <c r="C1178" s="51" t="s">
        <v>2720</v>
      </c>
      <c r="D1178" s="52" t="s">
        <v>2721</v>
      </c>
    </row>
    <row r="1179" spans="3:4" x14ac:dyDescent="0.2">
      <c r="C1179" s="51" t="s">
        <v>2722</v>
      </c>
      <c r="D1179" s="52" t="s">
        <v>2723</v>
      </c>
    </row>
    <row r="1180" spans="3:4" x14ac:dyDescent="0.2">
      <c r="C1180" s="51" t="s">
        <v>2724</v>
      </c>
      <c r="D1180" s="54" t="s">
        <v>2725</v>
      </c>
    </row>
    <row r="1181" spans="3:4" x14ac:dyDescent="0.2">
      <c r="C1181" s="51" t="s">
        <v>2726</v>
      </c>
      <c r="D1181" s="52" t="s">
        <v>2727</v>
      </c>
    </row>
    <row r="1182" spans="3:4" x14ac:dyDescent="0.2">
      <c r="C1182" s="51" t="s">
        <v>2728</v>
      </c>
      <c r="D1182" s="52" t="s">
        <v>2729</v>
      </c>
    </row>
    <row r="1183" spans="3:4" x14ac:dyDescent="0.2">
      <c r="C1183" s="51" t="s">
        <v>2730</v>
      </c>
      <c r="D1183" s="52" t="s">
        <v>2731</v>
      </c>
    </row>
    <row r="1184" spans="3:4" x14ac:dyDescent="0.2">
      <c r="C1184" s="51" t="s">
        <v>2732</v>
      </c>
      <c r="D1184" s="52" t="s">
        <v>2733</v>
      </c>
    </row>
    <row r="1185" spans="3:4" x14ac:dyDescent="0.2">
      <c r="C1185" s="51" t="s">
        <v>2734</v>
      </c>
      <c r="D1185" s="52" t="s">
        <v>2735</v>
      </c>
    </row>
    <row r="1186" spans="3:4" x14ac:dyDescent="0.2">
      <c r="C1186" s="51" t="s">
        <v>2736</v>
      </c>
      <c r="D1186" s="52" t="s">
        <v>2737</v>
      </c>
    </row>
    <row r="1187" spans="3:4" x14ac:dyDescent="0.2">
      <c r="C1187" s="51" t="s">
        <v>2738</v>
      </c>
      <c r="D1187" s="52" t="s">
        <v>2739</v>
      </c>
    </row>
    <row r="1188" spans="3:4" x14ac:dyDescent="0.2">
      <c r="C1188" s="51" t="s">
        <v>2740</v>
      </c>
      <c r="D1188" s="52" t="s">
        <v>2741</v>
      </c>
    </row>
    <row r="1189" spans="3:4" x14ac:dyDescent="0.2">
      <c r="C1189" s="51" t="s">
        <v>2742</v>
      </c>
      <c r="D1189" s="52" t="s">
        <v>2743</v>
      </c>
    </row>
    <row r="1190" spans="3:4" x14ac:dyDescent="0.2">
      <c r="C1190" s="51" t="s">
        <v>2744</v>
      </c>
      <c r="D1190" s="52" t="s">
        <v>2745</v>
      </c>
    </row>
    <row r="1191" spans="3:4" x14ac:dyDescent="0.2">
      <c r="C1191" s="51" t="s">
        <v>2746</v>
      </c>
      <c r="D1191" s="52" t="s">
        <v>2747</v>
      </c>
    </row>
    <row r="1192" spans="3:4" x14ac:dyDescent="0.2">
      <c r="C1192" s="51" t="s">
        <v>2748</v>
      </c>
      <c r="D1192" s="52" t="s">
        <v>2749</v>
      </c>
    </row>
    <row r="1193" spans="3:4" x14ac:dyDescent="0.2">
      <c r="C1193" s="51" t="s">
        <v>2750</v>
      </c>
      <c r="D1193" s="52" t="s">
        <v>2751</v>
      </c>
    </row>
    <row r="1194" spans="3:4" x14ac:dyDescent="0.2">
      <c r="C1194" s="51" t="s">
        <v>2752</v>
      </c>
      <c r="D1194" s="52" t="s">
        <v>2753</v>
      </c>
    </row>
    <row r="1195" spans="3:4" x14ac:dyDescent="0.2">
      <c r="C1195" s="51" t="s">
        <v>2754</v>
      </c>
      <c r="D1195" s="52" t="s">
        <v>2755</v>
      </c>
    </row>
    <row r="1196" spans="3:4" x14ac:dyDescent="0.2">
      <c r="C1196" s="51" t="s">
        <v>2756</v>
      </c>
      <c r="D1196" s="52" t="s">
        <v>2757</v>
      </c>
    </row>
    <row r="1197" spans="3:4" x14ac:dyDescent="0.2">
      <c r="C1197" s="51" t="s">
        <v>2758</v>
      </c>
      <c r="D1197" s="52" t="s">
        <v>2759</v>
      </c>
    </row>
    <row r="1198" spans="3:4" x14ac:dyDescent="0.2">
      <c r="C1198" s="51" t="s">
        <v>2760</v>
      </c>
      <c r="D1198" s="52" t="s">
        <v>2761</v>
      </c>
    </row>
    <row r="1199" spans="3:4" x14ac:dyDescent="0.2">
      <c r="C1199" s="51" t="s">
        <v>2762</v>
      </c>
      <c r="D1199" s="52" t="s">
        <v>2763</v>
      </c>
    </row>
    <row r="1200" spans="3:4" x14ac:dyDescent="0.2">
      <c r="C1200" s="51" t="s">
        <v>2764</v>
      </c>
      <c r="D1200" s="52" t="s">
        <v>2765</v>
      </c>
    </row>
    <row r="1201" spans="3:4" x14ac:dyDescent="0.2">
      <c r="C1201" s="51" t="s">
        <v>2766</v>
      </c>
      <c r="D1201" s="52" t="s">
        <v>2767</v>
      </c>
    </row>
    <row r="1202" spans="3:4" x14ac:dyDescent="0.2">
      <c r="C1202" s="51" t="s">
        <v>2768</v>
      </c>
      <c r="D1202" s="52" t="s">
        <v>2769</v>
      </c>
    </row>
    <row r="1203" spans="3:4" x14ac:dyDescent="0.2">
      <c r="C1203" s="51" t="s">
        <v>2770</v>
      </c>
      <c r="D1203" s="52" t="s">
        <v>2771</v>
      </c>
    </row>
    <row r="1204" spans="3:4" x14ac:dyDescent="0.2">
      <c r="C1204" s="51" t="s">
        <v>2772</v>
      </c>
      <c r="D1204" s="52" t="s">
        <v>2773</v>
      </c>
    </row>
    <row r="1205" spans="3:4" x14ac:dyDescent="0.2">
      <c r="C1205" s="51" t="s">
        <v>2774</v>
      </c>
      <c r="D1205" s="52" t="s">
        <v>2775</v>
      </c>
    </row>
    <row r="1206" spans="3:4" x14ac:dyDescent="0.2">
      <c r="C1206" s="51" t="s">
        <v>2776</v>
      </c>
      <c r="D1206" s="52" t="s">
        <v>2777</v>
      </c>
    </row>
    <row r="1207" spans="3:4" x14ac:dyDescent="0.2">
      <c r="C1207" s="51" t="s">
        <v>2778</v>
      </c>
      <c r="D1207" s="52" t="s">
        <v>2779</v>
      </c>
    </row>
    <row r="1208" spans="3:4" x14ac:dyDescent="0.2">
      <c r="C1208" s="51" t="s">
        <v>2780</v>
      </c>
      <c r="D1208" s="52" t="s">
        <v>2781</v>
      </c>
    </row>
    <row r="1209" spans="3:4" x14ac:dyDescent="0.2">
      <c r="C1209" s="51" t="s">
        <v>2782</v>
      </c>
      <c r="D1209" s="52" t="s">
        <v>2783</v>
      </c>
    </row>
    <row r="1210" spans="3:4" x14ac:dyDescent="0.2">
      <c r="C1210" s="51" t="s">
        <v>2784</v>
      </c>
      <c r="D1210" s="52" t="s">
        <v>2785</v>
      </c>
    </row>
    <row r="1211" spans="3:4" x14ac:dyDescent="0.2">
      <c r="C1211" s="51" t="s">
        <v>2786</v>
      </c>
      <c r="D1211" s="52" t="s">
        <v>2787</v>
      </c>
    </row>
    <row r="1212" spans="3:4" x14ac:dyDescent="0.2">
      <c r="C1212" s="51" t="s">
        <v>2788</v>
      </c>
      <c r="D1212" s="52" t="s">
        <v>2789</v>
      </c>
    </row>
    <row r="1213" spans="3:4" x14ac:dyDescent="0.2">
      <c r="C1213" s="51" t="s">
        <v>2790</v>
      </c>
      <c r="D1213" s="52" t="s">
        <v>2791</v>
      </c>
    </row>
    <row r="1214" spans="3:4" x14ac:dyDescent="0.2">
      <c r="C1214" s="51" t="s">
        <v>2792</v>
      </c>
      <c r="D1214" s="52" t="s">
        <v>2793</v>
      </c>
    </row>
    <row r="1215" spans="3:4" x14ac:dyDescent="0.2">
      <c r="C1215" s="51" t="s">
        <v>2794</v>
      </c>
      <c r="D1215" s="52" t="s">
        <v>2795</v>
      </c>
    </row>
    <row r="1216" spans="3:4" x14ac:dyDescent="0.2">
      <c r="C1216" s="51" t="s">
        <v>2796</v>
      </c>
      <c r="D1216" s="52" t="s">
        <v>2797</v>
      </c>
    </row>
    <row r="1217" spans="3:4" x14ac:dyDescent="0.2">
      <c r="C1217" s="51" t="s">
        <v>2798</v>
      </c>
      <c r="D1217" s="52" t="s">
        <v>2799</v>
      </c>
    </row>
    <row r="1218" spans="3:4" x14ac:dyDescent="0.2">
      <c r="C1218" s="51" t="s">
        <v>2800</v>
      </c>
      <c r="D1218" s="52" t="s">
        <v>2801</v>
      </c>
    </row>
    <row r="1219" spans="3:4" x14ac:dyDescent="0.2">
      <c r="C1219" s="51" t="s">
        <v>2802</v>
      </c>
      <c r="D1219" s="52" t="s">
        <v>2803</v>
      </c>
    </row>
    <row r="1220" spans="3:4" x14ac:dyDescent="0.2">
      <c r="C1220" s="51" t="s">
        <v>2804</v>
      </c>
      <c r="D1220" s="52" t="s">
        <v>2805</v>
      </c>
    </row>
    <row r="1221" spans="3:4" x14ac:dyDescent="0.2">
      <c r="C1221" s="51" t="s">
        <v>2806</v>
      </c>
      <c r="D1221" s="54" t="s">
        <v>2807</v>
      </c>
    </row>
    <row r="1222" spans="3:4" x14ac:dyDescent="0.2">
      <c r="C1222" s="51" t="s">
        <v>2808</v>
      </c>
      <c r="D1222" s="52" t="s">
        <v>2809</v>
      </c>
    </row>
    <row r="1223" spans="3:4" x14ac:dyDescent="0.2">
      <c r="C1223" s="51" t="s">
        <v>2810</v>
      </c>
      <c r="D1223" s="52" t="s">
        <v>2811</v>
      </c>
    </row>
    <row r="1224" spans="3:4" x14ac:dyDescent="0.2">
      <c r="C1224" s="51" t="s">
        <v>2812</v>
      </c>
      <c r="D1224" s="52" t="s">
        <v>2813</v>
      </c>
    </row>
    <row r="1225" spans="3:4" x14ac:dyDescent="0.2">
      <c r="C1225" s="51" t="s">
        <v>2814</v>
      </c>
      <c r="D1225" s="52" t="s">
        <v>2815</v>
      </c>
    </row>
    <row r="1226" spans="3:4" x14ac:dyDescent="0.2">
      <c r="C1226" s="51" t="s">
        <v>2816</v>
      </c>
      <c r="D1226" s="52" t="s">
        <v>2817</v>
      </c>
    </row>
    <row r="1227" spans="3:4" x14ac:dyDescent="0.2">
      <c r="C1227" s="51" t="s">
        <v>2818</v>
      </c>
      <c r="D1227" s="52" t="s">
        <v>2819</v>
      </c>
    </row>
    <row r="1228" spans="3:4" x14ac:dyDescent="0.2">
      <c r="C1228" s="51" t="s">
        <v>2820</v>
      </c>
      <c r="D1228" s="52" t="s">
        <v>2821</v>
      </c>
    </row>
    <row r="1229" spans="3:4" x14ac:dyDescent="0.2">
      <c r="C1229" s="51" t="s">
        <v>2822</v>
      </c>
      <c r="D1229" s="52" t="s">
        <v>2823</v>
      </c>
    </row>
    <row r="1230" spans="3:4" x14ac:dyDescent="0.2">
      <c r="C1230" s="51" t="s">
        <v>2824</v>
      </c>
      <c r="D1230" s="52" t="s">
        <v>2825</v>
      </c>
    </row>
    <row r="1231" spans="3:4" x14ac:dyDescent="0.2">
      <c r="C1231" s="51" t="s">
        <v>2826</v>
      </c>
      <c r="D1231" s="52" t="s">
        <v>2827</v>
      </c>
    </row>
    <row r="1232" spans="3:4" x14ac:dyDescent="0.2">
      <c r="C1232" s="51" t="s">
        <v>2828</v>
      </c>
      <c r="D1232" s="52" t="s">
        <v>2829</v>
      </c>
    </row>
    <row r="1233" spans="3:4" x14ac:dyDescent="0.2">
      <c r="C1233" s="51" t="s">
        <v>2830</v>
      </c>
      <c r="D1233" s="52" t="s">
        <v>2831</v>
      </c>
    </row>
    <row r="1234" spans="3:4" x14ac:dyDescent="0.2">
      <c r="C1234" s="51" t="s">
        <v>2832</v>
      </c>
      <c r="D1234" s="52" t="s">
        <v>2833</v>
      </c>
    </row>
    <row r="1235" spans="3:4" x14ac:dyDescent="0.2">
      <c r="C1235" s="51" t="s">
        <v>2834</v>
      </c>
      <c r="D1235" s="52" t="s">
        <v>2835</v>
      </c>
    </row>
    <row r="1236" spans="3:4" x14ac:dyDescent="0.2">
      <c r="C1236" s="51" t="s">
        <v>2836</v>
      </c>
      <c r="D1236" s="52" t="s">
        <v>2837</v>
      </c>
    </row>
    <row r="1237" spans="3:4" x14ac:dyDescent="0.2">
      <c r="C1237" s="51" t="s">
        <v>2838</v>
      </c>
      <c r="D1237" s="52" t="s">
        <v>2839</v>
      </c>
    </row>
    <row r="1238" spans="3:4" x14ac:dyDescent="0.2">
      <c r="C1238" s="51" t="s">
        <v>2840</v>
      </c>
      <c r="D1238" s="52" t="s">
        <v>2841</v>
      </c>
    </row>
    <row r="1239" spans="3:4" x14ac:dyDescent="0.2">
      <c r="C1239" s="51" t="s">
        <v>2842</v>
      </c>
      <c r="D1239" s="52" t="s">
        <v>2843</v>
      </c>
    </row>
    <row r="1240" spans="3:4" x14ac:dyDescent="0.2">
      <c r="C1240" s="51" t="s">
        <v>2844</v>
      </c>
      <c r="D1240" s="52" t="s">
        <v>2845</v>
      </c>
    </row>
    <row r="1241" spans="3:4" x14ac:dyDescent="0.2">
      <c r="C1241" s="51" t="s">
        <v>2846</v>
      </c>
      <c r="D1241" s="52" t="s">
        <v>2847</v>
      </c>
    </row>
    <row r="1242" spans="3:4" x14ac:dyDescent="0.2">
      <c r="C1242" s="51" t="s">
        <v>2848</v>
      </c>
      <c r="D1242" s="52" t="s">
        <v>2849</v>
      </c>
    </row>
    <row r="1243" spans="3:4" x14ac:dyDescent="0.2">
      <c r="C1243" s="51" t="s">
        <v>2850</v>
      </c>
      <c r="D1243" s="52" t="s">
        <v>2851</v>
      </c>
    </row>
    <row r="1244" spans="3:4" x14ac:dyDescent="0.2">
      <c r="C1244" s="51" t="s">
        <v>2852</v>
      </c>
      <c r="D1244" s="52" t="s">
        <v>2853</v>
      </c>
    </row>
    <row r="1245" spans="3:4" x14ac:dyDescent="0.2">
      <c r="C1245" s="51" t="s">
        <v>2854</v>
      </c>
      <c r="D1245" s="52" t="s">
        <v>2855</v>
      </c>
    </row>
    <row r="1246" spans="3:4" x14ac:dyDescent="0.2">
      <c r="C1246" s="51" t="s">
        <v>2856</v>
      </c>
      <c r="D1246" s="52" t="s">
        <v>2857</v>
      </c>
    </row>
    <row r="1247" spans="3:4" x14ac:dyDescent="0.2">
      <c r="C1247" s="51" t="s">
        <v>2858</v>
      </c>
      <c r="D1247" s="52" t="s">
        <v>2859</v>
      </c>
    </row>
    <row r="1248" spans="3:4" x14ac:dyDescent="0.2">
      <c r="C1248" s="51" t="s">
        <v>2860</v>
      </c>
      <c r="D1248" s="52" t="s">
        <v>2861</v>
      </c>
    </row>
    <row r="1249" spans="3:4" x14ac:dyDescent="0.2">
      <c r="C1249" s="51" t="s">
        <v>2862</v>
      </c>
      <c r="D1249" s="52" t="s">
        <v>2863</v>
      </c>
    </row>
    <row r="1250" spans="3:4" x14ac:dyDescent="0.2">
      <c r="C1250" s="51" t="s">
        <v>2864</v>
      </c>
      <c r="D1250" s="52" t="s">
        <v>2865</v>
      </c>
    </row>
    <row r="1251" spans="3:4" x14ac:dyDescent="0.2">
      <c r="C1251" s="51" t="s">
        <v>2866</v>
      </c>
      <c r="D1251" s="52" t="s">
        <v>2867</v>
      </c>
    </row>
    <row r="1252" spans="3:4" x14ac:dyDescent="0.2">
      <c r="C1252" s="51" t="s">
        <v>2868</v>
      </c>
      <c r="D1252" s="52" t="s">
        <v>2869</v>
      </c>
    </row>
    <row r="1253" spans="3:4" x14ac:dyDescent="0.2">
      <c r="C1253" s="51" t="s">
        <v>2870</v>
      </c>
      <c r="D1253" s="52" t="s">
        <v>2871</v>
      </c>
    </row>
    <row r="1254" spans="3:4" x14ac:dyDescent="0.2">
      <c r="C1254" s="51" t="s">
        <v>2872</v>
      </c>
      <c r="D1254" s="52" t="s">
        <v>2873</v>
      </c>
    </row>
    <row r="1255" spans="3:4" x14ac:dyDescent="0.2">
      <c r="C1255" s="51" t="s">
        <v>2874</v>
      </c>
      <c r="D1255" s="52" t="s">
        <v>2875</v>
      </c>
    </row>
    <row r="1256" spans="3:4" x14ac:dyDescent="0.2">
      <c r="C1256" s="51" t="s">
        <v>2876</v>
      </c>
      <c r="D1256" s="52" t="s">
        <v>2877</v>
      </c>
    </row>
    <row r="1257" spans="3:4" x14ac:dyDescent="0.2">
      <c r="C1257" s="51" t="s">
        <v>2878</v>
      </c>
      <c r="D1257" s="52" t="s">
        <v>2879</v>
      </c>
    </row>
    <row r="1258" spans="3:4" x14ac:dyDescent="0.2">
      <c r="C1258" s="51" t="s">
        <v>2880</v>
      </c>
      <c r="D1258" s="52" t="s">
        <v>2881</v>
      </c>
    </row>
    <row r="1259" spans="3:4" x14ac:dyDescent="0.2">
      <c r="C1259" s="51" t="s">
        <v>2882</v>
      </c>
      <c r="D1259" s="52" t="s">
        <v>2883</v>
      </c>
    </row>
    <row r="1260" spans="3:4" x14ac:dyDescent="0.2">
      <c r="C1260" s="51" t="s">
        <v>2884</v>
      </c>
      <c r="D1260" s="52" t="s">
        <v>29</v>
      </c>
    </row>
    <row r="1261" spans="3:4" x14ac:dyDescent="0.2">
      <c r="C1261" s="51" t="s">
        <v>2885</v>
      </c>
      <c r="D1261" s="52" t="s">
        <v>2886</v>
      </c>
    </row>
    <row r="1262" spans="3:4" x14ac:dyDescent="0.2">
      <c r="C1262" s="51" t="s">
        <v>2887</v>
      </c>
      <c r="D1262" s="52" t="s">
        <v>2888</v>
      </c>
    </row>
    <row r="1263" spans="3:4" x14ac:dyDescent="0.2">
      <c r="C1263" s="51" t="s">
        <v>2889</v>
      </c>
      <c r="D1263" s="52" t="s">
        <v>2890</v>
      </c>
    </row>
    <row r="1264" spans="3:4" x14ac:dyDescent="0.2">
      <c r="C1264" s="51" t="s">
        <v>2891</v>
      </c>
      <c r="D1264" s="52" t="s">
        <v>2892</v>
      </c>
    </row>
    <row r="1265" spans="3:4" x14ac:dyDescent="0.2">
      <c r="C1265" s="51" t="s">
        <v>2893</v>
      </c>
      <c r="D1265" s="52" t="s">
        <v>2894</v>
      </c>
    </row>
    <row r="1266" spans="3:4" x14ac:dyDescent="0.2">
      <c r="C1266" s="51" t="s">
        <v>2895</v>
      </c>
      <c r="D1266" s="52" t="s">
        <v>2896</v>
      </c>
    </row>
    <row r="1267" spans="3:4" x14ac:dyDescent="0.2">
      <c r="C1267" s="51" t="s">
        <v>2897</v>
      </c>
      <c r="D1267" s="52" t="s">
        <v>2898</v>
      </c>
    </row>
    <row r="1268" spans="3:4" x14ac:dyDescent="0.2">
      <c r="C1268" s="51" t="s">
        <v>2899</v>
      </c>
      <c r="D1268" s="52" t="s">
        <v>2900</v>
      </c>
    </row>
    <row r="1269" spans="3:4" x14ac:dyDescent="0.2">
      <c r="C1269" s="51" t="s">
        <v>2901</v>
      </c>
      <c r="D1269" s="52" t="s">
        <v>2902</v>
      </c>
    </row>
    <row r="1270" spans="3:4" x14ac:dyDescent="0.2">
      <c r="C1270" s="51" t="s">
        <v>2903</v>
      </c>
      <c r="D1270" s="52" t="s">
        <v>2904</v>
      </c>
    </row>
    <row r="1271" spans="3:4" x14ac:dyDescent="0.2">
      <c r="C1271" s="51" t="s">
        <v>2905</v>
      </c>
      <c r="D1271" s="52" t="s">
        <v>2906</v>
      </c>
    </row>
    <row r="1272" spans="3:4" x14ac:dyDescent="0.2">
      <c r="C1272" s="51" t="s">
        <v>2907</v>
      </c>
      <c r="D1272" s="52" t="s">
        <v>2908</v>
      </c>
    </row>
    <row r="1273" spans="3:4" x14ac:dyDescent="0.2">
      <c r="C1273" s="51" t="s">
        <v>2909</v>
      </c>
      <c r="D1273" s="52" t="s">
        <v>2910</v>
      </c>
    </row>
    <row r="1274" spans="3:4" x14ac:dyDescent="0.2">
      <c r="C1274" s="51" t="s">
        <v>2911</v>
      </c>
      <c r="D1274" s="52" t="s">
        <v>2912</v>
      </c>
    </row>
    <row r="1275" spans="3:4" x14ac:dyDescent="0.2">
      <c r="C1275" s="51" t="s">
        <v>2913</v>
      </c>
      <c r="D1275" s="52" t="s">
        <v>2914</v>
      </c>
    </row>
    <row r="1276" spans="3:4" x14ac:dyDescent="0.2">
      <c r="C1276" s="51" t="s">
        <v>2915</v>
      </c>
      <c r="D1276" s="52" t="s">
        <v>2916</v>
      </c>
    </row>
    <row r="1277" spans="3:4" x14ac:dyDescent="0.2">
      <c r="C1277" s="51" t="s">
        <v>2917</v>
      </c>
      <c r="D1277" s="52" t="s">
        <v>2918</v>
      </c>
    </row>
    <row r="1278" spans="3:4" x14ac:dyDescent="0.2">
      <c r="C1278" s="51" t="s">
        <v>2919</v>
      </c>
      <c r="D1278" s="52" t="s">
        <v>2920</v>
      </c>
    </row>
    <row r="1279" spans="3:4" x14ac:dyDescent="0.2">
      <c r="C1279" s="51" t="s">
        <v>2921</v>
      </c>
      <c r="D1279" s="52" t="s">
        <v>2922</v>
      </c>
    </row>
    <row r="1280" spans="3:4" x14ac:dyDescent="0.2">
      <c r="C1280" s="51" t="s">
        <v>2923</v>
      </c>
      <c r="D1280" s="52" t="s">
        <v>2924</v>
      </c>
    </row>
    <row r="1281" spans="3:4" x14ac:dyDescent="0.2">
      <c r="C1281" s="51" t="s">
        <v>2925</v>
      </c>
      <c r="D1281" s="52" t="s">
        <v>2926</v>
      </c>
    </row>
    <row r="1282" spans="3:4" x14ac:dyDescent="0.2">
      <c r="C1282" s="51" t="s">
        <v>2927</v>
      </c>
      <c r="D1282" s="52" t="s">
        <v>2928</v>
      </c>
    </row>
    <row r="1283" spans="3:4" x14ac:dyDescent="0.2">
      <c r="C1283" s="51" t="s">
        <v>2929</v>
      </c>
      <c r="D1283" s="52" t="s">
        <v>65</v>
      </c>
    </row>
    <row r="1284" spans="3:4" x14ac:dyDescent="0.2">
      <c r="C1284" s="51" t="s">
        <v>2930</v>
      </c>
      <c r="D1284" s="54" t="s">
        <v>2931</v>
      </c>
    </row>
    <row r="1285" spans="3:4" x14ac:dyDescent="0.2">
      <c r="C1285" s="51" t="s">
        <v>2932</v>
      </c>
      <c r="D1285" s="52" t="s">
        <v>2933</v>
      </c>
    </row>
    <row r="1286" spans="3:4" x14ac:dyDescent="0.2">
      <c r="C1286" s="51" t="s">
        <v>2934</v>
      </c>
      <c r="D1286" s="52" t="s">
        <v>2935</v>
      </c>
    </row>
    <row r="1287" spans="3:4" x14ac:dyDescent="0.2">
      <c r="C1287" s="51" t="s">
        <v>2936</v>
      </c>
      <c r="D1287" s="52" t="s">
        <v>2937</v>
      </c>
    </row>
    <row r="1288" spans="3:4" x14ac:dyDescent="0.2">
      <c r="C1288" s="51" t="s">
        <v>2938</v>
      </c>
      <c r="D1288" s="52" t="s">
        <v>2939</v>
      </c>
    </row>
    <row r="1289" spans="3:4" x14ac:dyDescent="0.2">
      <c r="C1289" s="51" t="s">
        <v>2940</v>
      </c>
      <c r="D1289" s="52" t="s">
        <v>2941</v>
      </c>
    </row>
    <row r="1290" spans="3:4" x14ac:dyDescent="0.2">
      <c r="C1290" s="51" t="s">
        <v>2942</v>
      </c>
      <c r="D1290" s="52" t="s">
        <v>2943</v>
      </c>
    </row>
    <row r="1291" spans="3:4" x14ac:dyDescent="0.2">
      <c r="C1291" s="51" t="s">
        <v>2944</v>
      </c>
      <c r="D1291" s="52" t="s">
        <v>2945</v>
      </c>
    </row>
    <row r="1292" spans="3:4" x14ac:dyDescent="0.2">
      <c r="C1292" s="51" t="s">
        <v>2946</v>
      </c>
      <c r="D1292" s="52" t="s">
        <v>2947</v>
      </c>
    </row>
    <row r="1293" spans="3:4" x14ac:dyDescent="0.2">
      <c r="C1293" s="51" t="s">
        <v>2948</v>
      </c>
      <c r="D1293" s="52" t="s">
        <v>2949</v>
      </c>
    </row>
    <row r="1294" spans="3:4" x14ac:dyDescent="0.2">
      <c r="C1294" s="51" t="s">
        <v>2950</v>
      </c>
      <c r="D1294" s="52" t="s">
        <v>2951</v>
      </c>
    </row>
    <row r="1295" spans="3:4" x14ac:dyDescent="0.2">
      <c r="C1295" s="51" t="s">
        <v>2952</v>
      </c>
      <c r="D1295" s="52" t="s">
        <v>2953</v>
      </c>
    </row>
    <row r="1296" spans="3:4" x14ac:dyDescent="0.2">
      <c r="C1296" s="51" t="s">
        <v>2954</v>
      </c>
      <c r="D1296" s="52" t="s">
        <v>2955</v>
      </c>
    </row>
    <row r="1297" spans="3:4" x14ac:dyDescent="0.2">
      <c r="C1297" s="51" t="s">
        <v>2956</v>
      </c>
      <c r="D1297" s="52" t="s">
        <v>2957</v>
      </c>
    </row>
    <row r="1298" spans="3:4" x14ac:dyDescent="0.2">
      <c r="C1298" s="51" t="s">
        <v>2958</v>
      </c>
      <c r="D1298" s="52" t="s">
        <v>2959</v>
      </c>
    </row>
    <row r="1299" spans="3:4" x14ac:dyDescent="0.2">
      <c r="C1299" s="51" t="s">
        <v>2960</v>
      </c>
      <c r="D1299" s="52" t="s">
        <v>2961</v>
      </c>
    </row>
    <row r="1300" spans="3:4" x14ac:dyDescent="0.2">
      <c r="C1300" s="51" t="s">
        <v>2962</v>
      </c>
      <c r="D1300" s="52" t="s">
        <v>2963</v>
      </c>
    </row>
    <row r="1301" spans="3:4" x14ac:dyDescent="0.2">
      <c r="C1301" s="51" t="s">
        <v>2964</v>
      </c>
      <c r="D1301" s="52" t="s">
        <v>2965</v>
      </c>
    </row>
    <row r="1302" spans="3:4" x14ac:dyDescent="0.2">
      <c r="C1302" s="51" t="s">
        <v>2966</v>
      </c>
      <c r="D1302" s="52" t="s">
        <v>2967</v>
      </c>
    </row>
    <row r="1303" spans="3:4" x14ac:dyDescent="0.2">
      <c r="C1303" s="51" t="s">
        <v>2968</v>
      </c>
      <c r="D1303" s="52" t="s">
        <v>2969</v>
      </c>
    </row>
    <row r="1304" spans="3:4" x14ac:dyDescent="0.2">
      <c r="C1304" s="51" t="s">
        <v>2970</v>
      </c>
      <c r="D1304" s="52" t="s">
        <v>2971</v>
      </c>
    </row>
    <row r="1305" spans="3:4" x14ac:dyDescent="0.2">
      <c r="C1305" s="51" t="s">
        <v>2972</v>
      </c>
      <c r="D1305" s="52" t="s">
        <v>2973</v>
      </c>
    </row>
    <row r="1306" spans="3:4" x14ac:dyDescent="0.2">
      <c r="C1306" s="51" t="s">
        <v>2974</v>
      </c>
      <c r="D1306" s="52" t="s">
        <v>2975</v>
      </c>
    </row>
    <row r="1307" spans="3:4" x14ac:dyDescent="0.2">
      <c r="C1307" s="51" t="s">
        <v>2976</v>
      </c>
      <c r="D1307" s="52" t="s">
        <v>2977</v>
      </c>
    </row>
    <row r="1308" spans="3:4" x14ac:dyDescent="0.2">
      <c r="C1308" s="51" t="s">
        <v>2978</v>
      </c>
      <c r="D1308" s="52" t="s">
        <v>2979</v>
      </c>
    </row>
    <row r="1309" spans="3:4" x14ac:dyDescent="0.2">
      <c r="C1309" s="51" t="s">
        <v>2980</v>
      </c>
      <c r="D1309" s="52" t="s">
        <v>2981</v>
      </c>
    </row>
    <row r="1310" spans="3:4" x14ac:dyDescent="0.2">
      <c r="C1310" s="51" t="s">
        <v>2982</v>
      </c>
      <c r="D1310" s="52" t="s">
        <v>2983</v>
      </c>
    </row>
    <row r="1311" spans="3:4" x14ac:dyDescent="0.2">
      <c r="C1311" s="51" t="s">
        <v>2984</v>
      </c>
      <c r="D1311" s="52" t="s">
        <v>2985</v>
      </c>
    </row>
    <row r="1312" spans="3:4" x14ac:dyDescent="0.2">
      <c r="C1312" s="51" t="s">
        <v>2986</v>
      </c>
      <c r="D1312" s="52" t="s">
        <v>2987</v>
      </c>
    </row>
    <row r="1313" spans="3:4" x14ac:dyDescent="0.2">
      <c r="C1313" s="51" t="s">
        <v>2988</v>
      </c>
      <c r="D1313" s="52" t="s">
        <v>2989</v>
      </c>
    </row>
    <row r="1314" spans="3:4" x14ac:dyDescent="0.2">
      <c r="C1314" s="51" t="s">
        <v>2990</v>
      </c>
      <c r="D1314" s="52" t="s">
        <v>2991</v>
      </c>
    </row>
    <row r="1315" spans="3:4" x14ac:dyDescent="0.2">
      <c r="C1315" s="51" t="s">
        <v>2992</v>
      </c>
      <c r="D1315" s="52" t="s">
        <v>2993</v>
      </c>
    </row>
    <row r="1316" spans="3:4" x14ac:dyDescent="0.2">
      <c r="C1316" s="51" t="s">
        <v>2994</v>
      </c>
      <c r="D1316" s="52" t="s">
        <v>2995</v>
      </c>
    </row>
    <row r="1317" spans="3:4" x14ac:dyDescent="0.2">
      <c r="C1317" s="51" t="s">
        <v>2996</v>
      </c>
      <c r="D1317" s="52" t="s">
        <v>2997</v>
      </c>
    </row>
    <row r="1318" spans="3:4" x14ac:dyDescent="0.2">
      <c r="C1318" s="51" t="s">
        <v>2998</v>
      </c>
      <c r="D1318" s="52" t="s">
        <v>2999</v>
      </c>
    </row>
    <row r="1319" spans="3:4" x14ac:dyDescent="0.2">
      <c r="C1319" s="51" t="s">
        <v>3000</v>
      </c>
      <c r="D1319" s="52" t="s">
        <v>3001</v>
      </c>
    </row>
    <row r="1320" spans="3:4" x14ac:dyDescent="0.2">
      <c r="C1320" s="51" t="s">
        <v>3002</v>
      </c>
      <c r="D1320" s="52" t="s">
        <v>3003</v>
      </c>
    </row>
    <row r="1321" spans="3:4" x14ac:dyDescent="0.2">
      <c r="C1321" s="51" t="s">
        <v>3004</v>
      </c>
      <c r="D1321" s="52" t="s">
        <v>3005</v>
      </c>
    </row>
    <row r="1322" spans="3:4" x14ac:dyDescent="0.2">
      <c r="C1322" s="51" t="s">
        <v>3006</v>
      </c>
      <c r="D1322" s="52" t="s">
        <v>3007</v>
      </c>
    </row>
    <row r="1323" spans="3:4" x14ac:dyDescent="0.2">
      <c r="C1323" s="51" t="s">
        <v>3008</v>
      </c>
      <c r="D1323" s="52" t="s">
        <v>30</v>
      </c>
    </row>
    <row r="1324" spans="3:4" x14ac:dyDescent="0.2">
      <c r="C1324" s="51" t="s">
        <v>3009</v>
      </c>
      <c r="D1324" s="52" t="s">
        <v>3010</v>
      </c>
    </row>
    <row r="1325" spans="3:4" x14ac:dyDescent="0.2">
      <c r="C1325" s="51" t="s">
        <v>3011</v>
      </c>
      <c r="D1325" s="52" t="s">
        <v>3012</v>
      </c>
    </row>
    <row r="1326" spans="3:4" x14ac:dyDescent="0.2">
      <c r="C1326" s="51" t="s">
        <v>3013</v>
      </c>
      <c r="D1326" s="52" t="s">
        <v>3014</v>
      </c>
    </row>
    <row r="1327" spans="3:4" x14ac:dyDescent="0.2">
      <c r="C1327" s="51" t="s">
        <v>3015</v>
      </c>
      <c r="D1327" s="52" t="s">
        <v>3016</v>
      </c>
    </row>
    <row r="1328" spans="3:4" x14ac:dyDescent="0.2">
      <c r="C1328" s="51" t="s">
        <v>3017</v>
      </c>
      <c r="D1328" s="52" t="s">
        <v>3018</v>
      </c>
    </row>
    <row r="1329" spans="3:4" x14ac:dyDescent="0.2">
      <c r="C1329" s="51" t="s">
        <v>3019</v>
      </c>
      <c r="D1329" s="52" t="s">
        <v>3020</v>
      </c>
    </row>
    <row r="1330" spans="3:4" x14ac:dyDescent="0.2">
      <c r="C1330" s="51" t="s">
        <v>3021</v>
      </c>
      <c r="D1330" s="52" t="s">
        <v>3022</v>
      </c>
    </row>
    <row r="1331" spans="3:4" x14ac:dyDescent="0.2">
      <c r="C1331" s="51" t="s">
        <v>3023</v>
      </c>
      <c r="D1331" s="52" t="s">
        <v>3024</v>
      </c>
    </row>
    <row r="1332" spans="3:4" x14ac:dyDescent="0.2">
      <c r="C1332" s="51" t="s">
        <v>3025</v>
      </c>
      <c r="D1332" s="52" t="s">
        <v>3026</v>
      </c>
    </row>
    <row r="1333" spans="3:4" x14ac:dyDescent="0.2">
      <c r="C1333" s="51" t="s">
        <v>3027</v>
      </c>
      <c r="D1333" s="52" t="s">
        <v>3028</v>
      </c>
    </row>
    <row r="1334" spans="3:4" x14ac:dyDescent="0.2">
      <c r="C1334" s="51" t="s">
        <v>3029</v>
      </c>
      <c r="D1334" s="52" t="s">
        <v>3030</v>
      </c>
    </row>
    <row r="1335" spans="3:4" x14ac:dyDescent="0.2">
      <c r="C1335" s="51" t="s">
        <v>3031</v>
      </c>
      <c r="D1335" s="52" t="s">
        <v>3032</v>
      </c>
    </row>
    <row r="1336" spans="3:4" x14ac:dyDescent="0.2">
      <c r="C1336" s="51" t="s">
        <v>3033</v>
      </c>
      <c r="D1336" s="52" t="s">
        <v>3034</v>
      </c>
    </row>
    <row r="1337" spans="3:4" x14ac:dyDescent="0.2">
      <c r="C1337" s="51" t="s">
        <v>3035</v>
      </c>
      <c r="D1337" s="52" t="s">
        <v>3036</v>
      </c>
    </row>
    <row r="1338" spans="3:4" x14ac:dyDescent="0.2">
      <c r="C1338" s="51" t="s">
        <v>3037</v>
      </c>
      <c r="D1338" s="52" t="s">
        <v>3038</v>
      </c>
    </row>
    <row r="1339" spans="3:4" x14ac:dyDescent="0.2">
      <c r="C1339" s="51" t="s">
        <v>3039</v>
      </c>
      <c r="D1339" s="52" t="s">
        <v>3040</v>
      </c>
    </row>
    <row r="1340" spans="3:4" x14ac:dyDescent="0.2">
      <c r="C1340" s="51" t="s">
        <v>3041</v>
      </c>
      <c r="D1340" s="52" t="s">
        <v>3042</v>
      </c>
    </row>
    <row r="1341" spans="3:4" x14ac:dyDescent="0.2">
      <c r="C1341" s="51" t="s">
        <v>3043</v>
      </c>
      <c r="D1341" s="52" t="s">
        <v>3044</v>
      </c>
    </row>
    <row r="1342" spans="3:4" x14ac:dyDescent="0.2">
      <c r="C1342" s="51" t="s">
        <v>3045</v>
      </c>
      <c r="D1342" s="52" t="s">
        <v>3046</v>
      </c>
    </row>
    <row r="1343" spans="3:4" x14ac:dyDescent="0.2">
      <c r="C1343" s="51" t="s">
        <v>3047</v>
      </c>
      <c r="D1343" s="52" t="s">
        <v>3048</v>
      </c>
    </row>
    <row r="1344" spans="3:4" x14ac:dyDescent="0.2">
      <c r="C1344" s="51" t="s">
        <v>3049</v>
      </c>
      <c r="D1344" s="52" t="s">
        <v>3050</v>
      </c>
    </row>
    <row r="1345" spans="3:4" x14ac:dyDescent="0.2">
      <c r="C1345" s="51" t="s">
        <v>3051</v>
      </c>
      <c r="D1345" s="52" t="s">
        <v>3052</v>
      </c>
    </row>
    <row r="1346" spans="3:4" x14ac:dyDescent="0.2">
      <c r="C1346" s="51" t="s">
        <v>3053</v>
      </c>
      <c r="D1346" s="52" t="s">
        <v>3054</v>
      </c>
    </row>
    <row r="1347" spans="3:4" x14ac:dyDescent="0.2">
      <c r="C1347" s="51" t="s">
        <v>3055</v>
      </c>
      <c r="D1347" s="52" t="s">
        <v>3056</v>
      </c>
    </row>
    <row r="1348" spans="3:4" x14ac:dyDescent="0.2">
      <c r="C1348" s="51" t="s">
        <v>3057</v>
      </c>
      <c r="D1348" s="52" t="s">
        <v>3058</v>
      </c>
    </row>
    <row r="1349" spans="3:4" x14ac:dyDescent="0.2">
      <c r="C1349" s="51" t="s">
        <v>3059</v>
      </c>
      <c r="D1349" s="52" t="s">
        <v>3060</v>
      </c>
    </row>
    <row r="1350" spans="3:4" x14ac:dyDescent="0.2">
      <c r="C1350" s="51" t="s">
        <v>3061</v>
      </c>
      <c r="D1350" s="52" t="s">
        <v>3062</v>
      </c>
    </row>
    <row r="1351" spans="3:4" x14ac:dyDescent="0.2">
      <c r="C1351" s="51" t="s">
        <v>3063</v>
      </c>
      <c r="D1351" s="52" t="s">
        <v>3064</v>
      </c>
    </row>
    <row r="1352" spans="3:4" x14ac:dyDescent="0.2">
      <c r="C1352" s="51" t="s">
        <v>3065</v>
      </c>
      <c r="D1352" s="52" t="s">
        <v>80</v>
      </c>
    </row>
    <row r="1353" spans="3:4" x14ac:dyDescent="0.2">
      <c r="C1353" s="51" t="s">
        <v>3066</v>
      </c>
      <c r="D1353" s="52" t="s">
        <v>3067</v>
      </c>
    </row>
    <row r="1354" spans="3:4" x14ac:dyDescent="0.2">
      <c r="C1354" s="51" t="s">
        <v>3068</v>
      </c>
      <c r="D1354" s="52" t="s">
        <v>3069</v>
      </c>
    </row>
    <row r="1355" spans="3:4" x14ac:dyDescent="0.2">
      <c r="C1355" s="51" t="s">
        <v>3070</v>
      </c>
      <c r="D1355" s="52" t="s">
        <v>3071</v>
      </c>
    </row>
    <row r="1356" spans="3:4" x14ac:dyDescent="0.2">
      <c r="C1356" s="51" t="s">
        <v>3072</v>
      </c>
      <c r="D1356" s="52" t="s">
        <v>3073</v>
      </c>
    </row>
    <row r="1357" spans="3:4" x14ac:dyDescent="0.2">
      <c r="C1357" s="51" t="s">
        <v>3074</v>
      </c>
      <c r="D1357" s="52" t="s">
        <v>3075</v>
      </c>
    </row>
    <row r="1358" spans="3:4" x14ac:dyDescent="0.2">
      <c r="C1358" s="51" t="s">
        <v>3076</v>
      </c>
      <c r="D1358" s="52" t="s">
        <v>3077</v>
      </c>
    </row>
    <row r="1359" spans="3:4" x14ac:dyDescent="0.2">
      <c r="C1359" s="51" t="s">
        <v>3078</v>
      </c>
      <c r="D1359" s="52" t="s">
        <v>3079</v>
      </c>
    </row>
    <row r="1360" spans="3:4" x14ac:dyDescent="0.2">
      <c r="C1360" s="51" t="s">
        <v>3080</v>
      </c>
      <c r="D1360" s="52" t="s">
        <v>3081</v>
      </c>
    </row>
    <row r="1361" spans="3:4" x14ac:dyDescent="0.2">
      <c r="C1361" s="51" t="s">
        <v>3082</v>
      </c>
      <c r="D1361" s="52" t="s">
        <v>3083</v>
      </c>
    </row>
    <row r="1362" spans="3:4" x14ac:dyDescent="0.2">
      <c r="C1362" s="51" t="s">
        <v>3084</v>
      </c>
      <c r="D1362" s="52" t="s">
        <v>3085</v>
      </c>
    </row>
    <row r="1363" spans="3:4" x14ac:dyDescent="0.2">
      <c r="C1363" s="51" t="s">
        <v>3086</v>
      </c>
      <c r="D1363" s="52" t="s">
        <v>3087</v>
      </c>
    </row>
    <row r="1364" spans="3:4" x14ac:dyDescent="0.2">
      <c r="C1364" s="51" t="s">
        <v>3088</v>
      </c>
      <c r="D1364" s="52" t="s">
        <v>3089</v>
      </c>
    </row>
    <row r="1365" spans="3:4" x14ac:dyDescent="0.2">
      <c r="C1365" s="51" t="s">
        <v>3090</v>
      </c>
      <c r="D1365" s="52" t="s">
        <v>3091</v>
      </c>
    </row>
    <row r="1366" spans="3:4" x14ac:dyDescent="0.2">
      <c r="C1366" s="51" t="s">
        <v>3092</v>
      </c>
      <c r="D1366" s="52" t="s">
        <v>3093</v>
      </c>
    </row>
    <row r="1367" spans="3:4" x14ac:dyDescent="0.2">
      <c r="C1367" s="51" t="s">
        <v>3094</v>
      </c>
      <c r="D1367" s="52" t="s">
        <v>3095</v>
      </c>
    </row>
    <row r="1368" spans="3:4" x14ac:dyDescent="0.2">
      <c r="C1368" s="51" t="s">
        <v>3096</v>
      </c>
      <c r="D1368" s="52" t="s">
        <v>3097</v>
      </c>
    </row>
    <row r="1369" spans="3:4" x14ac:dyDescent="0.2">
      <c r="C1369" s="51" t="s">
        <v>3098</v>
      </c>
      <c r="D1369" s="52" t="s">
        <v>3099</v>
      </c>
    </row>
    <row r="1370" spans="3:4" x14ac:dyDescent="0.2">
      <c r="C1370" s="51" t="s">
        <v>3100</v>
      </c>
      <c r="D1370" s="52" t="s">
        <v>3101</v>
      </c>
    </row>
    <row r="1371" spans="3:4" x14ac:dyDescent="0.2">
      <c r="C1371" s="51" t="s">
        <v>3102</v>
      </c>
      <c r="D1371" s="52" t="s">
        <v>3103</v>
      </c>
    </row>
    <row r="1372" spans="3:4" x14ac:dyDescent="0.2">
      <c r="C1372" s="51" t="s">
        <v>3104</v>
      </c>
      <c r="D1372" s="52" t="s">
        <v>3105</v>
      </c>
    </row>
    <row r="1373" spans="3:4" x14ac:dyDescent="0.2">
      <c r="C1373" s="51" t="s">
        <v>3106</v>
      </c>
      <c r="D1373" s="52" t="s">
        <v>3107</v>
      </c>
    </row>
    <row r="1374" spans="3:4" x14ac:dyDescent="0.2">
      <c r="C1374" s="51" t="s">
        <v>3108</v>
      </c>
      <c r="D1374" s="52" t="s">
        <v>3109</v>
      </c>
    </row>
    <row r="1375" spans="3:4" x14ac:dyDescent="0.2">
      <c r="C1375" s="51" t="s">
        <v>3110</v>
      </c>
      <c r="D1375" s="52" t="s">
        <v>3111</v>
      </c>
    </row>
    <row r="1376" spans="3:4" x14ac:dyDescent="0.2">
      <c r="C1376" s="51" t="s">
        <v>3112</v>
      </c>
      <c r="D1376" s="52" t="s">
        <v>3113</v>
      </c>
    </row>
    <row r="1377" spans="3:4" x14ac:dyDescent="0.2">
      <c r="C1377" s="51" t="s">
        <v>3114</v>
      </c>
      <c r="D1377" s="52" t="s">
        <v>3115</v>
      </c>
    </row>
    <row r="1378" spans="3:4" x14ac:dyDescent="0.2">
      <c r="C1378" s="51" t="s">
        <v>3116</v>
      </c>
      <c r="D1378" s="52" t="s">
        <v>3117</v>
      </c>
    </row>
    <row r="1379" spans="3:4" x14ac:dyDescent="0.2">
      <c r="C1379" s="51" t="s">
        <v>3118</v>
      </c>
      <c r="D1379" s="52" t="s">
        <v>3119</v>
      </c>
    </row>
    <row r="1380" spans="3:4" x14ac:dyDescent="0.2">
      <c r="C1380" s="51" t="s">
        <v>3120</v>
      </c>
      <c r="D1380" s="52" t="s">
        <v>3121</v>
      </c>
    </row>
    <row r="1381" spans="3:4" x14ac:dyDescent="0.2">
      <c r="C1381" s="51" t="s">
        <v>3122</v>
      </c>
      <c r="D1381" s="52" t="s">
        <v>3123</v>
      </c>
    </row>
    <row r="1382" spans="3:4" x14ac:dyDescent="0.2">
      <c r="C1382" s="51" t="s">
        <v>3124</v>
      </c>
      <c r="D1382" s="52" t="s">
        <v>3125</v>
      </c>
    </row>
    <row r="1383" spans="3:4" x14ac:dyDescent="0.2">
      <c r="C1383" s="51" t="s">
        <v>3126</v>
      </c>
      <c r="D1383" s="52" t="s">
        <v>3127</v>
      </c>
    </row>
    <row r="1384" spans="3:4" x14ac:dyDescent="0.2">
      <c r="C1384" s="51" t="s">
        <v>3128</v>
      </c>
      <c r="D1384" s="52" t="s">
        <v>3129</v>
      </c>
    </row>
    <row r="1385" spans="3:4" x14ac:dyDescent="0.2">
      <c r="C1385" s="51" t="s">
        <v>3130</v>
      </c>
      <c r="D1385" s="52" t="s">
        <v>3131</v>
      </c>
    </row>
    <row r="1386" spans="3:4" x14ac:dyDescent="0.2">
      <c r="C1386" s="51" t="s">
        <v>3132</v>
      </c>
      <c r="D1386" s="52" t="s">
        <v>3133</v>
      </c>
    </row>
    <row r="1387" spans="3:4" x14ac:dyDescent="0.2">
      <c r="C1387" s="51" t="s">
        <v>3134</v>
      </c>
      <c r="D1387" s="52" t="s">
        <v>3135</v>
      </c>
    </row>
    <row r="1388" spans="3:4" x14ac:dyDescent="0.2">
      <c r="C1388" s="51" t="s">
        <v>3136</v>
      </c>
      <c r="D1388" s="52" t="s">
        <v>3137</v>
      </c>
    </row>
    <row r="1389" spans="3:4" x14ac:dyDescent="0.2">
      <c r="C1389" s="51" t="s">
        <v>3138</v>
      </c>
      <c r="D1389" s="52" t="s">
        <v>3139</v>
      </c>
    </row>
    <row r="1390" spans="3:4" x14ac:dyDescent="0.2">
      <c r="C1390" s="51" t="s">
        <v>3140</v>
      </c>
      <c r="D1390" s="52" t="s">
        <v>3141</v>
      </c>
    </row>
    <row r="1391" spans="3:4" x14ac:dyDescent="0.2">
      <c r="C1391" s="51" t="s">
        <v>3142</v>
      </c>
      <c r="D1391" s="52" t="s">
        <v>3143</v>
      </c>
    </row>
    <row r="1392" spans="3:4" x14ac:dyDescent="0.2">
      <c r="C1392" s="51" t="s">
        <v>3144</v>
      </c>
      <c r="D1392" s="52" t="s">
        <v>3145</v>
      </c>
    </row>
    <row r="1393" spans="3:4" x14ac:dyDescent="0.2">
      <c r="C1393" s="51" t="s">
        <v>3146</v>
      </c>
      <c r="D1393" s="52" t="s">
        <v>3147</v>
      </c>
    </row>
    <row r="1394" spans="3:4" x14ac:dyDescent="0.2">
      <c r="C1394" s="51" t="s">
        <v>3148</v>
      </c>
      <c r="D1394" s="52" t="s">
        <v>3149</v>
      </c>
    </row>
    <row r="1395" spans="3:4" x14ac:dyDescent="0.2">
      <c r="C1395" s="51" t="s">
        <v>3150</v>
      </c>
      <c r="D1395" s="52" t="s">
        <v>3151</v>
      </c>
    </row>
    <row r="1396" spans="3:4" x14ac:dyDescent="0.2">
      <c r="C1396" s="51" t="s">
        <v>3152</v>
      </c>
      <c r="D1396" s="52" t="s">
        <v>3153</v>
      </c>
    </row>
    <row r="1397" spans="3:4" x14ac:dyDescent="0.2">
      <c r="C1397" s="51" t="s">
        <v>3154</v>
      </c>
      <c r="D1397" s="52" t="s">
        <v>3155</v>
      </c>
    </row>
    <row r="1398" spans="3:4" x14ac:dyDescent="0.2">
      <c r="C1398" s="51" t="s">
        <v>3156</v>
      </c>
      <c r="D1398" s="52" t="s">
        <v>3157</v>
      </c>
    </row>
    <row r="1399" spans="3:4" x14ac:dyDescent="0.2">
      <c r="C1399" s="51" t="s">
        <v>3158</v>
      </c>
      <c r="D1399" s="52" t="s">
        <v>3159</v>
      </c>
    </row>
    <row r="1400" spans="3:4" x14ac:dyDescent="0.2">
      <c r="C1400" s="51" t="s">
        <v>3160</v>
      </c>
      <c r="D1400" s="52" t="s">
        <v>3161</v>
      </c>
    </row>
    <row r="1401" spans="3:4" x14ac:dyDescent="0.2">
      <c r="C1401" s="51" t="s">
        <v>3162</v>
      </c>
      <c r="D1401" s="52" t="s">
        <v>3163</v>
      </c>
    </row>
    <row r="1402" spans="3:4" x14ac:dyDescent="0.2">
      <c r="C1402" s="51" t="s">
        <v>3164</v>
      </c>
      <c r="D1402" s="52" t="s">
        <v>3165</v>
      </c>
    </row>
    <row r="1403" spans="3:4" x14ac:dyDescent="0.2">
      <c r="C1403" s="51" t="s">
        <v>3166</v>
      </c>
      <c r="D1403" s="52" t="s">
        <v>3167</v>
      </c>
    </row>
    <row r="1404" spans="3:4" x14ac:dyDescent="0.2">
      <c r="C1404" s="51" t="s">
        <v>3168</v>
      </c>
      <c r="D1404" s="52" t="s">
        <v>3169</v>
      </c>
    </row>
    <row r="1405" spans="3:4" x14ac:dyDescent="0.2">
      <c r="C1405" s="51" t="s">
        <v>3170</v>
      </c>
      <c r="D1405" s="52" t="s">
        <v>3171</v>
      </c>
    </row>
    <row r="1406" spans="3:4" x14ac:dyDescent="0.2">
      <c r="C1406" s="51" t="s">
        <v>3172</v>
      </c>
      <c r="D1406" s="52" t="s">
        <v>3173</v>
      </c>
    </row>
    <row r="1407" spans="3:4" x14ac:dyDescent="0.2">
      <c r="C1407" s="51" t="s">
        <v>3174</v>
      </c>
      <c r="D1407" s="52" t="s">
        <v>3175</v>
      </c>
    </row>
    <row r="1408" spans="3:4" x14ac:dyDescent="0.2">
      <c r="C1408" s="51" t="s">
        <v>3176</v>
      </c>
      <c r="D1408" s="52" t="s">
        <v>3177</v>
      </c>
    </row>
    <row r="1409" spans="3:4" x14ac:dyDescent="0.2">
      <c r="C1409" s="51" t="s">
        <v>3178</v>
      </c>
      <c r="D1409" s="52" t="s">
        <v>3179</v>
      </c>
    </row>
    <row r="1410" spans="3:4" x14ac:dyDescent="0.2">
      <c r="C1410" s="51" t="s">
        <v>3180</v>
      </c>
      <c r="D1410" s="52" t="s">
        <v>3181</v>
      </c>
    </row>
    <row r="1411" spans="3:4" x14ac:dyDescent="0.2">
      <c r="C1411" s="51" t="s">
        <v>3182</v>
      </c>
      <c r="D1411" s="52" t="s">
        <v>3183</v>
      </c>
    </row>
    <row r="1412" spans="3:4" x14ac:dyDescent="0.2">
      <c r="C1412" s="51" t="s">
        <v>3184</v>
      </c>
      <c r="D1412" s="52" t="s">
        <v>3185</v>
      </c>
    </row>
    <row r="1413" spans="3:4" x14ac:dyDescent="0.2">
      <c r="C1413" s="51" t="s">
        <v>3186</v>
      </c>
      <c r="D1413" s="52" t="s">
        <v>3187</v>
      </c>
    </row>
    <row r="1414" spans="3:4" x14ac:dyDescent="0.2">
      <c r="C1414" s="51" t="s">
        <v>3188</v>
      </c>
      <c r="D1414" s="52" t="s">
        <v>3189</v>
      </c>
    </row>
    <row r="1415" spans="3:4" x14ac:dyDescent="0.2">
      <c r="C1415" s="51" t="s">
        <v>3190</v>
      </c>
      <c r="D1415" s="52" t="s">
        <v>3191</v>
      </c>
    </row>
    <row r="1416" spans="3:4" x14ac:dyDescent="0.2">
      <c r="C1416" s="51" t="s">
        <v>3192</v>
      </c>
      <c r="D1416" s="52" t="s">
        <v>3193</v>
      </c>
    </row>
    <row r="1417" spans="3:4" x14ac:dyDescent="0.2">
      <c r="C1417" s="51" t="s">
        <v>3194</v>
      </c>
      <c r="D1417" s="52" t="s">
        <v>3195</v>
      </c>
    </row>
    <row r="1418" spans="3:4" x14ac:dyDescent="0.2">
      <c r="C1418" s="51" t="s">
        <v>3196</v>
      </c>
      <c r="D1418" s="52" t="s">
        <v>3197</v>
      </c>
    </row>
    <row r="1419" spans="3:4" x14ac:dyDescent="0.2">
      <c r="C1419" s="51" t="s">
        <v>3198</v>
      </c>
      <c r="D1419" s="52" t="s">
        <v>3199</v>
      </c>
    </row>
    <row r="1420" spans="3:4" x14ac:dyDescent="0.2">
      <c r="C1420" s="51" t="s">
        <v>3200</v>
      </c>
      <c r="D1420" s="52" t="s">
        <v>3201</v>
      </c>
    </row>
    <row r="1421" spans="3:4" x14ac:dyDescent="0.2">
      <c r="C1421" s="51" t="s">
        <v>3202</v>
      </c>
      <c r="D1421" s="52" t="s">
        <v>3203</v>
      </c>
    </row>
    <row r="1422" spans="3:4" x14ac:dyDescent="0.2">
      <c r="C1422" s="51" t="s">
        <v>3204</v>
      </c>
      <c r="D1422" s="52" t="s">
        <v>3205</v>
      </c>
    </row>
    <row r="1423" spans="3:4" x14ac:dyDescent="0.2">
      <c r="C1423" s="51" t="s">
        <v>3206</v>
      </c>
      <c r="D1423" s="52" t="s">
        <v>3207</v>
      </c>
    </row>
    <row r="1424" spans="3:4" x14ac:dyDescent="0.2">
      <c r="C1424" s="51" t="s">
        <v>3208</v>
      </c>
      <c r="D1424" s="52" t="s">
        <v>3209</v>
      </c>
    </row>
    <row r="1425" spans="3:4" x14ac:dyDescent="0.2">
      <c r="C1425" s="51" t="s">
        <v>3210</v>
      </c>
      <c r="D1425" s="52" t="s">
        <v>3211</v>
      </c>
    </row>
    <row r="1426" spans="3:4" x14ac:dyDescent="0.2">
      <c r="C1426" s="51" t="s">
        <v>3212</v>
      </c>
      <c r="D1426" s="52" t="s">
        <v>3213</v>
      </c>
    </row>
    <row r="1427" spans="3:4" x14ac:dyDescent="0.2">
      <c r="C1427" s="51" t="s">
        <v>3214</v>
      </c>
      <c r="D1427" s="52" t="s">
        <v>3215</v>
      </c>
    </row>
    <row r="1428" spans="3:4" x14ac:dyDescent="0.2">
      <c r="C1428" s="51" t="s">
        <v>3216</v>
      </c>
      <c r="D1428" s="52" t="s">
        <v>3217</v>
      </c>
    </row>
    <row r="1429" spans="3:4" x14ac:dyDescent="0.2">
      <c r="C1429" s="51" t="s">
        <v>3218</v>
      </c>
      <c r="D1429" s="52" t="s">
        <v>3219</v>
      </c>
    </row>
    <row r="1430" spans="3:4" x14ac:dyDescent="0.2">
      <c r="C1430" s="51" t="s">
        <v>3220</v>
      </c>
      <c r="D1430" s="52" t="s">
        <v>3221</v>
      </c>
    </row>
    <row r="1431" spans="3:4" x14ac:dyDescent="0.2">
      <c r="C1431" s="51" t="s">
        <v>3222</v>
      </c>
      <c r="D1431" s="52" t="s">
        <v>3223</v>
      </c>
    </row>
    <row r="1432" spans="3:4" x14ac:dyDescent="0.2">
      <c r="C1432" s="51" t="s">
        <v>3224</v>
      </c>
      <c r="D1432" s="52" t="s">
        <v>3225</v>
      </c>
    </row>
    <row r="1433" spans="3:4" x14ac:dyDescent="0.2">
      <c r="C1433" s="51" t="s">
        <v>3226</v>
      </c>
      <c r="D1433" s="52" t="s">
        <v>3227</v>
      </c>
    </row>
    <row r="1434" spans="3:4" x14ac:dyDescent="0.2">
      <c r="C1434" s="51" t="s">
        <v>3228</v>
      </c>
      <c r="D1434" s="52" t="s">
        <v>3229</v>
      </c>
    </row>
    <row r="1435" spans="3:4" x14ac:dyDescent="0.2">
      <c r="C1435" s="51" t="s">
        <v>3230</v>
      </c>
      <c r="D1435" s="52" t="s">
        <v>3231</v>
      </c>
    </row>
    <row r="1436" spans="3:4" x14ac:dyDescent="0.2">
      <c r="C1436" s="51" t="s">
        <v>3232</v>
      </c>
      <c r="D1436" s="52" t="s">
        <v>3233</v>
      </c>
    </row>
    <row r="1437" spans="3:4" x14ac:dyDescent="0.2">
      <c r="C1437" s="51" t="s">
        <v>3234</v>
      </c>
      <c r="D1437" s="52" t="s">
        <v>3235</v>
      </c>
    </row>
    <row r="1438" spans="3:4" x14ac:dyDescent="0.2">
      <c r="C1438" s="51" t="s">
        <v>3236</v>
      </c>
      <c r="D1438" s="52" t="s">
        <v>3237</v>
      </c>
    </row>
    <row r="1439" spans="3:4" x14ac:dyDescent="0.2">
      <c r="C1439" s="51" t="s">
        <v>3238</v>
      </c>
      <c r="D1439" s="52" t="s">
        <v>3239</v>
      </c>
    </row>
    <row r="1440" spans="3:4" x14ac:dyDescent="0.2">
      <c r="C1440" s="51" t="s">
        <v>3240</v>
      </c>
      <c r="D1440" s="52" t="s">
        <v>3241</v>
      </c>
    </row>
    <row r="1441" spans="3:4" x14ac:dyDescent="0.2">
      <c r="C1441" s="51" t="s">
        <v>3242</v>
      </c>
      <c r="D1441" s="52" t="s">
        <v>3243</v>
      </c>
    </row>
    <row r="1442" spans="3:4" x14ac:dyDescent="0.2">
      <c r="C1442" s="51" t="s">
        <v>3244</v>
      </c>
      <c r="D1442" s="52" t="s">
        <v>3245</v>
      </c>
    </row>
    <row r="1443" spans="3:4" x14ac:dyDescent="0.2">
      <c r="C1443" s="51" t="s">
        <v>3246</v>
      </c>
      <c r="D1443" s="52" t="s">
        <v>3247</v>
      </c>
    </row>
    <row r="1444" spans="3:4" x14ac:dyDescent="0.2">
      <c r="C1444" s="51" t="s">
        <v>3248</v>
      </c>
      <c r="D1444" s="52" t="s">
        <v>3249</v>
      </c>
    </row>
    <row r="1445" spans="3:4" x14ac:dyDescent="0.2">
      <c r="C1445" s="51" t="s">
        <v>3250</v>
      </c>
      <c r="D1445" s="52" t="s">
        <v>3251</v>
      </c>
    </row>
    <row r="1446" spans="3:4" x14ac:dyDescent="0.2">
      <c r="C1446" s="51" t="s">
        <v>3252</v>
      </c>
      <c r="D1446" s="52" t="s">
        <v>3253</v>
      </c>
    </row>
    <row r="1447" spans="3:4" x14ac:dyDescent="0.2">
      <c r="C1447" s="51" t="s">
        <v>3254</v>
      </c>
      <c r="D1447" s="52" t="s">
        <v>3255</v>
      </c>
    </row>
    <row r="1448" spans="3:4" x14ac:dyDescent="0.2">
      <c r="C1448" s="51" t="s">
        <v>3256</v>
      </c>
      <c r="D1448" s="52" t="s">
        <v>67</v>
      </c>
    </row>
    <row r="1449" spans="3:4" x14ac:dyDescent="0.2">
      <c r="C1449" s="51" t="s">
        <v>3257</v>
      </c>
      <c r="D1449" s="52" t="s">
        <v>3258</v>
      </c>
    </row>
    <row r="1450" spans="3:4" x14ac:dyDescent="0.2">
      <c r="C1450" s="51" t="s">
        <v>3259</v>
      </c>
      <c r="D1450" s="52" t="s">
        <v>3260</v>
      </c>
    </row>
    <row r="1451" spans="3:4" x14ac:dyDescent="0.2">
      <c r="C1451" s="51" t="s">
        <v>3261</v>
      </c>
      <c r="D1451" s="52" t="s">
        <v>3262</v>
      </c>
    </row>
    <row r="1452" spans="3:4" x14ac:dyDescent="0.2">
      <c r="C1452" s="51" t="s">
        <v>3263</v>
      </c>
      <c r="D1452" s="52" t="s">
        <v>3264</v>
      </c>
    </row>
    <row r="1453" spans="3:4" x14ac:dyDescent="0.2">
      <c r="C1453" s="51" t="s">
        <v>3265</v>
      </c>
      <c r="D1453" s="52" t="s">
        <v>3266</v>
      </c>
    </row>
    <row r="1454" spans="3:4" x14ac:dyDescent="0.2">
      <c r="C1454" s="51" t="s">
        <v>3267</v>
      </c>
      <c r="D1454" s="52" t="s">
        <v>3268</v>
      </c>
    </row>
    <row r="1455" spans="3:4" x14ac:dyDescent="0.2">
      <c r="C1455" s="51" t="s">
        <v>3269</v>
      </c>
      <c r="D1455" s="52" t="s">
        <v>3270</v>
      </c>
    </row>
    <row r="1456" spans="3:4" x14ac:dyDescent="0.2">
      <c r="C1456" s="51" t="s">
        <v>3271</v>
      </c>
      <c r="D1456" s="52" t="s">
        <v>3272</v>
      </c>
    </row>
    <row r="1457" spans="3:4" x14ac:dyDescent="0.2">
      <c r="C1457" s="51" t="s">
        <v>3273</v>
      </c>
      <c r="D1457" s="52" t="s">
        <v>3274</v>
      </c>
    </row>
    <row r="1458" spans="3:4" x14ac:dyDescent="0.2">
      <c r="C1458" s="51" t="s">
        <v>3275</v>
      </c>
      <c r="D1458" s="52" t="s">
        <v>3276</v>
      </c>
    </row>
    <row r="1459" spans="3:4" x14ac:dyDescent="0.2">
      <c r="C1459" s="51" t="s">
        <v>3277</v>
      </c>
      <c r="D1459" s="52" t="s">
        <v>3278</v>
      </c>
    </row>
    <row r="1460" spans="3:4" x14ac:dyDescent="0.2">
      <c r="C1460" s="51" t="s">
        <v>3279</v>
      </c>
      <c r="D1460" s="52" t="s">
        <v>3280</v>
      </c>
    </row>
    <row r="1461" spans="3:4" x14ac:dyDescent="0.2">
      <c r="C1461" s="51" t="s">
        <v>3281</v>
      </c>
      <c r="D1461" s="52" t="s">
        <v>3282</v>
      </c>
    </row>
    <row r="1462" spans="3:4" x14ac:dyDescent="0.2">
      <c r="C1462" s="51" t="s">
        <v>3283</v>
      </c>
      <c r="D1462" s="52" t="s">
        <v>3284</v>
      </c>
    </row>
    <row r="1463" spans="3:4" x14ac:dyDescent="0.2">
      <c r="C1463" s="51" t="s">
        <v>3285</v>
      </c>
      <c r="D1463" s="52" t="s">
        <v>3286</v>
      </c>
    </row>
    <row r="1464" spans="3:4" x14ac:dyDescent="0.2">
      <c r="C1464" s="51" t="s">
        <v>3287</v>
      </c>
      <c r="D1464" s="52" t="s">
        <v>3288</v>
      </c>
    </row>
    <row r="1465" spans="3:4" x14ac:dyDescent="0.2">
      <c r="C1465" s="51" t="s">
        <v>3289</v>
      </c>
      <c r="D1465" s="52" t="s">
        <v>3290</v>
      </c>
    </row>
    <row r="1466" spans="3:4" x14ac:dyDescent="0.2">
      <c r="C1466" s="51" t="s">
        <v>3291</v>
      </c>
      <c r="D1466" s="52" t="s">
        <v>3292</v>
      </c>
    </row>
    <row r="1467" spans="3:4" x14ac:dyDescent="0.2">
      <c r="C1467" s="51" t="s">
        <v>3293</v>
      </c>
      <c r="D1467" s="52" t="s">
        <v>3294</v>
      </c>
    </row>
    <row r="1468" spans="3:4" x14ac:dyDescent="0.2">
      <c r="C1468" s="51" t="s">
        <v>3295</v>
      </c>
      <c r="D1468" s="52" t="s">
        <v>3296</v>
      </c>
    </row>
    <row r="1469" spans="3:4" x14ac:dyDescent="0.2">
      <c r="C1469" s="51" t="s">
        <v>3297</v>
      </c>
      <c r="D1469" s="52" t="s">
        <v>3298</v>
      </c>
    </row>
    <row r="1470" spans="3:4" x14ac:dyDescent="0.2">
      <c r="C1470" s="51" t="s">
        <v>3299</v>
      </c>
      <c r="D1470" s="52" t="s">
        <v>3300</v>
      </c>
    </row>
    <row r="1471" spans="3:4" x14ac:dyDescent="0.2">
      <c r="C1471" s="51" t="s">
        <v>3301</v>
      </c>
      <c r="D1471" s="52" t="s">
        <v>3302</v>
      </c>
    </row>
    <row r="1472" spans="3:4" x14ac:dyDescent="0.2">
      <c r="C1472" s="51" t="s">
        <v>3303</v>
      </c>
      <c r="D1472" s="52" t="s">
        <v>3304</v>
      </c>
    </row>
    <row r="1473" spans="3:4" x14ac:dyDescent="0.2">
      <c r="C1473" s="51" t="s">
        <v>3305</v>
      </c>
      <c r="D1473" s="52" t="s">
        <v>3306</v>
      </c>
    </row>
    <row r="1474" spans="3:4" x14ac:dyDescent="0.2">
      <c r="C1474" s="51" t="s">
        <v>3307</v>
      </c>
      <c r="D1474" s="52" t="s">
        <v>3308</v>
      </c>
    </row>
    <row r="1475" spans="3:4" x14ac:dyDescent="0.2">
      <c r="C1475" s="51" t="s">
        <v>3309</v>
      </c>
      <c r="D1475" s="52" t="s">
        <v>3310</v>
      </c>
    </row>
    <row r="1476" spans="3:4" x14ac:dyDescent="0.2">
      <c r="C1476" s="51" t="s">
        <v>3311</v>
      </c>
      <c r="D1476" s="52" t="s">
        <v>3312</v>
      </c>
    </row>
    <row r="1477" spans="3:4" x14ac:dyDescent="0.2">
      <c r="C1477" s="51" t="s">
        <v>3313</v>
      </c>
      <c r="D1477" s="52" t="s">
        <v>3314</v>
      </c>
    </row>
    <row r="1478" spans="3:4" x14ac:dyDescent="0.2">
      <c r="C1478" s="51" t="s">
        <v>3315</v>
      </c>
      <c r="D1478" s="52" t="s">
        <v>3316</v>
      </c>
    </row>
    <row r="1479" spans="3:4" x14ac:dyDescent="0.2">
      <c r="C1479" s="51" t="s">
        <v>3317</v>
      </c>
      <c r="D1479" s="52" t="s">
        <v>3318</v>
      </c>
    </row>
    <row r="1480" spans="3:4" x14ac:dyDescent="0.2">
      <c r="C1480" s="51" t="s">
        <v>3319</v>
      </c>
      <c r="D1480" s="52" t="s">
        <v>3320</v>
      </c>
    </row>
    <row r="1481" spans="3:4" x14ac:dyDescent="0.2">
      <c r="C1481" s="51" t="s">
        <v>3321</v>
      </c>
      <c r="D1481" s="52" t="s">
        <v>3322</v>
      </c>
    </row>
    <row r="1482" spans="3:4" x14ac:dyDescent="0.2">
      <c r="C1482" s="51" t="s">
        <v>3323</v>
      </c>
      <c r="D1482" s="52" t="s">
        <v>3324</v>
      </c>
    </row>
    <row r="1483" spans="3:4" x14ac:dyDescent="0.2">
      <c r="C1483" s="51" t="s">
        <v>3325</v>
      </c>
      <c r="D1483" s="52" t="s">
        <v>3326</v>
      </c>
    </row>
    <row r="1484" spans="3:4" x14ac:dyDescent="0.2">
      <c r="C1484" s="51" t="s">
        <v>3327</v>
      </c>
      <c r="D1484" s="52" t="s">
        <v>3328</v>
      </c>
    </row>
    <row r="1485" spans="3:4" x14ac:dyDescent="0.2">
      <c r="C1485" s="51" t="s">
        <v>3329</v>
      </c>
      <c r="D1485" s="52" t="s">
        <v>3330</v>
      </c>
    </row>
    <row r="1486" spans="3:4" x14ac:dyDescent="0.2">
      <c r="C1486" s="51" t="s">
        <v>3331</v>
      </c>
      <c r="D1486" s="52" t="s">
        <v>3332</v>
      </c>
    </row>
    <row r="1487" spans="3:4" x14ac:dyDescent="0.2">
      <c r="C1487" s="51" t="s">
        <v>3333</v>
      </c>
      <c r="D1487" s="52" t="s">
        <v>3334</v>
      </c>
    </row>
    <row r="1488" spans="3:4" x14ac:dyDescent="0.2">
      <c r="C1488" s="51" t="s">
        <v>3335</v>
      </c>
      <c r="D1488" s="52" t="s">
        <v>3336</v>
      </c>
    </row>
    <row r="1489" spans="3:4" x14ac:dyDescent="0.2">
      <c r="C1489" s="51" t="s">
        <v>3337</v>
      </c>
      <c r="D1489" s="52" t="s">
        <v>3338</v>
      </c>
    </row>
    <row r="1490" spans="3:4" x14ac:dyDescent="0.2">
      <c r="C1490" s="51" t="s">
        <v>3339</v>
      </c>
      <c r="D1490" s="52" t="s">
        <v>3340</v>
      </c>
    </row>
    <row r="1491" spans="3:4" x14ac:dyDescent="0.2">
      <c r="C1491" s="51" t="s">
        <v>3341</v>
      </c>
      <c r="D1491" s="52" t="s">
        <v>3342</v>
      </c>
    </row>
    <row r="1492" spans="3:4" x14ac:dyDescent="0.2">
      <c r="C1492" s="51" t="s">
        <v>3343</v>
      </c>
      <c r="D1492" s="52" t="s">
        <v>3344</v>
      </c>
    </row>
    <row r="1493" spans="3:4" x14ac:dyDescent="0.2">
      <c r="C1493" s="51" t="s">
        <v>3345</v>
      </c>
      <c r="D1493" s="52" t="s">
        <v>3346</v>
      </c>
    </row>
    <row r="1494" spans="3:4" x14ac:dyDescent="0.2">
      <c r="C1494" s="51" t="s">
        <v>3347</v>
      </c>
      <c r="D1494" s="52" t="s">
        <v>3348</v>
      </c>
    </row>
    <row r="1495" spans="3:4" x14ac:dyDescent="0.2">
      <c r="C1495" s="51" t="s">
        <v>3349</v>
      </c>
      <c r="D1495" s="52" t="s">
        <v>3350</v>
      </c>
    </row>
    <row r="1496" spans="3:4" x14ac:dyDescent="0.2">
      <c r="C1496" s="51" t="s">
        <v>3351</v>
      </c>
      <c r="D1496" s="52" t="s">
        <v>3352</v>
      </c>
    </row>
    <row r="1497" spans="3:4" x14ac:dyDescent="0.2">
      <c r="C1497" s="51" t="s">
        <v>3353</v>
      </c>
      <c r="D1497" s="52" t="s">
        <v>3354</v>
      </c>
    </row>
    <row r="1498" spans="3:4" x14ac:dyDescent="0.2">
      <c r="C1498" s="51" t="s">
        <v>3355</v>
      </c>
      <c r="D1498" s="52" t="s">
        <v>3356</v>
      </c>
    </row>
    <row r="1499" spans="3:4" x14ac:dyDescent="0.2">
      <c r="C1499" s="51" t="s">
        <v>3357</v>
      </c>
      <c r="D1499" s="52" t="s">
        <v>3358</v>
      </c>
    </row>
    <row r="1500" spans="3:4" x14ac:dyDescent="0.2">
      <c r="C1500" s="51" t="s">
        <v>3359</v>
      </c>
      <c r="D1500" s="52" t="s">
        <v>3360</v>
      </c>
    </row>
    <row r="1501" spans="3:4" x14ac:dyDescent="0.2">
      <c r="C1501" s="51" t="s">
        <v>3361</v>
      </c>
      <c r="D1501" s="52" t="s">
        <v>3362</v>
      </c>
    </row>
    <row r="1502" spans="3:4" x14ac:dyDescent="0.2">
      <c r="C1502" s="51" t="s">
        <v>3363</v>
      </c>
      <c r="D1502" s="52" t="s">
        <v>3364</v>
      </c>
    </row>
    <row r="1503" spans="3:4" x14ac:dyDescent="0.2">
      <c r="C1503" s="51" t="s">
        <v>3365</v>
      </c>
      <c r="D1503" s="52" t="s">
        <v>3366</v>
      </c>
    </row>
    <row r="1504" spans="3:4" x14ac:dyDescent="0.2">
      <c r="C1504" s="51" t="s">
        <v>3367</v>
      </c>
      <c r="D1504" s="52" t="s">
        <v>77</v>
      </c>
    </row>
    <row r="1505" spans="3:4" x14ac:dyDescent="0.2">
      <c r="C1505" s="51" t="s">
        <v>3368</v>
      </c>
      <c r="D1505" s="52" t="s">
        <v>3369</v>
      </c>
    </row>
    <row r="1506" spans="3:4" x14ac:dyDescent="0.2">
      <c r="C1506" s="51" t="s">
        <v>3370</v>
      </c>
      <c r="D1506" s="52" t="s">
        <v>3371</v>
      </c>
    </row>
    <row r="1507" spans="3:4" x14ac:dyDescent="0.2">
      <c r="C1507" s="51" t="s">
        <v>3372</v>
      </c>
      <c r="D1507" s="52" t="s">
        <v>3373</v>
      </c>
    </row>
    <row r="1508" spans="3:4" x14ac:dyDescent="0.2">
      <c r="C1508" s="51" t="s">
        <v>3374</v>
      </c>
      <c r="D1508" s="52" t="s">
        <v>3375</v>
      </c>
    </row>
    <row r="1509" spans="3:4" x14ac:dyDescent="0.2">
      <c r="C1509" s="51" t="s">
        <v>3376</v>
      </c>
      <c r="D1509" s="52" t="s">
        <v>3377</v>
      </c>
    </row>
    <row r="1510" spans="3:4" x14ac:dyDescent="0.2">
      <c r="C1510" s="51" t="s">
        <v>3378</v>
      </c>
      <c r="D1510" s="52" t="s">
        <v>3379</v>
      </c>
    </row>
    <row r="1511" spans="3:4" x14ac:dyDescent="0.2">
      <c r="C1511" s="51" t="s">
        <v>3380</v>
      </c>
      <c r="D1511" s="52" t="s">
        <v>3381</v>
      </c>
    </row>
    <row r="1512" spans="3:4" x14ac:dyDescent="0.2">
      <c r="C1512" s="51" t="s">
        <v>3382</v>
      </c>
      <c r="D1512" s="52" t="s">
        <v>3383</v>
      </c>
    </row>
    <row r="1513" spans="3:4" x14ac:dyDescent="0.2">
      <c r="C1513" s="51" t="s">
        <v>3384</v>
      </c>
      <c r="D1513" s="52" t="s">
        <v>3385</v>
      </c>
    </row>
    <row r="1514" spans="3:4" x14ac:dyDescent="0.2">
      <c r="C1514" s="51" t="s">
        <v>3386</v>
      </c>
      <c r="D1514" s="52" t="s">
        <v>3387</v>
      </c>
    </row>
    <row r="1515" spans="3:4" x14ac:dyDescent="0.2">
      <c r="C1515" s="51" t="s">
        <v>3388</v>
      </c>
      <c r="D1515" s="52" t="s">
        <v>3389</v>
      </c>
    </row>
    <row r="1516" spans="3:4" x14ac:dyDescent="0.2">
      <c r="C1516" s="51" t="s">
        <v>3390</v>
      </c>
      <c r="D1516" s="52" t="s">
        <v>3391</v>
      </c>
    </row>
    <row r="1517" spans="3:4" x14ac:dyDescent="0.2">
      <c r="C1517" s="51" t="s">
        <v>3392</v>
      </c>
      <c r="D1517" s="52" t="s">
        <v>3393</v>
      </c>
    </row>
    <row r="1518" spans="3:4" x14ac:dyDescent="0.2">
      <c r="C1518" s="51" t="s">
        <v>3394</v>
      </c>
      <c r="D1518" s="52" t="s">
        <v>3395</v>
      </c>
    </row>
    <row r="1519" spans="3:4" x14ac:dyDescent="0.2">
      <c r="C1519" s="51" t="s">
        <v>3396</v>
      </c>
      <c r="D1519" s="52" t="s">
        <v>3397</v>
      </c>
    </row>
    <row r="1520" spans="3:4" x14ac:dyDescent="0.2">
      <c r="C1520" s="51" t="s">
        <v>3398</v>
      </c>
      <c r="D1520" s="52" t="s">
        <v>3399</v>
      </c>
    </row>
    <row r="1521" spans="3:4" x14ac:dyDescent="0.2">
      <c r="C1521" s="51" t="s">
        <v>3400</v>
      </c>
      <c r="D1521" s="52" t="s">
        <v>3401</v>
      </c>
    </row>
    <row r="1522" spans="3:4" x14ac:dyDescent="0.2">
      <c r="C1522" s="51" t="s">
        <v>3402</v>
      </c>
      <c r="D1522" s="52" t="s">
        <v>3403</v>
      </c>
    </row>
    <row r="1523" spans="3:4" x14ac:dyDescent="0.2">
      <c r="C1523" s="51" t="s">
        <v>3404</v>
      </c>
      <c r="D1523" s="52" t="s">
        <v>3405</v>
      </c>
    </row>
    <row r="1524" spans="3:4" x14ac:dyDescent="0.2">
      <c r="C1524" s="51" t="s">
        <v>3406</v>
      </c>
      <c r="D1524" s="52" t="s">
        <v>3407</v>
      </c>
    </row>
    <row r="1525" spans="3:4" x14ac:dyDescent="0.2">
      <c r="C1525" s="51" t="s">
        <v>3408</v>
      </c>
      <c r="D1525" s="52" t="s">
        <v>3409</v>
      </c>
    </row>
    <row r="1526" spans="3:4" x14ac:dyDescent="0.2">
      <c r="C1526" s="51" t="s">
        <v>3410</v>
      </c>
      <c r="D1526" s="52" t="s">
        <v>3411</v>
      </c>
    </row>
    <row r="1527" spans="3:4" x14ac:dyDescent="0.2">
      <c r="C1527" s="51" t="s">
        <v>3412</v>
      </c>
      <c r="D1527" s="52" t="s">
        <v>3413</v>
      </c>
    </row>
    <row r="1528" spans="3:4" x14ac:dyDescent="0.2">
      <c r="C1528" s="51" t="s">
        <v>3414</v>
      </c>
      <c r="D1528" s="52" t="s">
        <v>3415</v>
      </c>
    </row>
    <row r="1529" spans="3:4" x14ac:dyDescent="0.2">
      <c r="C1529" s="51" t="s">
        <v>3416</v>
      </c>
      <c r="D1529" s="52" t="s">
        <v>3417</v>
      </c>
    </row>
    <row r="1530" spans="3:4" x14ac:dyDescent="0.2">
      <c r="C1530" s="51" t="s">
        <v>3418</v>
      </c>
      <c r="D1530" s="52" t="s">
        <v>3419</v>
      </c>
    </row>
    <row r="1531" spans="3:4" x14ac:dyDescent="0.2">
      <c r="C1531" s="51" t="s">
        <v>3420</v>
      </c>
      <c r="D1531" s="52" t="s">
        <v>3421</v>
      </c>
    </row>
    <row r="1532" spans="3:4" x14ac:dyDescent="0.2">
      <c r="C1532" s="51" t="s">
        <v>3422</v>
      </c>
      <c r="D1532" s="52" t="s">
        <v>3423</v>
      </c>
    </row>
    <row r="1533" spans="3:4" x14ac:dyDescent="0.2">
      <c r="C1533" s="51" t="s">
        <v>3424</v>
      </c>
      <c r="D1533" s="52" t="s">
        <v>3425</v>
      </c>
    </row>
    <row r="1534" spans="3:4" x14ac:dyDescent="0.2">
      <c r="C1534" s="51" t="s">
        <v>3426</v>
      </c>
      <c r="D1534" s="52" t="s">
        <v>3427</v>
      </c>
    </row>
    <row r="1535" spans="3:4" x14ac:dyDescent="0.2">
      <c r="C1535" s="51" t="s">
        <v>3428</v>
      </c>
      <c r="D1535" s="52" t="s">
        <v>3429</v>
      </c>
    </row>
    <row r="1536" spans="3:4" x14ac:dyDescent="0.2">
      <c r="C1536" s="51" t="s">
        <v>3430</v>
      </c>
      <c r="D1536" s="52" t="s">
        <v>3431</v>
      </c>
    </row>
    <row r="1537" spans="3:4" x14ac:dyDescent="0.2">
      <c r="C1537" s="51" t="s">
        <v>3432</v>
      </c>
      <c r="D1537" s="52" t="s">
        <v>3433</v>
      </c>
    </row>
    <row r="1538" spans="3:4" x14ac:dyDescent="0.2">
      <c r="C1538" s="51" t="s">
        <v>3434</v>
      </c>
      <c r="D1538" s="52" t="s">
        <v>3435</v>
      </c>
    </row>
    <row r="1539" spans="3:4" x14ac:dyDescent="0.2">
      <c r="C1539" s="51" t="s">
        <v>3436</v>
      </c>
      <c r="D1539" s="52" t="s">
        <v>3437</v>
      </c>
    </row>
    <row r="1540" spans="3:4" x14ac:dyDescent="0.2">
      <c r="C1540" s="51" t="s">
        <v>3438</v>
      </c>
      <c r="D1540" s="52" t="s">
        <v>3439</v>
      </c>
    </row>
    <row r="1541" spans="3:4" x14ac:dyDescent="0.2">
      <c r="C1541" s="51" t="s">
        <v>3440</v>
      </c>
      <c r="D1541" s="52" t="s">
        <v>3441</v>
      </c>
    </row>
    <row r="1542" spans="3:4" x14ac:dyDescent="0.2">
      <c r="C1542" s="51" t="s">
        <v>3442</v>
      </c>
      <c r="D1542" s="52" t="s">
        <v>3443</v>
      </c>
    </row>
    <row r="1543" spans="3:4" x14ac:dyDescent="0.2">
      <c r="C1543" s="51" t="s">
        <v>3444</v>
      </c>
      <c r="D1543" s="52" t="s">
        <v>3445</v>
      </c>
    </row>
    <row r="1544" spans="3:4" x14ac:dyDescent="0.2">
      <c r="C1544" s="51" t="s">
        <v>3446</v>
      </c>
      <c r="D1544" s="52" t="s">
        <v>3447</v>
      </c>
    </row>
    <row r="1545" spans="3:4" x14ac:dyDescent="0.2">
      <c r="C1545" s="51" t="s">
        <v>3448</v>
      </c>
      <c r="D1545" s="52" t="s">
        <v>3449</v>
      </c>
    </row>
    <row r="1546" spans="3:4" x14ac:dyDescent="0.2">
      <c r="C1546" s="51" t="s">
        <v>3450</v>
      </c>
      <c r="D1546" s="52" t="s">
        <v>3451</v>
      </c>
    </row>
    <row r="1547" spans="3:4" x14ac:dyDescent="0.2">
      <c r="C1547" s="51" t="s">
        <v>3452</v>
      </c>
      <c r="D1547" s="52" t="s">
        <v>3453</v>
      </c>
    </row>
    <row r="1548" spans="3:4" x14ac:dyDescent="0.2">
      <c r="C1548" s="51" t="s">
        <v>3454</v>
      </c>
      <c r="D1548" s="52" t="s">
        <v>3455</v>
      </c>
    </row>
    <row r="1549" spans="3:4" x14ac:dyDescent="0.2">
      <c r="C1549" s="51" t="s">
        <v>3456</v>
      </c>
      <c r="D1549" s="52" t="s">
        <v>3457</v>
      </c>
    </row>
    <row r="1550" spans="3:4" x14ac:dyDescent="0.2">
      <c r="C1550" s="51" t="s">
        <v>3458</v>
      </c>
      <c r="D1550" s="52" t="s">
        <v>3459</v>
      </c>
    </row>
    <row r="1551" spans="3:4" x14ac:dyDescent="0.2">
      <c r="C1551" s="51" t="s">
        <v>3460</v>
      </c>
      <c r="D1551" s="52" t="s">
        <v>3461</v>
      </c>
    </row>
    <row r="1552" spans="3:4" x14ac:dyDescent="0.2">
      <c r="C1552" s="51" t="s">
        <v>3462</v>
      </c>
      <c r="D1552" s="52" t="s">
        <v>3463</v>
      </c>
    </row>
    <row r="1553" spans="3:4" x14ac:dyDescent="0.2">
      <c r="C1553" s="51" t="s">
        <v>3464</v>
      </c>
      <c r="D1553" s="52" t="s">
        <v>3465</v>
      </c>
    </row>
    <row r="1554" spans="3:4" x14ac:dyDescent="0.2">
      <c r="C1554" s="51" t="s">
        <v>3466</v>
      </c>
      <c r="D1554" s="52" t="s">
        <v>3467</v>
      </c>
    </row>
    <row r="1555" spans="3:4" x14ac:dyDescent="0.2">
      <c r="C1555" s="51" t="s">
        <v>3468</v>
      </c>
      <c r="D1555" s="52" t="s">
        <v>3469</v>
      </c>
    </row>
    <row r="1556" spans="3:4" x14ac:dyDescent="0.2">
      <c r="C1556" s="51" t="s">
        <v>3470</v>
      </c>
      <c r="D1556" s="52" t="s">
        <v>3471</v>
      </c>
    </row>
    <row r="1557" spans="3:4" x14ac:dyDescent="0.2">
      <c r="C1557" s="51" t="s">
        <v>3472</v>
      </c>
      <c r="D1557" s="52" t="s">
        <v>3473</v>
      </c>
    </row>
    <row r="1558" spans="3:4" x14ac:dyDescent="0.2">
      <c r="C1558" s="51" t="s">
        <v>3474</v>
      </c>
      <c r="D1558" s="52" t="s">
        <v>3475</v>
      </c>
    </row>
    <row r="1559" spans="3:4" x14ac:dyDescent="0.2">
      <c r="C1559" s="51" t="s">
        <v>3476</v>
      </c>
      <c r="D1559" s="52" t="s">
        <v>3477</v>
      </c>
    </row>
    <row r="1560" spans="3:4" x14ac:dyDescent="0.2">
      <c r="C1560" s="51" t="s">
        <v>3478</v>
      </c>
      <c r="D1560" s="52" t="s">
        <v>3479</v>
      </c>
    </row>
    <row r="1561" spans="3:4" x14ac:dyDescent="0.2">
      <c r="C1561" s="51" t="s">
        <v>3480</v>
      </c>
      <c r="D1561" s="52" t="s">
        <v>3481</v>
      </c>
    </row>
    <row r="1562" spans="3:4" x14ac:dyDescent="0.2">
      <c r="C1562" s="51" t="s">
        <v>3482</v>
      </c>
      <c r="D1562" s="52" t="s">
        <v>3483</v>
      </c>
    </row>
    <row r="1563" spans="3:4" x14ac:dyDescent="0.2">
      <c r="C1563" s="51" t="s">
        <v>3484</v>
      </c>
      <c r="D1563" s="52" t="s">
        <v>3485</v>
      </c>
    </row>
    <row r="1564" spans="3:4" x14ac:dyDescent="0.2">
      <c r="C1564" s="51" t="s">
        <v>3486</v>
      </c>
      <c r="D1564" s="52" t="s">
        <v>3487</v>
      </c>
    </row>
    <row r="1565" spans="3:4" x14ac:dyDescent="0.2">
      <c r="C1565" s="51" t="s">
        <v>3488</v>
      </c>
      <c r="D1565" s="52" t="s">
        <v>3489</v>
      </c>
    </row>
    <row r="1566" spans="3:4" x14ac:dyDescent="0.2">
      <c r="C1566" s="51" t="s">
        <v>3490</v>
      </c>
      <c r="D1566" s="52" t="s">
        <v>3491</v>
      </c>
    </row>
    <row r="1567" spans="3:4" x14ac:dyDescent="0.2">
      <c r="C1567" s="51" t="s">
        <v>3492</v>
      </c>
      <c r="D1567" s="52" t="s">
        <v>3493</v>
      </c>
    </row>
    <row r="1568" spans="3:4" x14ac:dyDescent="0.2">
      <c r="C1568" s="51" t="s">
        <v>3494</v>
      </c>
      <c r="D1568" s="52" t="s">
        <v>3495</v>
      </c>
    </row>
    <row r="1569" spans="3:4" x14ac:dyDescent="0.2">
      <c r="C1569" s="51" t="s">
        <v>3496</v>
      </c>
      <c r="D1569" s="52" t="s">
        <v>3497</v>
      </c>
    </row>
    <row r="1570" spans="3:4" x14ac:dyDescent="0.2">
      <c r="C1570" s="51" t="s">
        <v>3498</v>
      </c>
      <c r="D1570" s="52" t="s">
        <v>3499</v>
      </c>
    </row>
    <row r="1571" spans="3:4" x14ac:dyDescent="0.2">
      <c r="C1571" s="51" t="s">
        <v>3500</v>
      </c>
      <c r="D1571" s="52" t="s">
        <v>3501</v>
      </c>
    </row>
    <row r="1572" spans="3:4" x14ac:dyDescent="0.2">
      <c r="C1572" s="51" t="s">
        <v>3502</v>
      </c>
      <c r="D1572" s="52" t="s">
        <v>3503</v>
      </c>
    </row>
    <row r="1573" spans="3:4" x14ac:dyDescent="0.2">
      <c r="C1573" s="51" t="s">
        <v>3504</v>
      </c>
      <c r="D1573" s="52" t="s">
        <v>3505</v>
      </c>
    </row>
    <row r="1574" spans="3:4" x14ac:dyDescent="0.2">
      <c r="C1574" s="51" t="s">
        <v>3506</v>
      </c>
      <c r="D1574" s="52" t="s">
        <v>3507</v>
      </c>
    </row>
    <row r="1575" spans="3:4" x14ac:dyDescent="0.2">
      <c r="C1575" s="51" t="s">
        <v>3508</v>
      </c>
      <c r="D1575" s="52" t="s">
        <v>3509</v>
      </c>
    </row>
    <row r="1576" spans="3:4" x14ac:dyDescent="0.2">
      <c r="C1576" s="51" t="s">
        <v>3510</v>
      </c>
      <c r="D1576" s="52" t="s">
        <v>3511</v>
      </c>
    </row>
    <row r="1577" spans="3:4" x14ac:dyDescent="0.2">
      <c r="C1577" s="51" t="s">
        <v>3512</v>
      </c>
      <c r="D1577" s="52" t="s">
        <v>3513</v>
      </c>
    </row>
    <row r="1578" spans="3:4" x14ac:dyDescent="0.2">
      <c r="C1578" s="51" t="s">
        <v>3514</v>
      </c>
      <c r="D1578" s="52" t="s">
        <v>3515</v>
      </c>
    </row>
    <row r="1579" spans="3:4" x14ac:dyDescent="0.2">
      <c r="C1579" s="51" t="s">
        <v>3516</v>
      </c>
      <c r="D1579" s="52" t="s">
        <v>3517</v>
      </c>
    </row>
    <row r="1580" spans="3:4" x14ac:dyDescent="0.2">
      <c r="C1580" s="51" t="s">
        <v>3518</v>
      </c>
      <c r="D1580" s="52" t="s">
        <v>3519</v>
      </c>
    </row>
    <row r="1581" spans="3:4" x14ac:dyDescent="0.2">
      <c r="C1581" s="51" t="s">
        <v>3520</v>
      </c>
      <c r="D1581" s="52" t="s">
        <v>3521</v>
      </c>
    </row>
    <row r="1582" spans="3:4" x14ac:dyDescent="0.2">
      <c r="C1582" s="51" t="s">
        <v>3522</v>
      </c>
      <c r="D1582" s="52" t="s">
        <v>3523</v>
      </c>
    </row>
    <row r="1583" spans="3:4" x14ac:dyDescent="0.2">
      <c r="C1583" s="51" t="s">
        <v>3524</v>
      </c>
      <c r="D1583" s="52" t="s">
        <v>3525</v>
      </c>
    </row>
    <row r="1584" spans="3:4" x14ac:dyDescent="0.2">
      <c r="C1584" s="51" t="s">
        <v>3526</v>
      </c>
      <c r="D1584" s="52" t="s">
        <v>3527</v>
      </c>
    </row>
    <row r="1585" spans="3:4" x14ac:dyDescent="0.2">
      <c r="C1585" s="51" t="s">
        <v>3528</v>
      </c>
      <c r="D1585" s="52" t="s">
        <v>3529</v>
      </c>
    </row>
    <row r="1586" spans="3:4" x14ac:dyDescent="0.2">
      <c r="C1586" s="51" t="s">
        <v>3530</v>
      </c>
      <c r="D1586" s="52" t="s">
        <v>3531</v>
      </c>
    </row>
    <row r="1587" spans="3:4" x14ac:dyDescent="0.2">
      <c r="C1587" s="51" t="s">
        <v>3532</v>
      </c>
      <c r="D1587" s="52" t="s">
        <v>3533</v>
      </c>
    </row>
    <row r="1588" spans="3:4" x14ac:dyDescent="0.2">
      <c r="C1588" s="51" t="s">
        <v>3534</v>
      </c>
      <c r="D1588" s="52" t="s">
        <v>3535</v>
      </c>
    </row>
    <row r="1589" spans="3:4" x14ac:dyDescent="0.2">
      <c r="C1589" s="51" t="s">
        <v>3536</v>
      </c>
      <c r="D1589" s="52" t="s">
        <v>3537</v>
      </c>
    </row>
    <row r="1590" spans="3:4" x14ac:dyDescent="0.2">
      <c r="C1590" s="51" t="s">
        <v>3538</v>
      </c>
      <c r="D1590" s="52" t="s">
        <v>3539</v>
      </c>
    </row>
    <row r="1591" spans="3:4" x14ac:dyDescent="0.2">
      <c r="C1591" s="51" t="s">
        <v>3540</v>
      </c>
      <c r="D1591" s="52" t="s">
        <v>3541</v>
      </c>
    </row>
    <row r="1592" spans="3:4" x14ac:dyDescent="0.2">
      <c r="C1592" s="51" t="s">
        <v>3542</v>
      </c>
      <c r="D1592" s="52" t="s">
        <v>3543</v>
      </c>
    </row>
    <row r="1593" spans="3:4" x14ac:dyDescent="0.2">
      <c r="C1593" s="51" t="s">
        <v>3544</v>
      </c>
      <c r="D1593" s="52" t="s">
        <v>3545</v>
      </c>
    </row>
    <row r="1594" spans="3:4" x14ac:dyDescent="0.2">
      <c r="C1594" s="51" t="s">
        <v>3546</v>
      </c>
      <c r="D1594" s="52" t="s">
        <v>3547</v>
      </c>
    </row>
    <row r="1595" spans="3:4" x14ac:dyDescent="0.2">
      <c r="C1595" s="51" t="s">
        <v>3548</v>
      </c>
      <c r="D1595" s="52" t="s">
        <v>3549</v>
      </c>
    </row>
    <row r="1596" spans="3:4" x14ac:dyDescent="0.2">
      <c r="C1596" s="51" t="s">
        <v>3550</v>
      </c>
      <c r="D1596" s="52" t="s">
        <v>3551</v>
      </c>
    </row>
    <row r="1597" spans="3:4" x14ac:dyDescent="0.2">
      <c r="C1597" s="51" t="s">
        <v>3552</v>
      </c>
      <c r="D1597" s="52" t="s">
        <v>3553</v>
      </c>
    </row>
    <row r="1598" spans="3:4" x14ac:dyDescent="0.2">
      <c r="C1598" s="51" t="s">
        <v>3554</v>
      </c>
      <c r="D1598" s="52" t="s">
        <v>3555</v>
      </c>
    </row>
    <row r="1599" spans="3:4" x14ac:dyDescent="0.2">
      <c r="C1599" s="51" t="s">
        <v>3556</v>
      </c>
      <c r="D1599" s="52" t="s">
        <v>3557</v>
      </c>
    </row>
    <row r="1600" spans="3:4" x14ac:dyDescent="0.2">
      <c r="C1600" s="51" t="s">
        <v>3558</v>
      </c>
      <c r="D1600" s="52" t="s">
        <v>3559</v>
      </c>
    </row>
    <row r="1601" spans="3:4" x14ac:dyDescent="0.2">
      <c r="C1601" s="51" t="s">
        <v>3560</v>
      </c>
      <c r="D1601" s="52" t="s">
        <v>3561</v>
      </c>
    </row>
    <row r="1602" spans="3:4" x14ac:dyDescent="0.2">
      <c r="C1602" s="51" t="s">
        <v>3562</v>
      </c>
      <c r="D1602" s="52" t="s">
        <v>3563</v>
      </c>
    </row>
    <row r="1603" spans="3:4" x14ac:dyDescent="0.2">
      <c r="C1603" s="51" t="s">
        <v>3564</v>
      </c>
      <c r="D1603" s="52" t="s">
        <v>3565</v>
      </c>
    </row>
    <row r="1604" spans="3:4" x14ac:dyDescent="0.2">
      <c r="C1604" s="51" t="s">
        <v>3566</v>
      </c>
      <c r="D1604" s="52" t="s">
        <v>3567</v>
      </c>
    </row>
    <row r="1605" spans="3:4" x14ac:dyDescent="0.2">
      <c r="C1605" s="51" t="s">
        <v>3568</v>
      </c>
      <c r="D1605" s="52" t="s">
        <v>3569</v>
      </c>
    </row>
    <row r="1606" spans="3:4" x14ac:dyDescent="0.2">
      <c r="C1606" s="51" t="s">
        <v>3570</v>
      </c>
      <c r="D1606" s="52" t="s">
        <v>3571</v>
      </c>
    </row>
    <row r="1607" spans="3:4" x14ac:dyDescent="0.2">
      <c r="C1607" s="51" t="s">
        <v>3572</v>
      </c>
      <c r="D1607" s="52" t="s">
        <v>3573</v>
      </c>
    </row>
    <row r="1608" spans="3:4" x14ac:dyDescent="0.2">
      <c r="C1608" s="51" t="s">
        <v>3574</v>
      </c>
      <c r="D1608" s="52" t="s">
        <v>3575</v>
      </c>
    </row>
    <row r="1609" spans="3:4" x14ac:dyDescent="0.2">
      <c r="C1609" s="51" t="s">
        <v>3576</v>
      </c>
      <c r="D1609" s="52" t="s">
        <v>3577</v>
      </c>
    </row>
    <row r="1610" spans="3:4" x14ac:dyDescent="0.2">
      <c r="C1610" s="51" t="s">
        <v>3578</v>
      </c>
      <c r="D1610" s="52" t="s">
        <v>3579</v>
      </c>
    </row>
    <row r="1611" spans="3:4" x14ac:dyDescent="0.2">
      <c r="C1611" s="51" t="s">
        <v>3580</v>
      </c>
      <c r="D1611" s="52" t="s">
        <v>3581</v>
      </c>
    </row>
    <row r="1612" spans="3:4" x14ac:dyDescent="0.2">
      <c r="C1612" s="51" t="s">
        <v>3582</v>
      </c>
      <c r="D1612" s="52" t="s">
        <v>3583</v>
      </c>
    </row>
    <row r="1613" spans="3:4" x14ac:dyDescent="0.2">
      <c r="C1613" s="51" t="s">
        <v>3584</v>
      </c>
      <c r="D1613" s="52" t="s">
        <v>3585</v>
      </c>
    </row>
    <row r="1614" spans="3:4" x14ac:dyDescent="0.2">
      <c r="C1614" s="51" t="s">
        <v>3586</v>
      </c>
      <c r="D1614" s="52" t="s">
        <v>3587</v>
      </c>
    </row>
    <row r="1615" spans="3:4" x14ac:dyDescent="0.2">
      <c r="C1615" s="51" t="s">
        <v>3588</v>
      </c>
      <c r="D1615" s="52" t="s">
        <v>3589</v>
      </c>
    </row>
    <row r="1616" spans="3:4" x14ac:dyDescent="0.2">
      <c r="C1616" s="51" t="s">
        <v>3590</v>
      </c>
      <c r="D1616" s="52" t="s">
        <v>3591</v>
      </c>
    </row>
    <row r="1617" spans="3:4" x14ac:dyDescent="0.2">
      <c r="C1617" s="51" t="s">
        <v>3592</v>
      </c>
      <c r="D1617" s="52" t="s">
        <v>3593</v>
      </c>
    </row>
    <row r="1618" spans="3:4" x14ac:dyDescent="0.2">
      <c r="C1618" s="51" t="s">
        <v>3594</v>
      </c>
      <c r="D1618" s="52" t="s">
        <v>3595</v>
      </c>
    </row>
    <row r="1619" spans="3:4" x14ac:dyDescent="0.2">
      <c r="C1619" s="51" t="s">
        <v>3596</v>
      </c>
      <c r="D1619" s="52" t="s">
        <v>3597</v>
      </c>
    </row>
    <row r="1620" spans="3:4" x14ac:dyDescent="0.2">
      <c r="C1620" s="51" t="s">
        <v>3598</v>
      </c>
      <c r="D1620" s="52" t="s">
        <v>3599</v>
      </c>
    </row>
    <row r="1621" spans="3:4" x14ac:dyDescent="0.2">
      <c r="C1621" s="51" t="s">
        <v>3600</v>
      </c>
      <c r="D1621" s="52" t="s">
        <v>3601</v>
      </c>
    </row>
    <row r="1622" spans="3:4" x14ac:dyDescent="0.2">
      <c r="C1622" s="51" t="s">
        <v>3602</v>
      </c>
      <c r="D1622" s="52" t="s">
        <v>3603</v>
      </c>
    </row>
    <row r="1623" spans="3:4" x14ac:dyDescent="0.2">
      <c r="C1623" s="51" t="s">
        <v>3604</v>
      </c>
      <c r="D1623" s="52" t="s">
        <v>3605</v>
      </c>
    </row>
    <row r="1624" spans="3:4" x14ac:dyDescent="0.2">
      <c r="C1624" s="51" t="s">
        <v>3606</v>
      </c>
      <c r="D1624" s="52" t="s">
        <v>3607</v>
      </c>
    </row>
    <row r="1625" spans="3:4" x14ac:dyDescent="0.2">
      <c r="C1625" s="51" t="s">
        <v>3608</v>
      </c>
      <c r="D1625" s="52" t="s">
        <v>3609</v>
      </c>
    </row>
    <row r="1626" spans="3:4" x14ac:dyDescent="0.2">
      <c r="C1626" s="51" t="s">
        <v>3610</v>
      </c>
      <c r="D1626" s="52" t="s">
        <v>3611</v>
      </c>
    </row>
    <row r="1627" spans="3:4" x14ac:dyDescent="0.2">
      <c r="C1627" s="51" t="s">
        <v>3612</v>
      </c>
      <c r="D1627" s="52" t="s">
        <v>3613</v>
      </c>
    </row>
    <row r="1628" spans="3:4" x14ac:dyDescent="0.2">
      <c r="C1628" s="51" t="s">
        <v>3614</v>
      </c>
      <c r="D1628" s="52" t="s">
        <v>3615</v>
      </c>
    </row>
    <row r="1629" spans="3:4" x14ac:dyDescent="0.2">
      <c r="C1629" s="51" t="s">
        <v>3616</v>
      </c>
      <c r="D1629" s="52" t="s">
        <v>3617</v>
      </c>
    </row>
    <row r="1630" spans="3:4" x14ac:dyDescent="0.2">
      <c r="C1630" s="51" t="s">
        <v>3618</v>
      </c>
      <c r="D1630" s="52" t="s">
        <v>3619</v>
      </c>
    </row>
    <row r="1631" spans="3:4" x14ac:dyDescent="0.2">
      <c r="C1631" s="51" t="s">
        <v>3620</v>
      </c>
      <c r="D1631" s="52" t="s">
        <v>63</v>
      </c>
    </row>
    <row r="1632" spans="3:4" x14ac:dyDescent="0.2">
      <c r="C1632" s="51" t="s">
        <v>3621</v>
      </c>
      <c r="D1632" s="52" t="s">
        <v>3622</v>
      </c>
    </row>
    <row r="1633" spans="3:4" x14ac:dyDescent="0.2">
      <c r="C1633" s="51" t="s">
        <v>3623</v>
      </c>
      <c r="D1633" s="52" t="s">
        <v>3624</v>
      </c>
    </row>
    <row r="1634" spans="3:4" x14ac:dyDescent="0.2">
      <c r="C1634" s="51" t="s">
        <v>3625</v>
      </c>
      <c r="D1634" s="52" t="s">
        <v>3626</v>
      </c>
    </row>
    <row r="1635" spans="3:4" x14ac:dyDescent="0.2">
      <c r="C1635" s="51" t="s">
        <v>3627</v>
      </c>
      <c r="D1635" s="52" t="s">
        <v>3628</v>
      </c>
    </row>
    <row r="1636" spans="3:4" x14ac:dyDescent="0.2">
      <c r="C1636" s="51" t="s">
        <v>3629</v>
      </c>
      <c r="D1636" s="52" t="s">
        <v>3630</v>
      </c>
    </row>
    <row r="1637" spans="3:4" x14ac:dyDescent="0.2">
      <c r="C1637" s="51" t="s">
        <v>3631</v>
      </c>
      <c r="D1637" s="52" t="s">
        <v>3632</v>
      </c>
    </row>
    <row r="1638" spans="3:4" x14ac:dyDescent="0.2">
      <c r="C1638" s="51" t="s">
        <v>3633</v>
      </c>
      <c r="D1638" s="52" t="s">
        <v>3634</v>
      </c>
    </row>
    <row r="1639" spans="3:4" x14ac:dyDescent="0.2">
      <c r="C1639" s="51" t="s">
        <v>3635</v>
      </c>
      <c r="D1639" s="52" t="s">
        <v>3636</v>
      </c>
    </row>
    <row r="1640" spans="3:4" x14ac:dyDescent="0.2">
      <c r="C1640" s="51" t="s">
        <v>3637</v>
      </c>
      <c r="D1640" s="52" t="s">
        <v>3638</v>
      </c>
    </row>
    <row r="1641" spans="3:4" x14ac:dyDescent="0.2">
      <c r="C1641" s="51" t="s">
        <v>3639</v>
      </c>
      <c r="D1641" s="52" t="s">
        <v>3640</v>
      </c>
    </row>
    <row r="1642" spans="3:4" x14ac:dyDescent="0.2">
      <c r="C1642" s="51" t="s">
        <v>3641</v>
      </c>
      <c r="D1642" s="52" t="s">
        <v>3642</v>
      </c>
    </row>
    <row r="1643" spans="3:4" x14ac:dyDescent="0.2">
      <c r="C1643" s="51" t="s">
        <v>3643</v>
      </c>
      <c r="D1643" s="52" t="s">
        <v>3644</v>
      </c>
    </row>
    <row r="1644" spans="3:4" x14ac:dyDescent="0.2">
      <c r="C1644" s="51" t="s">
        <v>3645</v>
      </c>
      <c r="D1644" s="52" t="s">
        <v>3646</v>
      </c>
    </row>
    <row r="1645" spans="3:4" x14ac:dyDescent="0.2">
      <c r="C1645" s="51" t="s">
        <v>3647</v>
      </c>
      <c r="D1645" s="52" t="s">
        <v>3648</v>
      </c>
    </row>
    <row r="1646" spans="3:4" x14ac:dyDescent="0.2">
      <c r="C1646" s="51" t="s">
        <v>3649</v>
      </c>
      <c r="D1646" s="52" t="s">
        <v>3650</v>
      </c>
    </row>
    <row r="1647" spans="3:4" x14ac:dyDescent="0.2">
      <c r="C1647" s="51" t="s">
        <v>3651</v>
      </c>
      <c r="D1647" s="52" t="s">
        <v>3652</v>
      </c>
    </row>
    <row r="1648" spans="3:4" x14ac:dyDescent="0.2">
      <c r="C1648" s="51" t="s">
        <v>3653</v>
      </c>
      <c r="D1648" s="52" t="s">
        <v>3654</v>
      </c>
    </row>
    <row r="1649" spans="3:4" x14ac:dyDescent="0.2">
      <c r="C1649" s="51" t="s">
        <v>3655</v>
      </c>
      <c r="D1649" s="52" t="s">
        <v>3656</v>
      </c>
    </row>
    <row r="1650" spans="3:4" x14ac:dyDescent="0.2">
      <c r="C1650" s="51" t="s">
        <v>3657</v>
      </c>
      <c r="D1650" s="52" t="s">
        <v>3658</v>
      </c>
    </row>
    <row r="1651" spans="3:4" x14ac:dyDescent="0.2">
      <c r="C1651" s="51" t="s">
        <v>3659</v>
      </c>
      <c r="D1651" s="52" t="s">
        <v>3660</v>
      </c>
    </row>
    <row r="1652" spans="3:4" x14ac:dyDescent="0.2">
      <c r="C1652" s="51" t="s">
        <v>3661</v>
      </c>
      <c r="D1652" s="52" t="s">
        <v>3662</v>
      </c>
    </row>
    <row r="1653" spans="3:4" x14ac:dyDescent="0.2">
      <c r="C1653" s="51" t="s">
        <v>3663</v>
      </c>
      <c r="D1653" s="52" t="s">
        <v>3664</v>
      </c>
    </row>
    <row r="1654" spans="3:4" x14ac:dyDescent="0.2">
      <c r="C1654" s="51" t="s">
        <v>3665</v>
      </c>
      <c r="D1654" s="52" t="s">
        <v>3666</v>
      </c>
    </row>
    <row r="1655" spans="3:4" x14ac:dyDescent="0.2">
      <c r="C1655" s="51" t="s">
        <v>3667</v>
      </c>
      <c r="D1655" s="52" t="s">
        <v>3668</v>
      </c>
    </row>
    <row r="1656" spans="3:4" x14ac:dyDescent="0.2">
      <c r="C1656" s="51" t="s">
        <v>3669</v>
      </c>
      <c r="D1656" s="52" t="s">
        <v>3670</v>
      </c>
    </row>
    <row r="1657" spans="3:4" x14ac:dyDescent="0.2">
      <c r="C1657" s="51" t="s">
        <v>3671</v>
      </c>
      <c r="D1657" s="52" t="s">
        <v>3672</v>
      </c>
    </row>
    <row r="1658" spans="3:4" x14ac:dyDescent="0.2">
      <c r="C1658" s="51" t="s">
        <v>3673</v>
      </c>
      <c r="D1658" s="52" t="s">
        <v>3674</v>
      </c>
    </row>
    <row r="1659" spans="3:4" x14ac:dyDescent="0.2">
      <c r="C1659" s="51" t="s">
        <v>3675</v>
      </c>
      <c r="D1659" s="52" t="s">
        <v>3676</v>
      </c>
    </row>
    <row r="1660" spans="3:4" x14ac:dyDescent="0.2">
      <c r="C1660" s="51" t="s">
        <v>3677</v>
      </c>
      <c r="D1660" s="52" t="s">
        <v>3678</v>
      </c>
    </row>
    <row r="1661" spans="3:4" x14ac:dyDescent="0.2">
      <c r="C1661" s="51" t="s">
        <v>3679</v>
      </c>
      <c r="D1661" s="54" t="s">
        <v>3680</v>
      </c>
    </row>
    <row r="1662" spans="3:4" x14ac:dyDescent="0.2">
      <c r="C1662" s="51" t="s">
        <v>3681</v>
      </c>
      <c r="D1662" s="52" t="s">
        <v>3682</v>
      </c>
    </row>
    <row r="1663" spans="3:4" x14ac:dyDescent="0.2">
      <c r="C1663" s="51" t="s">
        <v>3683</v>
      </c>
      <c r="D1663" s="52" t="s">
        <v>3684</v>
      </c>
    </row>
    <row r="1664" spans="3:4" x14ac:dyDescent="0.2">
      <c r="C1664" s="51" t="s">
        <v>3685</v>
      </c>
      <c r="D1664" s="52" t="s">
        <v>70</v>
      </c>
    </row>
    <row r="1665" spans="3:4" x14ac:dyDescent="0.2">
      <c r="C1665" s="51" t="s">
        <v>3686</v>
      </c>
      <c r="D1665" s="52" t="s">
        <v>3687</v>
      </c>
    </row>
    <row r="1666" spans="3:4" x14ac:dyDescent="0.2">
      <c r="C1666" s="51" t="s">
        <v>3688</v>
      </c>
      <c r="D1666" s="52" t="s">
        <v>3689</v>
      </c>
    </row>
    <row r="1667" spans="3:4" x14ac:dyDescent="0.2">
      <c r="C1667" s="51" t="s">
        <v>3690</v>
      </c>
      <c r="D1667" s="52" t="s">
        <v>3691</v>
      </c>
    </row>
    <row r="1668" spans="3:4" x14ac:dyDescent="0.2">
      <c r="C1668" s="51" t="s">
        <v>3692</v>
      </c>
      <c r="D1668" s="52" t="s">
        <v>3693</v>
      </c>
    </row>
    <row r="1669" spans="3:4" x14ac:dyDescent="0.2">
      <c r="C1669" s="51" t="s">
        <v>3694</v>
      </c>
      <c r="D1669" s="52" t="s">
        <v>3695</v>
      </c>
    </row>
    <row r="1670" spans="3:4" x14ac:dyDescent="0.2">
      <c r="C1670" s="51" t="s">
        <v>3696</v>
      </c>
      <c r="D1670" s="52" t="s">
        <v>3697</v>
      </c>
    </row>
    <row r="1671" spans="3:4" x14ac:dyDescent="0.2">
      <c r="C1671" s="51" t="s">
        <v>3698</v>
      </c>
      <c r="D1671" s="52" t="s">
        <v>3699</v>
      </c>
    </row>
    <row r="1672" spans="3:4" x14ac:dyDescent="0.2">
      <c r="C1672" s="51" t="s">
        <v>3700</v>
      </c>
      <c r="D1672" s="52" t="s">
        <v>3701</v>
      </c>
    </row>
    <row r="1673" spans="3:4" x14ac:dyDescent="0.2">
      <c r="C1673" s="51" t="s">
        <v>3702</v>
      </c>
      <c r="D1673" s="52" t="s">
        <v>3703</v>
      </c>
    </row>
    <row r="1674" spans="3:4" x14ac:dyDescent="0.2">
      <c r="C1674" s="51" t="s">
        <v>3704</v>
      </c>
      <c r="D1674" s="52" t="s">
        <v>3705</v>
      </c>
    </row>
    <row r="1675" spans="3:4" x14ac:dyDescent="0.2">
      <c r="C1675" s="51" t="s">
        <v>3706</v>
      </c>
      <c r="D1675" s="52" t="s">
        <v>3707</v>
      </c>
    </row>
    <row r="1676" spans="3:4" x14ac:dyDescent="0.2">
      <c r="C1676" s="51" t="s">
        <v>3708</v>
      </c>
      <c r="D1676" s="52" t="s">
        <v>3709</v>
      </c>
    </row>
    <row r="1677" spans="3:4" x14ac:dyDescent="0.2">
      <c r="C1677" s="51" t="s">
        <v>3710</v>
      </c>
      <c r="D1677" s="52" t="s">
        <v>3711</v>
      </c>
    </row>
    <row r="1678" spans="3:4" x14ac:dyDescent="0.2">
      <c r="C1678" s="51" t="s">
        <v>3712</v>
      </c>
      <c r="D1678" s="52" t="s">
        <v>3713</v>
      </c>
    </row>
    <row r="1679" spans="3:4" x14ac:dyDescent="0.2">
      <c r="C1679" s="51" t="s">
        <v>3714</v>
      </c>
      <c r="D1679" s="52" t="s">
        <v>3715</v>
      </c>
    </row>
    <row r="1680" spans="3:4" x14ac:dyDescent="0.2">
      <c r="C1680" s="51" t="s">
        <v>3716</v>
      </c>
      <c r="D1680" s="52" t="s">
        <v>3717</v>
      </c>
    </row>
    <row r="1681" spans="3:4" x14ac:dyDescent="0.2">
      <c r="C1681" s="51" t="s">
        <v>3718</v>
      </c>
      <c r="D1681" s="52" t="s">
        <v>3719</v>
      </c>
    </row>
    <row r="1682" spans="3:4" x14ac:dyDescent="0.2">
      <c r="C1682" s="51" t="s">
        <v>3720</v>
      </c>
      <c r="D1682" s="52" t="s">
        <v>3721</v>
      </c>
    </row>
    <row r="1683" spans="3:4" x14ac:dyDescent="0.2">
      <c r="C1683" s="51" t="s">
        <v>3722</v>
      </c>
      <c r="D1683" s="52" t="s">
        <v>3723</v>
      </c>
    </row>
    <row r="1684" spans="3:4" x14ac:dyDescent="0.2">
      <c r="C1684" s="51" t="s">
        <v>3724</v>
      </c>
      <c r="D1684" s="52" t="s">
        <v>3725</v>
      </c>
    </row>
    <row r="1685" spans="3:4" x14ac:dyDescent="0.2">
      <c r="C1685" s="51" t="s">
        <v>3726</v>
      </c>
      <c r="D1685" s="52" t="s">
        <v>3727</v>
      </c>
    </row>
    <row r="1686" spans="3:4" x14ac:dyDescent="0.2">
      <c r="C1686" s="51" t="s">
        <v>3728</v>
      </c>
      <c r="D1686" s="52" t="s">
        <v>3729</v>
      </c>
    </row>
    <row r="1687" spans="3:4" x14ac:dyDescent="0.2">
      <c r="C1687" s="51" t="s">
        <v>3730</v>
      </c>
      <c r="D1687" s="52" t="s">
        <v>3731</v>
      </c>
    </row>
    <row r="1688" spans="3:4" x14ac:dyDescent="0.2">
      <c r="C1688" s="51" t="s">
        <v>3732</v>
      </c>
      <c r="D1688" s="52" t="s">
        <v>3733</v>
      </c>
    </row>
    <row r="1689" spans="3:4" x14ac:dyDescent="0.2">
      <c r="C1689" s="51" t="s">
        <v>3734</v>
      </c>
      <c r="D1689" s="52" t="s">
        <v>3735</v>
      </c>
    </row>
    <row r="1690" spans="3:4" x14ac:dyDescent="0.2">
      <c r="C1690" s="51" t="s">
        <v>3736</v>
      </c>
      <c r="D1690" s="52" t="s">
        <v>3737</v>
      </c>
    </row>
    <row r="1691" spans="3:4" x14ac:dyDescent="0.2">
      <c r="C1691" s="51" t="s">
        <v>3738</v>
      </c>
      <c r="D1691" s="52" t="s">
        <v>3739</v>
      </c>
    </row>
    <row r="1692" spans="3:4" x14ac:dyDescent="0.2">
      <c r="C1692" s="51" t="s">
        <v>3740</v>
      </c>
      <c r="D1692" s="52" t="s">
        <v>3741</v>
      </c>
    </row>
    <row r="1693" spans="3:4" x14ac:dyDescent="0.2">
      <c r="C1693" s="51" t="s">
        <v>3742</v>
      </c>
      <c r="D1693" s="52" t="s">
        <v>3743</v>
      </c>
    </row>
    <row r="1694" spans="3:4" x14ac:dyDescent="0.2">
      <c r="C1694" s="51" t="s">
        <v>3744</v>
      </c>
      <c r="D1694" s="52" t="s">
        <v>3745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RowHeight="12.75" x14ac:dyDescent="0.2"/>
  <cols>
    <col min="1" max="1" width="11" style="9"/>
    <col min="2" max="2" width="29.25" style="9" bestFit="1" customWidth="1"/>
    <col min="3" max="3" width="17.5" style="9" bestFit="1" customWidth="1"/>
    <col min="4" max="16384" width="11" style="9"/>
  </cols>
  <sheetData>
    <row r="1" spans="2:3" ht="13.5" thickBot="1" x14ac:dyDescent="0.25"/>
    <row r="2" spans="2:3" ht="13.5" thickBot="1" x14ac:dyDescent="0.25">
      <c r="B2" s="56" t="s">
        <v>3746</v>
      </c>
      <c r="C2" s="57" t="s">
        <v>337</v>
      </c>
    </row>
    <row r="3" spans="2:3" x14ac:dyDescent="0.2">
      <c r="B3" s="58" t="s">
        <v>3747</v>
      </c>
      <c r="C3" s="59" t="s">
        <v>3748</v>
      </c>
    </row>
    <row r="4" spans="2:3" x14ac:dyDescent="0.2">
      <c r="B4" s="60" t="s">
        <v>3747</v>
      </c>
      <c r="C4" s="61" t="s">
        <v>3749</v>
      </c>
    </row>
    <row r="5" spans="2:3" x14ac:dyDescent="0.2">
      <c r="B5" s="60" t="s">
        <v>3747</v>
      </c>
      <c r="C5" s="61" t="s">
        <v>3750</v>
      </c>
    </row>
    <row r="6" spans="2:3" x14ac:dyDescent="0.2">
      <c r="B6" s="60" t="s">
        <v>3747</v>
      </c>
      <c r="C6" s="61" t="s">
        <v>3751</v>
      </c>
    </row>
    <row r="7" spans="2:3" x14ac:dyDescent="0.2">
      <c r="B7" s="62" t="s">
        <v>3747</v>
      </c>
      <c r="C7" s="63" t="s">
        <v>3752</v>
      </c>
    </row>
    <row r="8" spans="2:3" x14ac:dyDescent="0.2">
      <c r="B8" s="60" t="s">
        <v>3753</v>
      </c>
      <c r="C8" s="61" t="s">
        <v>3754</v>
      </c>
    </row>
    <row r="9" spans="2:3" x14ac:dyDescent="0.2">
      <c r="B9" s="60" t="s">
        <v>3753</v>
      </c>
      <c r="C9" s="61" t="s">
        <v>3755</v>
      </c>
    </row>
    <row r="10" spans="2:3" x14ac:dyDescent="0.2">
      <c r="B10" s="60" t="s">
        <v>3753</v>
      </c>
      <c r="C10" s="61" t="s">
        <v>3756</v>
      </c>
    </row>
    <row r="11" spans="2:3" x14ac:dyDescent="0.2">
      <c r="B11" s="60" t="s">
        <v>3753</v>
      </c>
      <c r="C11" s="61" t="s">
        <v>3757</v>
      </c>
    </row>
    <row r="12" spans="2:3" x14ac:dyDescent="0.2">
      <c r="B12" s="60" t="s">
        <v>3753</v>
      </c>
      <c r="C12" s="61" t="s">
        <v>3758</v>
      </c>
    </row>
    <row r="13" spans="2:3" x14ac:dyDescent="0.2">
      <c r="B13" s="60" t="s">
        <v>3753</v>
      </c>
      <c r="C13" s="61" t="s">
        <v>3759</v>
      </c>
    </row>
    <row r="14" spans="2:3" x14ac:dyDescent="0.2">
      <c r="B14" s="60" t="s">
        <v>3753</v>
      </c>
      <c r="C14" s="61" t="s">
        <v>3760</v>
      </c>
    </row>
    <row r="15" spans="2:3" x14ac:dyDescent="0.2">
      <c r="B15" s="62" t="s">
        <v>3753</v>
      </c>
      <c r="C15" s="63" t="s">
        <v>3761</v>
      </c>
    </row>
    <row r="16" spans="2:3" x14ac:dyDescent="0.2">
      <c r="B16" s="64" t="s">
        <v>3762</v>
      </c>
      <c r="C16" s="65" t="s">
        <v>3763</v>
      </c>
    </row>
    <row r="17" spans="2:3" x14ac:dyDescent="0.2">
      <c r="B17" s="60" t="s">
        <v>3762</v>
      </c>
      <c r="C17" s="61" t="s">
        <v>3764</v>
      </c>
    </row>
    <row r="18" spans="2:3" x14ac:dyDescent="0.2">
      <c r="B18" s="62" t="s">
        <v>3762</v>
      </c>
      <c r="C18" s="63" t="s">
        <v>3765</v>
      </c>
    </row>
    <row r="19" spans="2:3" x14ac:dyDescent="0.2">
      <c r="B19" s="64" t="s">
        <v>3766</v>
      </c>
      <c r="C19" s="65" t="s">
        <v>3767</v>
      </c>
    </row>
    <row r="20" spans="2:3" x14ac:dyDescent="0.2">
      <c r="B20" s="60" t="s">
        <v>3766</v>
      </c>
      <c r="C20" s="61" t="s">
        <v>3768</v>
      </c>
    </row>
    <row r="21" spans="2:3" x14ac:dyDescent="0.2">
      <c r="B21" s="60" t="s">
        <v>3766</v>
      </c>
      <c r="C21" s="61" t="s">
        <v>3769</v>
      </c>
    </row>
    <row r="22" spans="2:3" x14ac:dyDescent="0.2">
      <c r="B22" s="60" t="s">
        <v>3766</v>
      </c>
      <c r="C22" s="61" t="s">
        <v>3770</v>
      </c>
    </row>
    <row r="23" spans="2:3" x14ac:dyDescent="0.2">
      <c r="B23" s="62" t="s">
        <v>3766</v>
      </c>
      <c r="C23" s="63" t="s">
        <v>3771</v>
      </c>
    </row>
    <row r="24" spans="2:3" x14ac:dyDescent="0.2">
      <c r="B24" s="60" t="s">
        <v>3772</v>
      </c>
      <c r="C24" s="61" t="s">
        <v>3773</v>
      </c>
    </row>
    <row r="25" spans="2:3" x14ac:dyDescent="0.2">
      <c r="B25" s="60" t="s">
        <v>3772</v>
      </c>
      <c r="C25" s="61" t="s">
        <v>3774</v>
      </c>
    </row>
    <row r="26" spans="2:3" x14ac:dyDescent="0.2">
      <c r="B26" s="60" t="s">
        <v>3772</v>
      </c>
      <c r="C26" s="61" t="s">
        <v>3775</v>
      </c>
    </row>
    <row r="27" spans="2:3" x14ac:dyDescent="0.2">
      <c r="B27" s="60" t="s">
        <v>3772</v>
      </c>
      <c r="C27" s="61" t="s">
        <v>3776</v>
      </c>
    </row>
    <row r="28" spans="2:3" x14ac:dyDescent="0.2">
      <c r="B28" s="60" t="s">
        <v>3772</v>
      </c>
      <c r="C28" s="61" t="s">
        <v>3777</v>
      </c>
    </row>
    <row r="29" spans="2:3" x14ac:dyDescent="0.2">
      <c r="B29" s="60" t="s">
        <v>3772</v>
      </c>
      <c r="C29" s="61" t="s">
        <v>3778</v>
      </c>
    </row>
    <row r="30" spans="2:3" ht="13.5" thickBot="1" x14ac:dyDescent="0.25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RowHeight="12.75" x14ac:dyDescent="0.2"/>
  <cols>
    <col min="1" max="1" width="17.25" style="9" bestFit="1" customWidth="1"/>
    <col min="2" max="2" width="19.5" style="9" customWidth="1"/>
    <col min="3" max="16384" width="11" style="9"/>
  </cols>
  <sheetData>
    <row r="1" spans="1:2" ht="13.5" thickBot="1" x14ac:dyDescent="0.25"/>
    <row r="2" spans="1:2" ht="13.5" thickBot="1" x14ac:dyDescent="0.25">
      <c r="B2" s="56" t="s">
        <v>3780</v>
      </c>
    </row>
    <row r="3" spans="1:2" x14ac:dyDescent="0.2">
      <c r="B3" s="58" t="s">
        <v>60</v>
      </c>
    </row>
    <row r="4" spans="1:2" x14ac:dyDescent="0.2">
      <c r="B4" s="60" t="s">
        <v>306</v>
      </c>
    </row>
    <row r="5" spans="1:2" x14ac:dyDescent="0.2">
      <c r="A5" s="9" t="s">
        <v>9830</v>
      </c>
      <c r="B5" s="60" t="s">
        <v>307</v>
      </c>
    </row>
    <row r="6" spans="1:2" x14ac:dyDescent="0.2">
      <c r="A6" s="9" t="s">
        <v>50</v>
      </c>
      <c r="B6" s="60" t="s">
        <v>293</v>
      </c>
    </row>
    <row r="7" spans="1:2" x14ac:dyDescent="0.2">
      <c r="A7" s="9" t="s">
        <v>297</v>
      </c>
      <c r="B7" s="60" t="s">
        <v>297</v>
      </c>
    </row>
    <row r="8" spans="1:2" x14ac:dyDescent="0.2">
      <c r="B8" s="60" t="s">
        <v>295</v>
      </c>
    </row>
    <row r="9" spans="1:2" x14ac:dyDescent="0.2">
      <c r="A9" s="9" t="s">
        <v>247</v>
      </c>
      <c r="B9" s="60" t="s">
        <v>304</v>
      </c>
    </row>
    <row r="10" spans="1:2" x14ac:dyDescent="0.2">
      <c r="A10" s="9" t="s">
        <v>296</v>
      </c>
      <c r="B10" s="60" t="s">
        <v>296</v>
      </c>
    </row>
    <row r="11" spans="1:2" x14ac:dyDescent="0.2">
      <c r="B11" s="60" t="s">
        <v>299</v>
      </c>
    </row>
    <row r="12" spans="1:2" x14ac:dyDescent="0.2">
      <c r="A12" s="9" t="s">
        <v>250</v>
      </c>
      <c r="B12" s="60" t="s">
        <v>294</v>
      </c>
    </row>
    <row r="13" spans="1:2" x14ac:dyDescent="0.2">
      <c r="B13" s="60" t="s">
        <v>300</v>
      </c>
    </row>
    <row r="14" spans="1:2" x14ac:dyDescent="0.2">
      <c r="B14" s="60" t="s">
        <v>51</v>
      </c>
    </row>
    <row r="15" spans="1:2" x14ac:dyDescent="0.2">
      <c r="B15" s="60" t="s">
        <v>3781</v>
      </c>
    </row>
    <row r="16" spans="1:2" x14ac:dyDescent="0.2">
      <c r="B16" s="60" t="s">
        <v>49</v>
      </c>
    </row>
    <row r="17" spans="1:5" ht="14.25" x14ac:dyDescent="0.2">
      <c r="A17" s="9" t="s">
        <v>9829</v>
      </c>
      <c r="B17" s="60" t="s">
        <v>81</v>
      </c>
      <c r="D17" s="9" t="s">
        <v>9831</v>
      </c>
      <c r="E17"/>
    </row>
    <row r="18" spans="1:5" ht="14.25" x14ac:dyDescent="0.2">
      <c r="B18" s="60" t="s">
        <v>82</v>
      </c>
      <c r="E18"/>
    </row>
    <row r="19" spans="1:5" ht="14.25" x14ac:dyDescent="0.2">
      <c r="B19" s="60" t="s">
        <v>286</v>
      </c>
      <c r="E19"/>
    </row>
    <row r="20" spans="1:5" ht="14.25" x14ac:dyDescent="0.2">
      <c r="A20" s="9" t="s">
        <v>285</v>
      </c>
      <c r="B20" s="60" t="s">
        <v>285</v>
      </c>
      <c r="E20"/>
    </row>
    <row r="21" spans="1:5" ht="14.25" x14ac:dyDescent="0.2">
      <c r="B21" s="60" t="s">
        <v>55</v>
      </c>
      <c r="E21"/>
    </row>
    <row r="22" spans="1:5" ht="14.25" x14ac:dyDescent="0.2">
      <c r="A22" s="9" t="s">
        <v>302</v>
      </c>
      <c r="B22" s="60" t="s">
        <v>302</v>
      </c>
      <c r="E22"/>
    </row>
    <row r="23" spans="1:5" ht="14.25" x14ac:dyDescent="0.2">
      <c r="A23" s="9" t="s">
        <v>52</v>
      </c>
      <c r="B23" s="60" t="s">
        <v>292</v>
      </c>
      <c r="E23"/>
    </row>
    <row r="24" spans="1:5" ht="14.25" x14ac:dyDescent="0.2">
      <c r="B24" s="60" t="s">
        <v>3782</v>
      </c>
      <c r="E24"/>
    </row>
    <row r="25" spans="1:5" ht="14.25" x14ac:dyDescent="0.2">
      <c r="A25" s="9" t="s">
        <v>255</v>
      </c>
      <c r="B25" s="60" t="s">
        <v>303</v>
      </c>
      <c r="E25"/>
    </row>
    <row r="26" spans="1:5" ht="14.25" x14ac:dyDescent="0.2">
      <c r="A26" s="9" t="s">
        <v>287</v>
      </c>
      <c r="B26" s="60" t="s">
        <v>291</v>
      </c>
      <c r="E26"/>
    </row>
    <row r="27" spans="1:5" ht="14.25" x14ac:dyDescent="0.2">
      <c r="A27" s="9" t="s">
        <v>288</v>
      </c>
      <c r="B27" s="60" t="s">
        <v>290</v>
      </c>
      <c r="E27"/>
    </row>
    <row r="28" spans="1:5" ht="14.25" x14ac:dyDescent="0.2">
      <c r="B28" s="60" t="s">
        <v>301</v>
      </c>
      <c r="E28"/>
    </row>
    <row r="29" spans="1:5" ht="14.25" x14ac:dyDescent="0.2">
      <c r="B29" s="60" t="s">
        <v>298</v>
      </c>
      <c r="E29"/>
    </row>
    <row r="30" spans="1:5" ht="14.25" x14ac:dyDescent="0.2">
      <c r="B30" s="60" t="s">
        <v>3783</v>
      </c>
      <c r="E30"/>
    </row>
    <row r="31" spans="1:5" ht="15" thickBot="1" x14ac:dyDescent="0.25">
      <c r="B31" s="66"/>
      <c r="E31"/>
    </row>
    <row r="32" spans="1:5" ht="14.25" x14ac:dyDescent="0.2">
      <c r="E32"/>
    </row>
    <row r="33" spans="5:5" ht="14.25" x14ac:dyDescent="0.2">
      <c r="E33"/>
    </row>
    <row r="34" spans="5:5" ht="14.25" x14ac:dyDescent="0.2">
      <c r="E34"/>
    </row>
    <row r="35" spans="5:5" ht="14.25" x14ac:dyDescent="0.2">
      <c r="E35"/>
    </row>
    <row r="36" spans="5:5" ht="14.25" x14ac:dyDescent="0.2">
      <c r="E36"/>
    </row>
    <row r="37" spans="5:5" ht="14.25" x14ac:dyDescent="0.2">
      <c r="E37"/>
    </row>
    <row r="38" spans="5:5" ht="14.25" x14ac:dyDescent="0.2">
      <c r="E38"/>
    </row>
    <row r="39" spans="5:5" ht="14.25" x14ac:dyDescent="0.2">
      <c r="E39"/>
    </row>
    <row r="40" spans="5:5" ht="14.25" x14ac:dyDescent="0.2">
      <c r="E40"/>
    </row>
    <row r="41" spans="5:5" ht="14.25" x14ac:dyDescent="0.2">
      <c r="E41"/>
    </row>
    <row r="42" spans="5:5" ht="14.25" x14ac:dyDescent="0.2">
      <c r="E42"/>
    </row>
    <row r="43" spans="5:5" ht="14.25" x14ac:dyDescent="0.2">
      <c r="E43"/>
    </row>
    <row r="44" spans="5:5" ht="14.25" x14ac:dyDescent="0.2">
      <c r="E44"/>
    </row>
    <row r="45" spans="5:5" ht="14.25" x14ac:dyDescent="0.2">
      <c r="E45"/>
    </row>
    <row r="46" spans="5:5" ht="14.25" x14ac:dyDescent="0.2">
      <c r="E46"/>
    </row>
    <row r="47" spans="5:5" ht="14.25" x14ac:dyDescent="0.2">
      <c r="E47"/>
    </row>
    <row r="48" spans="5:5" ht="14.25" x14ac:dyDescent="0.2">
      <c r="E48"/>
    </row>
    <row r="49" spans="5:5" ht="14.25" x14ac:dyDescent="0.2">
      <c r="E49"/>
    </row>
    <row r="50" spans="5:5" ht="14.25" x14ac:dyDescent="0.2">
      <c r="E50"/>
    </row>
    <row r="51" spans="5:5" ht="14.25" x14ac:dyDescent="0.2">
      <c r="E51"/>
    </row>
    <row r="52" spans="5:5" ht="14.25" x14ac:dyDescent="0.2">
      <c r="E52"/>
    </row>
    <row r="53" spans="5:5" ht="14.25" x14ac:dyDescent="0.2">
      <c r="E53"/>
    </row>
    <row r="54" spans="5:5" ht="14.25" x14ac:dyDescent="0.2">
      <c r="E54"/>
    </row>
    <row r="55" spans="5:5" ht="14.25" x14ac:dyDescent="0.2">
      <c r="E55"/>
    </row>
    <row r="56" spans="5:5" ht="14.25" x14ac:dyDescent="0.2">
      <c r="E56"/>
    </row>
    <row r="57" spans="5:5" ht="14.25" x14ac:dyDescent="0.2">
      <c r="E57"/>
    </row>
    <row r="58" spans="5:5" ht="14.25" x14ac:dyDescent="0.2">
      <c r="E58"/>
    </row>
    <row r="59" spans="5:5" ht="14.25" x14ac:dyDescent="0.2">
      <c r="E59"/>
    </row>
    <row r="60" spans="5:5" ht="14.25" x14ac:dyDescent="0.2">
      <c r="E60"/>
    </row>
    <row r="61" spans="5:5" ht="14.25" x14ac:dyDescent="0.2">
      <c r="E61"/>
    </row>
    <row r="62" spans="5:5" ht="14.25" x14ac:dyDescent="0.2">
      <c r="E62"/>
    </row>
    <row r="63" spans="5:5" ht="14.25" x14ac:dyDescent="0.2">
      <c r="E63"/>
    </row>
    <row r="64" spans="5:5" ht="14.25" x14ac:dyDescent="0.2">
      <c r="E64"/>
    </row>
    <row r="65" spans="5:5" ht="14.25" x14ac:dyDescent="0.2">
      <c r="E65"/>
    </row>
    <row r="66" spans="5:5" ht="14.25" x14ac:dyDescent="0.2">
      <c r="E66"/>
    </row>
    <row r="67" spans="5:5" ht="14.25" x14ac:dyDescent="0.2">
      <c r="E67"/>
    </row>
    <row r="68" spans="5:5" ht="14.25" x14ac:dyDescent="0.2">
      <c r="E68"/>
    </row>
    <row r="69" spans="5:5" ht="14.25" x14ac:dyDescent="0.2">
      <c r="E69"/>
    </row>
    <row r="70" spans="5:5" ht="14.25" x14ac:dyDescent="0.2">
      <c r="E70"/>
    </row>
    <row r="71" spans="5:5" ht="14.25" x14ac:dyDescent="0.2">
      <c r="E71"/>
    </row>
    <row r="72" spans="5:5" ht="14.25" x14ac:dyDescent="0.2">
      <c r="E72"/>
    </row>
    <row r="73" spans="5:5" ht="14.25" x14ac:dyDescent="0.2">
      <c r="E73"/>
    </row>
    <row r="74" spans="5:5" ht="14.25" x14ac:dyDescent="0.2">
      <c r="E74"/>
    </row>
    <row r="75" spans="5:5" ht="14.25" x14ac:dyDescent="0.2">
      <c r="E75"/>
    </row>
    <row r="76" spans="5:5" ht="14.25" x14ac:dyDescent="0.2">
      <c r="E76"/>
    </row>
    <row r="77" spans="5:5" ht="14.25" x14ac:dyDescent="0.2">
      <c r="E77"/>
    </row>
    <row r="78" spans="5:5" ht="14.25" x14ac:dyDescent="0.2">
      <c r="E78"/>
    </row>
    <row r="79" spans="5:5" ht="14.25" x14ac:dyDescent="0.2">
      <c r="E79"/>
    </row>
    <row r="80" spans="5:5" ht="14.25" x14ac:dyDescent="0.2">
      <c r="E80"/>
    </row>
    <row r="81" spans="5:5" ht="14.25" x14ac:dyDescent="0.2">
      <c r="E81"/>
    </row>
    <row r="82" spans="5:5" ht="14.25" x14ac:dyDescent="0.2">
      <c r="E82"/>
    </row>
    <row r="83" spans="5:5" ht="14.25" x14ac:dyDescent="0.2">
      <c r="E83"/>
    </row>
    <row r="84" spans="5:5" ht="14.25" x14ac:dyDescent="0.2">
      <c r="E84"/>
    </row>
    <row r="85" spans="5:5" ht="14.25" x14ac:dyDescent="0.2">
      <c r="E85"/>
    </row>
    <row r="86" spans="5:5" ht="14.25" x14ac:dyDescent="0.2">
      <c r="E86"/>
    </row>
    <row r="87" spans="5:5" ht="14.25" x14ac:dyDescent="0.2">
      <c r="E87"/>
    </row>
    <row r="88" spans="5:5" ht="14.25" x14ac:dyDescent="0.2">
      <c r="E88"/>
    </row>
    <row r="89" spans="5:5" ht="14.25" x14ac:dyDescent="0.2">
      <c r="E89"/>
    </row>
    <row r="90" spans="5:5" ht="14.25" x14ac:dyDescent="0.2">
      <c r="E90"/>
    </row>
    <row r="91" spans="5:5" ht="14.25" x14ac:dyDescent="0.2">
      <c r="E91"/>
    </row>
    <row r="92" spans="5:5" ht="14.25" x14ac:dyDescent="0.2">
      <c r="E92"/>
    </row>
    <row r="93" spans="5:5" ht="14.25" x14ac:dyDescent="0.2">
      <c r="E93"/>
    </row>
    <row r="94" spans="5:5" ht="14.25" x14ac:dyDescent="0.2">
      <c r="E94"/>
    </row>
    <row r="95" spans="5:5" ht="14.25" x14ac:dyDescent="0.2">
      <c r="E95"/>
    </row>
    <row r="96" spans="5:5" ht="14.25" x14ac:dyDescent="0.2">
      <c r="E96"/>
    </row>
    <row r="97" spans="5:5" ht="14.25" x14ac:dyDescent="0.2">
      <c r="E97"/>
    </row>
    <row r="98" spans="5:5" ht="14.25" x14ac:dyDescent="0.2">
      <c r="E98"/>
    </row>
    <row r="99" spans="5:5" ht="14.25" x14ac:dyDescent="0.2">
      <c r="E99"/>
    </row>
    <row r="100" spans="5:5" ht="14.25" x14ac:dyDescent="0.2">
      <c r="E100"/>
    </row>
    <row r="101" spans="5:5" ht="14.25" x14ac:dyDescent="0.2">
      <c r="E101"/>
    </row>
    <row r="102" spans="5:5" ht="14.25" x14ac:dyDescent="0.2">
      <c r="E102"/>
    </row>
    <row r="103" spans="5:5" ht="14.25" x14ac:dyDescent="0.2">
      <c r="E103"/>
    </row>
    <row r="104" spans="5:5" ht="14.25" x14ac:dyDescent="0.2">
      <c r="E104"/>
    </row>
    <row r="105" spans="5:5" ht="14.25" x14ac:dyDescent="0.2">
      <c r="E105"/>
    </row>
    <row r="106" spans="5:5" ht="14.25" x14ac:dyDescent="0.2">
      <c r="E106"/>
    </row>
    <row r="107" spans="5:5" ht="14.25" x14ac:dyDescent="0.2">
      <c r="E107"/>
    </row>
    <row r="108" spans="5:5" ht="14.25" x14ac:dyDescent="0.2">
      <c r="E108"/>
    </row>
    <row r="109" spans="5:5" ht="14.25" x14ac:dyDescent="0.2">
      <c r="E109"/>
    </row>
    <row r="110" spans="5:5" ht="14.25" x14ac:dyDescent="0.2">
      <c r="E110"/>
    </row>
    <row r="111" spans="5:5" ht="14.25" x14ac:dyDescent="0.2">
      <c r="E111"/>
    </row>
    <row r="112" spans="5:5" ht="14.25" x14ac:dyDescent="0.2">
      <c r="E112"/>
    </row>
    <row r="113" spans="5:5" ht="14.25" x14ac:dyDescent="0.2">
      <c r="E113"/>
    </row>
    <row r="114" spans="5:5" ht="14.25" x14ac:dyDescent="0.2">
      <c r="E114"/>
    </row>
    <row r="115" spans="5:5" ht="14.25" x14ac:dyDescent="0.2">
      <c r="E115"/>
    </row>
    <row r="116" spans="5:5" ht="14.25" x14ac:dyDescent="0.2">
      <c r="E116"/>
    </row>
    <row r="117" spans="5:5" ht="14.25" x14ac:dyDescent="0.2">
      <c r="E117"/>
    </row>
    <row r="118" spans="5:5" ht="14.25" x14ac:dyDescent="0.2">
      <c r="E118"/>
    </row>
    <row r="119" spans="5:5" ht="14.25" x14ac:dyDescent="0.2">
      <c r="E119"/>
    </row>
    <row r="120" spans="5:5" ht="14.25" x14ac:dyDescent="0.2">
      <c r="E120"/>
    </row>
    <row r="121" spans="5:5" ht="14.25" x14ac:dyDescent="0.2">
      <c r="E121"/>
    </row>
    <row r="122" spans="5:5" ht="14.25" x14ac:dyDescent="0.2">
      <c r="E122"/>
    </row>
    <row r="123" spans="5:5" ht="14.25" x14ac:dyDescent="0.2">
      <c r="E123"/>
    </row>
    <row r="124" spans="5:5" ht="14.25" x14ac:dyDescent="0.2">
      <c r="E124"/>
    </row>
    <row r="125" spans="5:5" ht="14.25" x14ac:dyDescent="0.2">
      <c r="E125"/>
    </row>
    <row r="126" spans="5:5" ht="14.25" x14ac:dyDescent="0.2">
      <c r="E126"/>
    </row>
    <row r="127" spans="5:5" ht="14.25" x14ac:dyDescent="0.2">
      <c r="E127"/>
    </row>
    <row r="128" spans="5:5" ht="14.25" x14ac:dyDescent="0.2">
      <c r="E128"/>
    </row>
    <row r="129" spans="5:5" ht="14.25" x14ac:dyDescent="0.2">
      <c r="E129"/>
    </row>
    <row r="130" spans="5:5" ht="14.25" x14ac:dyDescent="0.2">
      <c r="E130"/>
    </row>
    <row r="131" spans="5:5" ht="14.25" x14ac:dyDescent="0.2">
      <c r="E131"/>
    </row>
    <row r="132" spans="5:5" ht="14.25" x14ac:dyDescent="0.2">
      <c r="E132"/>
    </row>
    <row r="133" spans="5:5" ht="14.25" x14ac:dyDescent="0.2">
      <c r="E133"/>
    </row>
    <row r="134" spans="5:5" ht="14.25" x14ac:dyDescent="0.2">
      <c r="E134"/>
    </row>
    <row r="135" spans="5:5" ht="14.25" x14ac:dyDescent="0.2">
      <c r="E135"/>
    </row>
    <row r="136" spans="5:5" ht="14.25" x14ac:dyDescent="0.2">
      <c r="E136"/>
    </row>
    <row r="137" spans="5:5" ht="14.25" x14ac:dyDescent="0.2">
      <c r="E137"/>
    </row>
    <row r="138" spans="5:5" ht="14.25" x14ac:dyDescent="0.2">
      <c r="E138"/>
    </row>
    <row r="139" spans="5:5" ht="14.25" x14ac:dyDescent="0.2">
      <c r="E139"/>
    </row>
    <row r="140" spans="5:5" ht="14.25" x14ac:dyDescent="0.2">
      <c r="E140"/>
    </row>
    <row r="141" spans="5:5" ht="14.25" x14ac:dyDescent="0.2">
      <c r="E141"/>
    </row>
    <row r="142" spans="5:5" ht="14.25" x14ac:dyDescent="0.2">
      <c r="E142"/>
    </row>
    <row r="143" spans="5:5" ht="14.25" x14ac:dyDescent="0.2">
      <c r="E143"/>
    </row>
    <row r="144" spans="5:5" ht="14.25" x14ac:dyDescent="0.2">
      <c r="E144"/>
    </row>
    <row r="145" spans="5:5" ht="14.25" x14ac:dyDescent="0.2">
      <c r="E145"/>
    </row>
    <row r="146" spans="5:5" ht="14.25" x14ac:dyDescent="0.2">
      <c r="E146"/>
    </row>
    <row r="147" spans="5:5" ht="14.25" x14ac:dyDescent="0.2">
      <c r="E147"/>
    </row>
    <row r="148" spans="5:5" ht="14.25" x14ac:dyDescent="0.2">
      <c r="E148"/>
    </row>
    <row r="149" spans="5:5" ht="14.25" x14ac:dyDescent="0.2">
      <c r="E149"/>
    </row>
    <row r="150" spans="5:5" ht="14.25" x14ac:dyDescent="0.2">
      <c r="E150"/>
    </row>
    <row r="151" spans="5:5" ht="14.25" x14ac:dyDescent="0.2">
      <c r="E151"/>
    </row>
    <row r="152" spans="5:5" ht="14.25" x14ac:dyDescent="0.2">
      <c r="E152"/>
    </row>
    <row r="153" spans="5:5" ht="14.25" x14ac:dyDescent="0.2">
      <c r="E153"/>
    </row>
    <row r="154" spans="5:5" ht="14.25" x14ac:dyDescent="0.2">
      <c r="E154"/>
    </row>
    <row r="155" spans="5:5" ht="14.25" x14ac:dyDescent="0.2">
      <c r="E155"/>
    </row>
    <row r="156" spans="5:5" ht="14.25" x14ac:dyDescent="0.2">
      <c r="E156"/>
    </row>
    <row r="157" spans="5:5" ht="14.25" x14ac:dyDescent="0.2">
      <c r="E157"/>
    </row>
    <row r="158" spans="5:5" ht="14.25" x14ac:dyDescent="0.2">
      <c r="E158"/>
    </row>
    <row r="159" spans="5:5" ht="14.25" x14ac:dyDescent="0.2">
      <c r="E159"/>
    </row>
    <row r="160" spans="5:5" ht="14.25" x14ac:dyDescent="0.2">
      <c r="E160"/>
    </row>
    <row r="161" spans="5:5" ht="14.25" x14ac:dyDescent="0.2">
      <c r="E161"/>
    </row>
    <row r="162" spans="5:5" ht="14.25" x14ac:dyDescent="0.2">
      <c r="E162"/>
    </row>
    <row r="163" spans="5:5" ht="14.25" x14ac:dyDescent="0.2">
      <c r="E163"/>
    </row>
    <row r="164" spans="5:5" ht="14.25" x14ac:dyDescent="0.2">
      <c r="E164"/>
    </row>
    <row r="165" spans="5:5" ht="14.25" x14ac:dyDescent="0.2">
      <c r="E165"/>
    </row>
    <row r="166" spans="5:5" ht="14.25" x14ac:dyDescent="0.2">
      <c r="E166"/>
    </row>
    <row r="167" spans="5:5" ht="14.25" x14ac:dyDescent="0.2">
      <c r="E167"/>
    </row>
    <row r="168" spans="5:5" ht="14.25" x14ac:dyDescent="0.2">
      <c r="E168"/>
    </row>
    <row r="169" spans="5:5" ht="14.25" x14ac:dyDescent="0.2">
      <c r="E169"/>
    </row>
    <row r="170" spans="5:5" ht="14.25" x14ac:dyDescent="0.2">
      <c r="E170"/>
    </row>
    <row r="171" spans="5:5" ht="14.25" x14ac:dyDescent="0.2">
      <c r="E171"/>
    </row>
    <row r="172" spans="5:5" ht="14.25" x14ac:dyDescent="0.2">
      <c r="E172"/>
    </row>
    <row r="173" spans="5:5" ht="14.25" x14ac:dyDescent="0.2">
      <c r="E173"/>
    </row>
    <row r="174" spans="5:5" ht="14.25" x14ac:dyDescent="0.2">
      <c r="E174"/>
    </row>
    <row r="175" spans="5:5" ht="14.25" x14ac:dyDescent="0.2">
      <c r="E175"/>
    </row>
    <row r="176" spans="5:5" ht="14.25" x14ac:dyDescent="0.2">
      <c r="E176"/>
    </row>
    <row r="177" spans="5:5" ht="14.25" x14ac:dyDescent="0.2">
      <c r="E177"/>
    </row>
    <row r="178" spans="5:5" ht="14.25" x14ac:dyDescent="0.2">
      <c r="E178"/>
    </row>
    <row r="179" spans="5:5" ht="14.25" x14ac:dyDescent="0.2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4.25" x14ac:dyDescent="0.2"/>
  <cols>
    <col min="2" max="2" width="30.75" bestFit="1" customWidth="1"/>
    <col min="3" max="3" width="13.75" bestFit="1" customWidth="1"/>
    <col min="4" max="4" width="18.125" bestFit="1" customWidth="1"/>
  </cols>
  <sheetData>
    <row r="1" spans="2:4" ht="15" thickBot="1" x14ac:dyDescent="0.25">
      <c r="B1" s="9"/>
      <c r="C1" s="9"/>
      <c r="D1" s="9"/>
    </row>
    <row r="2" spans="2:4" ht="15" thickBot="1" x14ac:dyDescent="0.25">
      <c r="B2" s="68" t="s">
        <v>3784</v>
      </c>
      <c r="C2" s="69" t="s">
        <v>3785</v>
      </c>
      <c r="D2" s="70" t="s">
        <v>3786</v>
      </c>
    </row>
    <row r="3" spans="2:4" x14ac:dyDescent="0.2">
      <c r="B3" s="71" t="s">
        <v>3787</v>
      </c>
      <c r="C3" s="9" t="s">
        <v>3788</v>
      </c>
      <c r="D3" s="61" t="s">
        <v>3788</v>
      </c>
    </row>
    <row r="4" spans="2:4" x14ac:dyDescent="0.2">
      <c r="B4" s="71" t="s">
        <v>3787</v>
      </c>
      <c r="C4" s="9" t="s">
        <v>3788</v>
      </c>
      <c r="D4" s="61" t="s">
        <v>105</v>
      </c>
    </row>
    <row r="5" spans="2:4" x14ac:dyDescent="0.2">
      <c r="B5" s="71" t="s">
        <v>3787</v>
      </c>
      <c r="C5" s="9" t="s">
        <v>117</v>
      </c>
      <c r="D5" s="61" t="s">
        <v>113</v>
      </c>
    </row>
    <row r="6" spans="2:4" x14ac:dyDescent="0.2">
      <c r="B6" s="71" t="s">
        <v>3787</v>
      </c>
      <c r="C6" s="9" t="s">
        <v>117</v>
      </c>
      <c r="D6" s="61" t="s">
        <v>3789</v>
      </c>
    </row>
    <row r="7" spans="2:4" x14ac:dyDescent="0.2">
      <c r="B7" s="71" t="s">
        <v>3787</v>
      </c>
      <c r="C7" s="9" t="s">
        <v>117</v>
      </c>
      <c r="D7" s="61" t="s">
        <v>3790</v>
      </c>
    </row>
    <row r="8" spans="2:4" x14ac:dyDescent="0.2">
      <c r="B8" s="71" t="s">
        <v>3787</v>
      </c>
      <c r="C8" s="9" t="s">
        <v>117</v>
      </c>
      <c r="D8" s="61" t="s">
        <v>3791</v>
      </c>
    </row>
    <row r="9" spans="2:4" x14ac:dyDescent="0.2">
      <c r="B9" s="71" t="s">
        <v>3787</v>
      </c>
      <c r="C9" s="9" t="s">
        <v>117</v>
      </c>
      <c r="D9" s="61" t="s">
        <v>3792</v>
      </c>
    </row>
    <row r="10" spans="2:4" x14ac:dyDescent="0.2">
      <c r="B10" s="71" t="s">
        <v>106</v>
      </c>
      <c r="C10" s="9" t="s">
        <v>106</v>
      </c>
      <c r="D10" s="61" t="s">
        <v>106</v>
      </c>
    </row>
    <row r="11" spans="2:4" x14ac:dyDescent="0.2">
      <c r="B11" s="71" t="s">
        <v>106</v>
      </c>
      <c r="C11" s="9" t="s">
        <v>106</v>
      </c>
      <c r="D11" s="61" t="s">
        <v>110</v>
      </c>
    </row>
    <row r="12" spans="2:4" x14ac:dyDescent="0.2">
      <c r="B12" s="71" t="s">
        <v>106</v>
      </c>
      <c r="C12" s="9" t="s">
        <v>106</v>
      </c>
      <c r="D12" s="61" t="s">
        <v>3793</v>
      </c>
    </row>
    <row r="13" spans="2:4" x14ac:dyDescent="0.2">
      <c r="B13" s="71" t="s">
        <v>106</v>
      </c>
      <c r="C13" s="9" t="s">
        <v>106</v>
      </c>
      <c r="D13" s="61" t="s">
        <v>214</v>
      </c>
    </row>
    <row r="14" spans="2:4" x14ac:dyDescent="0.2">
      <c r="B14" s="71" t="s">
        <v>106</v>
      </c>
      <c r="C14" s="9" t="s">
        <v>109</v>
      </c>
      <c r="D14" s="61" t="s">
        <v>107</v>
      </c>
    </row>
    <row r="15" spans="2:4" x14ac:dyDescent="0.2">
      <c r="B15" s="71" t="s">
        <v>106</v>
      </c>
      <c r="C15" s="9" t="s">
        <v>109</v>
      </c>
      <c r="D15" s="61" t="s">
        <v>3794</v>
      </c>
    </row>
    <row r="16" spans="2:4" x14ac:dyDescent="0.2">
      <c r="B16" s="71" t="s">
        <v>106</v>
      </c>
      <c r="C16" s="9" t="s">
        <v>109</v>
      </c>
      <c r="D16" s="61" t="s">
        <v>3795</v>
      </c>
    </row>
    <row r="17" spans="2:4" x14ac:dyDescent="0.2">
      <c r="B17" s="71" t="s">
        <v>106</v>
      </c>
      <c r="C17" s="9" t="s">
        <v>118</v>
      </c>
      <c r="D17" s="61" t="s">
        <v>118</v>
      </c>
    </row>
    <row r="18" spans="2:4" x14ac:dyDescent="0.2">
      <c r="B18" s="71" t="s">
        <v>106</v>
      </c>
      <c r="C18" s="9" t="s">
        <v>118</v>
      </c>
      <c r="D18" s="61" t="s">
        <v>3796</v>
      </c>
    </row>
    <row r="19" spans="2:4" x14ac:dyDescent="0.2">
      <c r="B19" s="71" t="s">
        <v>309</v>
      </c>
      <c r="C19" s="9" t="s">
        <v>3797</v>
      </c>
      <c r="D19" s="61" t="s">
        <v>3797</v>
      </c>
    </row>
    <row r="20" spans="2:4" x14ac:dyDescent="0.2">
      <c r="B20" s="71" t="s">
        <v>309</v>
      </c>
      <c r="C20" s="9" t="s">
        <v>3797</v>
      </c>
      <c r="D20" s="61" t="s">
        <v>126</v>
      </c>
    </row>
    <row r="21" spans="2:4" x14ac:dyDescent="0.2">
      <c r="B21" s="71" t="s">
        <v>309</v>
      </c>
      <c r="C21" s="9" t="s">
        <v>3797</v>
      </c>
      <c r="D21" s="61" t="s">
        <v>217</v>
      </c>
    </row>
    <row r="22" spans="2:4" x14ac:dyDescent="0.2">
      <c r="B22" s="71" t="s">
        <v>309</v>
      </c>
      <c r="C22" s="9" t="s">
        <v>133</v>
      </c>
      <c r="D22" s="61" t="s">
        <v>133</v>
      </c>
    </row>
    <row r="23" spans="2:4" x14ac:dyDescent="0.2">
      <c r="B23" s="71" t="s">
        <v>309</v>
      </c>
      <c r="C23" s="9" t="s">
        <v>133</v>
      </c>
      <c r="D23" s="61" t="s">
        <v>3798</v>
      </c>
    </row>
    <row r="24" spans="2:4" x14ac:dyDescent="0.2">
      <c r="B24" s="71" t="s">
        <v>309</v>
      </c>
      <c r="C24" s="9" t="s">
        <v>147</v>
      </c>
      <c r="D24" s="61" t="s">
        <v>219</v>
      </c>
    </row>
    <row r="25" spans="2:4" x14ac:dyDescent="0.2">
      <c r="B25" s="71" t="s">
        <v>309</v>
      </c>
      <c r="C25" s="9" t="s">
        <v>147</v>
      </c>
      <c r="D25" s="61" t="s">
        <v>3799</v>
      </c>
    </row>
    <row r="26" spans="2:4" x14ac:dyDescent="0.2">
      <c r="B26" s="71" t="s">
        <v>309</v>
      </c>
      <c r="C26" s="9" t="s">
        <v>147</v>
      </c>
      <c r="D26" s="61" t="s">
        <v>3800</v>
      </c>
    </row>
    <row r="27" spans="2:4" x14ac:dyDescent="0.2">
      <c r="B27" s="71" t="s">
        <v>309</v>
      </c>
      <c r="C27" s="9" t="s">
        <v>147</v>
      </c>
      <c r="D27" s="61" t="s">
        <v>147</v>
      </c>
    </row>
    <row r="28" spans="2:4" x14ac:dyDescent="0.2">
      <c r="B28" s="71" t="s">
        <v>3801</v>
      </c>
      <c r="C28" s="9" t="s">
        <v>3802</v>
      </c>
      <c r="D28" s="61" t="s">
        <v>3803</v>
      </c>
    </row>
    <row r="29" spans="2:4" x14ac:dyDescent="0.2">
      <c r="B29" s="71" t="s">
        <v>3801</v>
      </c>
      <c r="C29" s="9" t="s">
        <v>3802</v>
      </c>
      <c r="D29" s="61" t="s">
        <v>3801</v>
      </c>
    </row>
    <row r="30" spans="2:4" x14ac:dyDescent="0.2">
      <c r="B30" s="71" t="s">
        <v>3801</v>
      </c>
      <c r="C30" s="9" t="s">
        <v>3802</v>
      </c>
      <c r="D30" s="61" t="s">
        <v>112</v>
      </c>
    </row>
    <row r="31" spans="2:4" x14ac:dyDescent="0.2">
      <c r="B31" s="71" t="s">
        <v>3801</v>
      </c>
      <c r="C31" s="9" t="s">
        <v>3802</v>
      </c>
      <c r="D31" s="61" t="s">
        <v>3804</v>
      </c>
    </row>
    <row r="32" spans="2:4" x14ac:dyDescent="0.2">
      <c r="B32" s="71" t="s">
        <v>3801</v>
      </c>
      <c r="C32" s="9" t="s">
        <v>3802</v>
      </c>
      <c r="D32" s="61" t="s">
        <v>3805</v>
      </c>
    </row>
    <row r="33" spans="2:4" x14ac:dyDescent="0.2">
      <c r="B33" s="71" t="s">
        <v>3801</v>
      </c>
      <c r="C33" s="9" t="s">
        <v>3802</v>
      </c>
      <c r="D33" s="61" t="s">
        <v>221</v>
      </c>
    </row>
    <row r="34" spans="2:4" x14ac:dyDescent="0.2">
      <c r="B34" s="71" t="s">
        <v>3801</v>
      </c>
      <c r="C34" s="9" t="s">
        <v>136</v>
      </c>
      <c r="D34" s="61" t="s">
        <v>148</v>
      </c>
    </row>
    <row r="35" spans="2:4" x14ac:dyDescent="0.2">
      <c r="B35" s="71" t="s">
        <v>3801</v>
      </c>
      <c r="C35" s="9" t="s">
        <v>136</v>
      </c>
      <c r="D35" s="61" t="s">
        <v>3806</v>
      </c>
    </row>
    <row r="36" spans="2:4" x14ac:dyDescent="0.2">
      <c r="B36" s="71" t="s">
        <v>3801</v>
      </c>
      <c r="C36" s="9" t="s">
        <v>136</v>
      </c>
      <c r="D36" s="61" t="s">
        <v>162</v>
      </c>
    </row>
    <row r="37" spans="2:4" x14ac:dyDescent="0.2">
      <c r="B37" s="71" t="s">
        <v>3801</v>
      </c>
      <c r="C37" s="9" t="s">
        <v>136</v>
      </c>
      <c r="D37" s="61" t="s">
        <v>198</v>
      </c>
    </row>
    <row r="38" spans="2:4" x14ac:dyDescent="0.2">
      <c r="B38" s="71" t="s">
        <v>3801</v>
      </c>
      <c r="C38" s="9" t="s">
        <v>3807</v>
      </c>
      <c r="D38" s="61" t="s">
        <v>177</v>
      </c>
    </row>
    <row r="39" spans="2:4" x14ac:dyDescent="0.2">
      <c r="B39" s="71" t="s">
        <v>3801</v>
      </c>
      <c r="C39" s="9" t="s">
        <v>3807</v>
      </c>
      <c r="D39" s="61" t="s">
        <v>3808</v>
      </c>
    </row>
    <row r="40" spans="2:4" x14ac:dyDescent="0.2">
      <c r="B40" s="71" t="s">
        <v>3801</v>
      </c>
      <c r="C40" s="9" t="s">
        <v>3807</v>
      </c>
      <c r="D40" s="61" t="s">
        <v>171</v>
      </c>
    </row>
    <row r="41" spans="2:4" x14ac:dyDescent="0.2">
      <c r="B41" s="71" t="s">
        <v>3801</v>
      </c>
      <c r="C41" s="9" t="s">
        <v>3807</v>
      </c>
      <c r="D41" s="61" t="s">
        <v>189</v>
      </c>
    </row>
    <row r="42" spans="2:4" x14ac:dyDescent="0.2">
      <c r="B42" s="71" t="s">
        <v>3801</v>
      </c>
      <c r="C42" s="9" t="s">
        <v>3807</v>
      </c>
      <c r="D42" s="61" t="s">
        <v>3809</v>
      </c>
    </row>
    <row r="43" spans="2:4" x14ac:dyDescent="0.2">
      <c r="B43" s="71" t="s">
        <v>3810</v>
      </c>
      <c r="C43" s="9" t="s">
        <v>3810</v>
      </c>
      <c r="D43" s="61" t="s">
        <v>3810</v>
      </c>
    </row>
    <row r="44" spans="2:4" x14ac:dyDescent="0.2">
      <c r="B44" s="71" t="s">
        <v>3810</v>
      </c>
      <c r="C44" s="9" t="s">
        <v>3810</v>
      </c>
      <c r="D44" s="61" t="s">
        <v>127</v>
      </c>
    </row>
    <row r="45" spans="2:4" x14ac:dyDescent="0.2">
      <c r="B45" s="71" t="s">
        <v>3810</v>
      </c>
      <c r="C45" s="9" t="s">
        <v>3810</v>
      </c>
      <c r="D45" s="61" t="s">
        <v>3811</v>
      </c>
    </row>
    <row r="46" spans="2:4" x14ac:dyDescent="0.2">
      <c r="B46" s="71" t="s">
        <v>3810</v>
      </c>
      <c r="C46" s="9" t="s">
        <v>3810</v>
      </c>
      <c r="D46" s="61" t="s">
        <v>3812</v>
      </c>
    </row>
    <row r="47" spans="2:4" x14ac:dyDescent="0.2">
      <c r="B47" s="71" t="s">
        <v>3810</v>
      </c>
      <c r="C47" s="9" t="s">
        <v>3810</v>
      </c>
      <c r="D47" s="61" t="s">
        <v>3813</v>
      </c>
    </row>
    <row r="48" spans="2:4" x14ac:dyDescent="0.2">
      <c r="B48" s="71" t="s">
        <v>3810</v>
      </c>
      <c r="C48" s="9" t="s">
        <v>3810</v>
      </c>
      <c r="D48" s="61" t="s">
        <v>23</v>
      </c>
    </row>
    <row r="49" spans="2:4" x14ac:dyDescent="0.2">
      <c r="B49" s="71" t="s">
        <v>3810</v>
      </c>
      <c r="C49" s="9" t="s">
        <v>3810</v>
      </c>
      <c r="D49" s="61" t="s">
        <v>3814</v>
      </c>
    </row>
    <row r="50" spans="2:4" x14ac:dyDescent="0.2">
      <c r="B50" s="71" t="s">
        <v>3810</v>
      </c>
      <c r="C50" s="9" t="s">
        <v>3815</v>
      </c>
      <c r="D50" s="61" t="s">
        <v>3815</v>
      </c>
    </row>
    <row r="51" spans="2:4" x14ac:dyDescent="0.2">
      <c r="B51" s="71" t="s">
        <v>3810</v>
      </c>
      <c r="C51" s="9" t="s">
        <v>3816</v>
      </c>
      <c r="D51" s="61" t="s">
        <v>3816</v>
      </c>
    </row>
    <row r="52" spans="2:4" x14ac:dyDescent="0.2">
      <c r="B52" s="71" t="s">
        <v>3810</v>
      </c>
      <c r="C52" s="9" t="s">
        <v>3816</v>
      </c>
      <c r="D52" s="61" t="s">
        <v>3817</v>
      </c>
    </row>
    <row r="53" spans="2:4" x14ac:dyDescent="0.2">
      <c r="B53" s="71" t="s">
        <v>3810</v>
      </c>
      <c r="C53" s="9" t="s">
        <v>3816</v>
      </c>
      <c r="D53" s="61" t="s">
        <v>3818</v>
      </c>
    </row>
    <row r="54" spans="2:4" x14ac:dyDescent="0.2">
      <c r="B54" s="71" t="s">
        <v>3810</v>
      </c>
      <c r="C54" s="9" t="s">
        <v>3816</v>
      </c>
      <c r="D54" s="61" t="s">
        <v>3819</v>
      </c>
    </row>
    <row r="55" spans="2:4" x14ac:dyDescent="0.2">
      <c r="B55" s="71" t="s">
        <v>3810</v>
      </c>
      <c r="C55" s="9" t="s">
        <v>3820</v>
      </c>
      <c r="D55" s="61" t="s">
        <v>150</v>
      </c>
    </row>
    <row r="56" spans="2:4" x14ac:dyDescent="0.2">
      <c r="B56" s="71" t="s">
        <v>3810</v>
      </c>
      <c r="C56" s="9" t="s">
        <v>3820</v>
      </c>
      <c r="D56" s="61" t="s">
        <v>122</v>
      </c>
    </row>
    <row r="57" spans="2:4" x14ac:dyDescent="0.2">
      <c r="B57" s="71" t="s">
        <v>3810</v>
      </c>
      <c r="C57" s="9" t="s">
        <v>3820</v>
      </c>
      <c r="D57" s="61" t="s">
        <v>3821</v>
      </c>
    </row>
    <row r="58" spans="2:4" x14ac:dyDescent="0.2">
      <c r="B58" s="71" t="s">
        <v>3810</v>
      </c>
      <c r="C58" s="9" t="s">
        <v>3820</v>
      </c>
      <c r="D58" s="61" t="s">
        <v>3820</v>
      </c>
    </row>
    <row r="59" spans="2:4" x14ac:dyDescent="0.2">
      <c r="B59" s="71" t="s">
        <v>3810</v>
      </c>
      <c r="C59" s="9" t="s">
        <v>3820</v>
      </c>
      <c r="D59" s="61" t="s">
        <v>3822</v>
      </c>
    </row>
    <row r="60" spans="2:4" x14ac:dyDescent="0.2">
      <c r="B60" s="71" t="s">
        <v>3810</v>
      </c>
      <c r="C60" s="9" t="s">
        <v>18</v>
      </c>
      <c r="D60" s="61" t="s">
        <v>18</v>
      </c>
    </row>
    <row r="61" spans="2:4" x14ac:dyDescent="0.2">
      <c r="B61" s="71" t="s">
        <v>3810</v>
      </c>
      <c r="C61" s="9" t="s">
        <v>18</v>
      </c>
      <c r="D61" s="61" t="s">
        <v>3823</v>
      </c>
    </row>
    <row r="62" spans="2:4" x14ac:dyDescent="0.2">
      <c r="B62" s="71" t="s">
        <v>3810</v>
      </c>
      <c r="C62" s="9" t="s">
        <v>18</v>
      </c>
      <c r="D62" s="61" t="s">
        <v>3824</v>
      </c>
    </row>
    <row r="63" spans="2:4" x14ac:dyDescent="0.2">
      <c r="B63" s="71" t="s">
        <v>3810</v>
      </c>
      <c r="C63" s="9" t="s">
        <v>18</v>
      </c>
      <c r="D63" s="61" t="s">
        <v>119</v>
      </c>
    </row>
    <row r="64" spans="2:4" x14ac:dyDescent="0.2">
      <c r="B64" s="71" t="s">
        <v>3810</v>
      </c>
      <c r="C64" s="9" t="s">
        <v>18</v>
      </c>
      <c r="D64" s="61" t="s">
        <v>175</v>
      </c>
    </row>
    <row r="65" spans="2:4" x14ac:dyDescent="0.2">
      <c r="B65" s="71" t="s">
        <v>3810</v>
      </c>
      <c r="C65" s="9" t="s">
        <v>199</v>
      </c>
      <c r="D65" s="61" t="s">
        <v>199</v>
      </c>
    </row>
    <row r="66" spans="2:4" x14ac:dyDescent="0.2">
      <c r="B66" s="71" t="s">
        <v>3810</v>
      </c>
      <c r="C66" s="9" t="s">
        <v>199</v>
      </c>
      <c r="D66" s="61" t="s">
        <v>108</v>
      </c>
    </row>
    <row r="67" spans="2:4" x14ac:dyDescent="0.2">
      <c r="B67" s="71" t="s">
        <v>3810</v>
      </c>
      <c r="C67" s="9" t="s">
        <v>199</v>
      </c>
      <c r="D67" s="61" t="s">
        <v>3825</v>
      </c>
    </row>
    <row r="68" spans="2:4" x14ac:dyDescent="0.2">
      <c r="B68" s="71" t="s">
        <v>3810</v>
      </c>
      <c r="C68" s="9" t="s">
        <v>199</v>
      </c>
      <c r="D68" s="61" t="s">
        <v>3826</v>
      </c>
    </row>
    <row r="69" spans="2:4" x14ac:dyDescent="0.2">
      <c r="B69" s="71" t="s">
        <v>3810</v>
      </c>
      <c r="C69" s="9" t="s">
        <v>199</v>
      </c>
      <c r="D69" s="61" t="s">
        <v>3827</v>
      </c>
    </row>
    <row r="70" spans="2:4" x14ac:dyDescent="0.2">
      <c r="B70" s="71" t="s">
        <v>3810</v>
      </c>
      <c r="C70" s="9" t="s">
        <v>199</v>
      </c>
      <c r="D70" s="61" t="s">
        <v>3828</v>
      </c>
    </row>
    <row r="71" spans="2:4" x14ac:dyDescent="0.2">
      <c r="B71" s="71" t="s">
        <v>3810</v>
      </c>
      <c r="C71" s="9" t="s">
        <v>202</v>
      </c>
      <c r="D71" s="61" t="s">
        <v>202</v>
      </c>
    </row>
    <row r="72" spans="2:4" x14ac:dyDescent="0.2">
      <c r="B72" s="71" t="s">
        <v>3810</v>
      </c>
      <c r="C72" s="9" t="s">
        <v>202</v>
      </c>
      <c r="D72" s="61" t="s">
        <v>129</v>
      </c>
    </row>
    <row r="73" spans="2:4" x14ac:dyDescent="0.2">
      <c r="B73" s="71" t="s">
        <v>3810</v>
      </c>
      <c r="C73" s="9" t="s">
        <v>202</v>
      </c>
      <c r="D73" s="61" t="s">
        <v>3829</v>
      </c>
    </row>
    <row r="74" spans="2:4" x14ac:dyDescent="0.2">
      <c r="B74" s="71" t="s">
        <v>3810</v>
      </c>
      <c r="C74" s="9" t="s">
        <v>202</v>
      </c>
      <c r="D74" s="61" t="s">
        <v>181</v>
      </c>
    </row>
    <row r="75" spans="2:4" x14ac:dyDescent="0.2">
      <c r="B75" s="71" t="s">
        <v>3810</v>
      </c>
      <c r="C75" s="9" t="s">
        <v>202</v>
      </c>
      <c r="D75" s="61" t="s">
        <v>3830</v>
      </c>
    </row>
    <row r="76" spans="2:4" x14ac:dyDescent="0.2">
      <c r="B76" s="71" t="s">
        <v>3810</v>
      </c>
      <c r="C76" s="9" t="s">
        <v>202</v>
      </c>
      <c r="D76" s="61" t="s">
        <v>3831</v>
      </c>
    </row>
    <row r="77" spans="2:4" x14ac:dyDescent="0.2">
      <c r="B77" s="71" t="s">
        <v>3810</v>
      </c>
      <c r="C77" s="9" t="s">
        <v>167</v>
      </c>
      <c r="D77" s="61" t="s">
        <v>3832</v>
      </c>
    </row>
    <row r="78" spans="2:4" x14ac:dyDescent="0.2">
      <c r="B78" s="71" t="s">
        <v>3810</v>
      </c>
      <c r="C78" s="9" t="s">
        <v>167</v>
      </c>
      <c r="D78" s="61" t="s">
        <v>3833</v>
      </c>
    </row>
    <row r="79" spans="2:4" x14ac:dyDescent="0.2">
      <c r="B79" s="71" t="s">
        <v>3810</v>
      </c>
      <c r="C79" s="9" t="s">
        <v>167</v>
      </c>
      <c r="D79" s="61" t="s">
        <v>3834</v>
      </c>
    </row>
    <row r="80" spans="2:4" x14ac:dyDescent="0.2">
      <c r="B80" s="71" t="s">
        <v>3810</v>
      </c>
      <c r="C80" s="9" t="s">
        <v>167</v>
      </c>
      <c r="D80" s="61" t="s">
        <v>3835</v>
      </c>
    </row>
    <row r="81" spans="2:4" x14ac:dyDescent="0.2">
      <c r="B81" s="71" t="s">
        <v>3836</v>
      </c>
      <c r="C81" s="9" t="s">
        <v>124</v>
      </c>
      <c r="D81" s="61" t="s">
        <v>19</v>
      </c>
    </row>
    <row r="82" spans="2:4" x14ac:dyDescent="0.2">
      <c r="B82" s="71" t="s">
        <v>3836</v>
      </c>
      <c r="C82" s="9" t="s">
        <v>124</v>
      </c>
      <c r="D82" s="61" t="s">
        <v>3837</v>
      </c>
    </row>
    <row r="83" spans="2:4" x14ac:dyDescent="0.2">
      <c r="B83" s="71" t="s">
        <v>3836</v>
      </c>
      <c r="C83" s="9" t="s">
        <v>124</v>
      </c>
      <c r="D83" s="61" t="s">
        <v>3838</v>
      </c>
    </row>
    <row r="84" spans="2:4" x14ac:dyDescent="0.2">
      <c r="B84" s="71" t="s">
        <v>3836</v>
      </c>
      <c r="C84" s="9" t="s">
        <v>124</v>
      </c>
      <c r="D84" s="61" t="s">
        <v>3839</v>
      </c>
    </row>
    <row r="85" spans="2:4" x14ac:dyDescent="0.2">
      <c r="B85" s="71" t="s">
        <v>3836</v>
      </c>
      <c r="C85" s="9" t="s">
        <v>124</v>
      </c>
      <c r="D85" s="61" t="s">
        <v>3840</v>
      </c>
    </row>
    <row r="86" spans="2:4" x14ac:dyDescent="0.2">
      <c r="B86" s="71" t="s">
        <v>3836</v>
      </c>
      <c r="C86" s="9" t="s">
        <v>124</v>
      </c>
      <c r="D86" s="61" t="s">
        <v>146</v>
      </c>
    </row>
    <row r="87" spans="2:4" x14ac:dyDescent="0.2">
      <c r="B87" s="71" t="s">
        <v>3836</v>
      </c>
      <c r="C87" s="9" t="s">
        <v>124</v>
      </c>
      <c r="D87" s="61" t="s">
        <v>22</v>
      </c>
    </row>
    <row r="88" spans="2:4" x14ac:dyDescent="0.2">
      <c r="B88" s="71" t="s">
        <v>3836</v>
      </c>
      <c r="C88" s="9" t="s">
        <v>124</v>
      </c>
      <c r="D88" s="61" t="s">
        <v>3841</v>
      </c>
    </row>
    <row r="89" spans="2:4" x14ac:dyDescent="0.2">
      <c r="B89" s="71" t="s">
        <v>3836</v>
      </c>
      <c r="C89" s="9" t="s">
        <v>124</v>
      </c>
      <c r="D89" s="61" t="s">
        <v>166</v>
      </c>
    </row>
    <row r="90" spans="2:4" x14ac:dyDescent="0.2">
      <c r="B90" s="71" t="s">
        <v>3836</v>
      </c>
      <c r="C90" s="9" t="s">
        <v>124</v>
      </c>
      <c r="D90" s="61" t="s">
        <v>3842</v>
      </c>
    </row>
    <row r="91" spans="2:4" x14ac:dyDescent="0.2">
      <c r="B91" s="71" t="s">
        <v>3836</v>
      </c>
      <c r="C91" s="9" t="s">
        <v>124</v>
      </c>
      <c r="D91" s="61" t="s">
        <v>3843</v>
      </c>
    </row>
    <row r="92" spans="2:4" x14ac:dyDescent="0.2">
      <c r="B92" s="71" t="s">
        <v>3836</v>
      </c>
      <c r="C92" s="9" t="s">
        <v>124</v>
      </c>
      <c r="D92" s="61" t="s">
        <v>3844</v>
      </c>
    </row>
    <row r="93" spans="2:4" x14ac:dyDescent="0.2">
      <c r="B93" s="71" t="s">
        <v>3836</v>
      </c>
      <c r="C93" s="9" t="s">
        <v>124</v>
      </c>
      <c r="D93" s="61" t="s">
        <v>3845</v>
      </c>
    </row>
    <row r="94" spans="2:4" x14ac:dyDescent="0.2">
      <c r="B94" s="71" t="s">
        <v>3836</v>
      </c>
      <c r="C94" s="9" t="s">
        <v>124</v>
      </c>
      <c r="D94" s="61" t="s">
        <v>3846</v>
      </c>
    </row>
    <row r="95" spans="2:4" x14ac:dyDescent="0.2">
      <c r="B95" s="71" t="s">
        <v>3836</v>
      </c>
      <c r="C95" s="9" t="s">
        <v>124</v>
      </c>
      <c r="D95" s="61" t="s">
        <v>195</v>
      </c>
    </row>
    <row r="96" spans="2:4" x14ac:dyDescent="0.2">
      <c r="B96" s="71" t="s">
        <v>3836</v>
      </c>
      <c r="C96" s="9" t="s">
        <v>124</v>
      </c>
      <c r="D96" s="61" t="s">
        <v>3847</v>
      </c>
    </row>
    <row r="97" spans="2:4" x14ac:dyDescent="0.2">
      <c r="B97" s="71" t="s">
        <v>3836</v>
      </c>
      <c r="C97" s="9" t="s">
        <v>124</v>
      </c>
      <c r="D97" s="61" t="s">
        <v>211</v>
      </c>
    </row>
    <row r="98" spans="2:4" x14ac:dyDescent="0.2">
      <c r="B98" s="71" t="s">
        <v>3836</v>
      </c>
      <c r="C98" s="9" t="s">
        <v>3848</v>
      </c>
      <c r="D98" s="61" t="s">
        <v>3849</v>
      </c>
    </row>
    <row r="99" spans="2:4" x14ac:dyDescent="0.2">
      <c r="B99" s="71" t="s">
        <v>3836</v>
      </c>
      <c r="C99" s="9" t="s">
        <v>3848</v>
      </c>
      <c r="D99" s="61" t="s">
        <v>3850</v>
      </c>
    </row>
    <row r="100" spans="2:4" x14ac:dyDescent="0.2">
      <c r="B100" s="71" t="s">
        <v>3836</v>
      </c>
      <c r="C100" s="9" t="s">
        <v>3848</v>
      </c>
      <c r="D100" s="61" t="s">
        <v>3851</v>
      </c>
    </row>
    <row r="101" spans="2:4" x14ac:dyDescent="0.2">
      <c r="B101" s="71" t="s">
        <v>3836</v>
      </c>
      <c r="C101" s="9" t="s">
        <v>3848</v>
      </c>
      <c r="D101" s="61" t="s">
        <v>3852</v>
      </c>
    </row>
    <row r="102" spans="2:4" x14ac:dyDescent="0.2">
      <c r="B102" s="71" t="s">
        <v>3836</v>
      </c>
      <c r="C102" s="9" t="s">
        <v>3848</v>
      </c>
      <c r="D102" s="61" t="s">
        <v>3853</v>
      </c>
    </row>
    <row r="103" spans="2:4" x14ac:dyDescent="0.2">
      <c r="B103" s="71" t="s">
        <v>3836</v>
      </c>
      <c r="C103" s="9" t="s">
        <v>3848</v>
      </c>
      <c r="D103" s="61" t="s">
        <v>3854</v>
      </c>
    </row>
    <row r="104" spans="2:4" x14ac:dyDescent="0.2">
      <c r="B104" s="71" t="s">
        <v>3836</v>
      </c>
      <c r="C104" s="9" t="s">
        <v>138</v>
      </c>
      <c r="D104" s="61" t="s">
        <v>203</v>
      </c>
    </row>
    <row r="105" spans="2:4" x14ac:dyDescent="0.2">
      <c r="B105" s="71" t="s">
        <v>3836</v>
      </c>
      <c r="C105" s="9" t="s">
        <v>138</v>
      </c>
      <c r="D105" s="61" t="s">
        <v>3855</v>
      </c>
    </row>
    <row r="106" spans="2:4" x14ac:dyDescent="0.2">
      <c r="B106" s="71" t="s">
        <v>3836</v>
      </c>
      <c r="C106" s="9" t="s">
        <v>138</v>
      </c>
      <c r="D106" s="61" t="s">
        <v>135</v>
      </c>
    </row>
    <row r="107" spans="2:4" x14ac:dyDescent="0.2">
      <c r="B107" s="71" t="s">
        <v>3836</v>
      </c>
      <c r="C107" s="9" t="s">
        <v>138</v>
      </c>
      <c r="D107" s="61" t="s">
        <v>3856</v>
      </c>
    </row>
    <row r="108" spans="2:4" x14ac:dyDescent="0.2">
      <c r="B108" s="71" t="s">
        <v>3836</v>
      </c>
      <c r="C108" s="9" t="s">
        <v>138</v>
      </c>
      <c r="D108" s="61" t="s">
        <v>172</v>
      </c>
    </row>
    <row r="109" spans="2:4" x14ac:dyDescent="0.2">
      <c r="B109" s="71" t="s">
        <v>3836</v>
      </c>
      <c r="C109" s="9" t="s">
        <v>138</v>
      </c>
      <c r="D109" s="61" t="s">
        <v>3857</v>
      </c>
    </row>
    <row r="110" spans="2:4" x14ac:dyDescent="0.2">
      <c r="B110" s="71" t="s">
        <v>3836</v>
      </c>
      <c r="C110" s="9" t="s">
        <v>138</v>
      </c>
      <c r="D110" s="61" t="s">
        <v>3858</v>
      </c>
    </row>
    <row r="111" spans="2:4" x14ac:dyDescent="0.2">
      <c r="B111" s="71" t="s">
        <v>3836</v>
      </c>
      <c r="C111" s="9" t="s">
        <v>138</v>
      </c>
      <c r="D111" s="61" t="s">
        <v>3859</v>
      </c>
    </row>
    <row r="112" spans="2:4" x14ac:dyDescent="0.2">
      <c r="B112" s="71" t="s">
        <v>3836</v>
      </c>
      <c r="C112" s="9" t="s">
        <v>138</v>
      </c>
      <c r="D112" s="61" t="s">
        <v>3860</v>
      </c>
    </row>
    <row r="113" spans="2:4" x14ac:dyDescent="0.2">
      <c r="B113" s="71" t="s">
        <v>3836</v>
      </c>
      <c r="C113" s="9" t="s">
        <v>138</v>
      </c>
      <c r="D113" s="61" t="s">
        <v>3861</v>
      </c>
    </row>
    <row r="114" spans="2:4" x14ac:dyDescent="0.2">
      <c r="B114" s="71" t="s">
        <v>168</v>
      </c>
      <c r="C114" s="9" t="s">
        <v>212</v>
      </c>
      <c r="D114" s="61" t="s">
        <v>212</v>
      </c>
    </row>
    <row r="115" spans="2:4" x14ac:dyDescent="0.2">
      <c r="B115" s="71" t="s">
        <v>168</v>
      </c>
      <c r="C115" s="9" t="s">
        <v>212</v>
      </c>
      <c r="D115" s="61" t="s">
        <v>3862</v>
      </c>
    </row>
    <row r="116" spans="2:4" x14ac:dyDescent="0.2">
      <c r="B116" s="71" t="s">
        <v>168</v>
      </c>
      <c r="C116" s="9" t="s">
        <v>212</v>
      </c>
      <c r="D116" s="61" t="s">
        <v>3863</v>
      </c>
    </row>
    <row r="117" spans="2:4" x14ac:dyDescent="0.2">
      <c r="B117" s="71" t="s">
        <v>168</v>
      </c>
      <c r="C117" s="9" t="s">
        <v>212</v>
      </c>
      <c r="D117" s="61" t="s">
        <v>3864</v>
      </c>
    </row>
    <row r="118" spans="2:4" x14ac:dyDescent="0.2">
      <c r="B118" s="71" t="s">
        <v>168</v>
      </c>
      <c r="C118" s="9" t="s">
        <v>212</v>
      </c>
      <c r="D118" s="61" t="s">
        <v>168</v>
      </c>
    </row>
    <row r="119" spans="2:4" x14ac:dyDescent="0.2">
      <c r="B119" s="71" t="s">
        <v>168</v>
      </c>
      <c r="C119" s="9" t="s">
        <v>212</v>
      </c>
      <c r="D119" s="61" t="s">
        <v>3865</v>
      </c>
    </row>
    <row r="120" spans="2:4" x14ac:dyDescent="0.2">
      <c r="B120" s="71" t="s">
        <v>168</v>
      </c>
      <c r="C120" s="9" t="s">
        <v>212</v>
      </c>
      <c r="D120" s="61" t="s">
        <v>3866</v>
      </c>
    </row>
    <row r="121" spans="2:4" x14ac:dyDescent="0.2">
      <c r="B121" s="71" t="s">
        <v>168</v>
      </c>
      <c r="C121" s="9" t="s">
        <v>212</v>
      </c>
      <c r="D121" s="61" t="s">
        <v>3867</v>
      </c>
    </row>
    <row r="122" spans="2:4" x14ac:dyDescent="0.2">
      <c r="B122" s="71" t="s">
        <v>168</v>
      </c>
      <c r="C122" s="9" t="s">
        <v>212</v>
      </c>
      <c r="D122" s="61" t="s">
        <v>201</v>
      </c>
    </row>
    <row r="123" spans="2:4" x14ac:dyDescent="0.2">
      <c r="B123" s="71" t="s">
        <v>168</v>
      </c>
      <c r="C123" s="9" t="s">
        <v>212</v>
      </c>
      <c r="D123" s="61" t="s">
        <v>210</v>
      </c>
    </row>
    <row r="124" spans="2:4" x14ac:dyDescent="0.2">
      <c r="B124" s="71" t="s">
        <v>168</v>
      </c>
      <c r="C124" s="9" t="s">
        <v>130</v>
      </c>
      <c r="D124" s="61" t="s">
        <v>130</v>
      </c>
    </row>
    <row r="125" spans="2:4" x14ac:dyDescent="0.2">
      <c r="B125" s="71" t="s">
        <v>168</v>
      </c>
      <c r="C125" s="9" t="s">
        <v>130</v>
      </c>
      <c r="D125" s="61" t="s">
        <v>3868</v>
      </c>
    </row>
    <row r="126" spans="2:4" x14ac:dyDescent="0.2">
      <c r="B126" s="71" t="s">
        <v>168</v>
      </c>
      <c r="C126" s="9" t="s">
        <v>130</v>
      </c>
      <c r="D126" s="61" t="s">
        <v>3869</v>
      </c>
    </row>
    <row r="127" spans="2:4" x14ac:dyDescent="0.2">
      <c r="B127" s="71" t="s">
        <v>168</v>
      </c>
      <c r="C127" s="9" t="s">
        <v>3870</v>
      </c>
      <c r="D127" s="61" t="s">
        <v>3870</v>
      </c>
    </row>
    <row r="128" spans="2:4" x14ac:dyDescent="0.2">
      <c r="B128" s="71" t="s">
        <v>168</v>
      </c>
      <c r="C128" s="9" t="s">
        <v>3870</v>
      </c>
      <c r="D128" s="61" t="s">
        <v>3871</v>
      </c>
    </row>
    <row r="129" spans="2:4" x14ac:dyDescent="0.2">
      <c r="B129" s="71" t="s">
        <v>168</v>
      </c>
      <c r="C129" s="9" t="s">
        <v>3870</v>
      </c>
      <c r="D129" s="61" t="s">
        <v>3872</v>
      </c>
    </row>
    <row r="130" spans="2:4" x14ac:dyDescent="0.2">
      <c r="B130" s="71" t="s">
        <v>168</v>
      </c>
      <c r="C130" s="9" t="s">
        <v>3870</v>
      </c>
      <c r="D130" s="61" t="s">
        <v>170</v>
      </c>
    </row>
    <row r="131" spans="2:4" x14ac:dyDescent="0.2">
      <c r="B131" s="71" t="s">
        <v>168</v>
      </c>
      <c r="C131" s="9" t="s">
        <v>3870</v>
      </c>
      <c r="D131" s="61" t="s">
        <v>3873</v>
      </c>
    </row>
    <row r="132" spans="2:4" x14ac:dyDescent="0.2">
      <c r="B132" s="71" t="s">
        <v>168</v>
      </c>
      <c r="C132" s="9" t="s">
        <v>3870</v>
      </c>
      <c r="D132" s="61" t="s">
        <v>197</v>
      </c>
    </row>
    <row r="133" spans="2:4" x14ac:dyDescent="0.2">
      <c r="B133" s="71" t="s">
        <v>168</v>
      </c>
      <c r="C133" s="9" t="s">
        <v>3870</v>
      </c>
      <c r="D133" s="61" t="s">
        <v>3874</v>
      </c>
    </row>
    <row r="134" spans="2:4" x14ac:dyDescent="0.2">
      <c r="B134" s="71" t="s">
        <v>168</v>
      </c>
      <c r="C134" s="9" t="s">
        <v>3870</v>
      </c>
      <c r="D134" s="61" t="s">
        <v>216</v>
      </c>
    </row>
    <row r="135" spans="2:4" x14ac:dyDescent="0.2">
      <c r="B135" s="71" t="s">
        <v>168</v>
      </c>
      <c r="C135" s="9" t="s">
        <v>3870</v>
      </c>
      <c r="D135" s="61" t="s">
        <v>3875</v>
      </c>
    </row>
    <row r="136" spans="2:4" x14ac:dyDescent="0.2">
      <c r="B136" s="71" t="s">
        <v>168</v>
      </c>
      <c r="C136" s="9" t="s">
        <v>157</v>
      </c>
      <c r="D136" s="61" t="s">
        <v>157</v>
      </c>
    </row>
    <row r="137" spans="2:4" x14ac:dyDescent="0.2">
      <c r="B137" s="71" t="s">
        <v>168</v>
      </c>
      <c r="C137" s="9" t="s">
        <v>157</v>
      </c>
      <c r="D137" s="61" t="s">
        <v>289</v>
      </c>
    </row>
    <row r="138" spans="2:4" x14ac:dyDescent="0.2">
      <c r="B138" s="71" t="s">
        <v>168</v>
      </c>
      <c r="C138" s="9" t="s">
        <v>157</v>
      </c>
      <c r="D138" s="61" t="s">
        <v>3876</v>
      </c>
    </row>
    <row r="139" spans="2:4" x14ac:dyDescent="0.2">
      <c r="B139" s="71" t="s">
        <v>168</v>
      </c>
      <c r="C139" s="9" t="s">
        <v>157</v>
      </c>
      <c r="D139" s="61" t="s">
        <v>182</v>
      </c>
    </row>
    <row r="140" spans="2:4" x14ac:dyDescent="0.2">
      <c r="B140" s="71" t="s">
        <v>168</v>
      </c>
      <c r="C140" s="9" t="s">
        <v>157</v>
      </c>
      <c r="D140" s="61" t="s">
        <v>196</v>
      </c>
    </row>
    <row r="141" spans="2:4" x14ac:dyDescent="0.2">
      <c r="B141" s="71" t="s">
        <v>168</v>
      </c>
      <c r="C141" s="9" t="s">
        <v>157</v>
      </c>
      <c r="D141" s="61" t="s">
        <v>206</v>
      </c>
    </row>
    <row r="142" spans="2:4" x14ac:dyDescent="0.2">
      <c r="B142" s="71" t="s">
        <v>168</v>
      </c>
      <c r="C142" s="9" t="s">
        <v>157</v>
      </c>
      <c r="D142" s="61" t="s">
        <v>222</v>
      </c>
    </row>
    <row r="143" spans="2:4" x14ac:dyDescent="0.2">
      <c r="B143" s="71" t="s">
        <v>168</v>
      </c>
      <c r="C143" s="9" t="s">
        <v>157</v>
      </c>
      <c r="D143" s="61" t="s">
        <v>3877</v>
      </c>
    </row>
    <row r="144" spans="2:4" x14ac:dyDescent="0.2">
      <c r="B144" s="71" t="s">
        <v>3878</v>
      </c>
      <c r="C144" s="9" t="s">
        <v>3879</v>
      </c>
      <c r="D144" s="61" t="s">
        <v>3879</v>
      </c>
    </row>
    <row r="145" spans="2:4" x14ac:dyDescent="0.2">
      <c r="B145" s="71" t="s">
        <v>3878</v>
      </c>
      <c r="C145" s="9" t="s">
        <v>3879</v>
      </c>
      <c r="D145" s="61" t="s">
        <v>140</v>
      </c>
    </row>
    <row r="146" spans="2:4" x14ac:dyDescent="0.2">
      <c r="B146" s="71" t="s">
        <v>3878</v>
      </c>
      <c r="C146" s="9" t="s">
        <v>3879</v>
      </c>
      <c r="D146" s="61" t="s">
        <v>134</v>
      </c>
    </row>
    <row r="147" spans="2:4" x14ac:dyDescent="0.2">
      <c r="B147" s="71" t="s">
        <v>3878</v>
      </c>
      <c r="C147" s="9" t="s">
        <v>3879</v>
      </c>
      <c r="D147" s="61" t="s">
        <v>144</v>
      </c>
    </row>
    <row r="148" spans="2:4" x14ac:dyDescent="0.2">
      <c r="B148" s="71" t="s">
        <v>3878</v>
      </c>
      <c r="C148" s="9" t="s">
        <v>3879</v>
      </c>
      <c r="D148" s="61" t="s">
        <v>3880</v>
      </c>
    </row>
    <row r="149" spans="2:4" x14ac:dyDescent="0.2">
      <c r="B149" s="71" t="s">
        <v>3878</v>
      </c>
      <c r="C149" s="9" t="s">
        <v>3879</v>
      </c>
      <c r="D149" s="61" t="s">
        <v>163</v>
      </c>
    </row>
    <row r="150" spans="2:4" x14ac:dyDescent="0.2">
      <c r="B150" s="71" t="s">
        <v>3878</v>
      </c>
      <c r="C150" s="9" t="s">
        <v>3879</v>
      </c>
      <c r="D150" s="61" t="s">
        <v>183</v>
      </c>
    </row>
    <row r="151" spans="2:4" x14ac:dyDescent="0.2">
      <c r="B151" s="71" t="s">
        <v>3878</v>
      </c>
      <c r="C151" s="9" t="s">
        <v>3879</v>
      </c>
      <c r="D151" s="61" t="s">
        <v>3881</v>
      </c>
    </row>
    <row r="152" spans="2:4" x14ac:dyDescent="0.2">
      <c r="B152" s="71" t="s">
        <v>3878</v>
      </c>
      <c r="C152" s="9" t="s">
        <v>3879</v>
      </c>
      <c r="D152" s="61" t="s">
        <v>3882</v>
      </c>
    </row>
    <row r="153" spans="2:4" x14ac:dyDescent="0.2">
      <c r="B153" s="71" t="s">
        <v>3878</v>
      </c>
      <c r="C153" s="9" t="s">
        <v>3879</v>
      </c>
      <c r="D153" s="61" t="s">
        <v>213</v>
      </c>
    </row>
    <row r="154" spans="2:4" x14ac:dyDescent="0.2">
      <c r="B154" s="71" t="s">
        <v>3878</v>
      </c>
      <c r="C154" s="9" t="s">
        <v>3879</v>
      </c>
      <c r="D154" s="61" t="s">
        <v>3883</v>
      </c>
    </row>
    <row r="155" spans="2:4" x14ac:dyDescent="0.2">
      <c r="B155" s="71" t="s">
        <v>3878</v>
      </c>
      <c r="C155" s="9" t="s">
        <v>3879</v>
      </c>
      <c r="D155" s="61" t="s">
        <v>3884</v>
      </c>
    </row>
    <row r="156" spans="2:4" x14ac:dyDescent="0.2">
      <c r="B156" s="71" t="s">
        <v>3878</v>
      </c>
      <c r="C156" s="9" t="s">
        <v>116</v>
      </c>
      <c r="D156" s="61" t="s">
        <v>156</v>
      </c>
    </row>
    <row r="157" spans="2:4" x14ac:dyDescent="0.2">
      <c r="B157" s="71" t="s">
        <v>3878</v>
      </c>
      <c r="C157" s="9" t="s">
        <v>116</v>
      </c>
      <c r="D157" s="61" t="s">
        <v>116</v>
      </c>
    </row>
    <row r="158" spans="2:4" x14ac:dyDescent="0.2">
      <c r="B158" s="71" t="s">
        <v>3878</v>
      </c>
      <c r="C158" s="9" t="s">
        <v>116</v>
      </c>
      <c r="D158" s="61" t="s">
        <v>3885</v>
      </c>
    </row>
    <row r="159" spans="2:4" x14ac:dyDescent="0.2">
      <c r="B159" s="71" t="s">
        <v>3878</v>
      </c>
      <c r="C159" s="9" t="s">
        <v>116</v>
      </c>
      <c r="D159" s="61" t="s">
        <v>3886</v>
      </c>
    </row>
    <row r="160" spans="2:4" x14ac:dyDescent="0.2">
      <c r="B160" s="71" t="s">
        <v>3878</v>
      </c>
      <c r="C160" s="9" t="s">
        <v>116</v>
      </c>
      <c r="D160" s="61" t="s">
        <v>142</v>
      </c>
    </row>
    <row r="161" spans="2:4" x14ac:dyDescent="0.2">
      <c r="B161" s="71" t="s">
        <v>3878</v>
      </c>
      <c r="C161" s="9" t="s">
        <v>116</v>
      </c>
      <c r="D161" s="61" t="s">
        <v>3887</v>
      </c>
    </row>
    <row r="162" spans="2:4" x14ac:dyDescent="0.2">
      <c r="B162" s="71" t="s">
        <v>3878</v>
      </c>
      <c r="C162" s="9" t="s">
        <v>116</v>
      </c>
      <c r="D162" s="61" t="s">
        <v>3888</v>
      </c>
    </row>
    <row r="163" spans="2:4" x14ac:dyDescent="0.2">
      <c r="B163" s="71" t="s">
        <v>3878</v>
      </c>
      <c r="C163" s="9" t="s">
        <v>3889</v>
      </c>
      <c r="D163" s="61" t="s">
        <v>3890</v>
      </c>
    </row>
    <row r="164" spans="2:4" x14ac:dyDescent="0.2">
      <c r="B164" s="71" t="s">
        <v>3878</v>
      </c>
      <c r="C164" s="9" t="s">
        <v>3889</v>
      </c>
      <c r="D164" s="61" t="s">
        <v>115</v>
      </c>
    </row>
    <row r="165" spans="2:4" x14ac:dyDescent="0.2">
      <c r="B165" s="71" t="s">
        <v>3878</v>
      </c>
      <c r="C165" s="9" t="s">
        <v>3889</v>
      </c>
      <c r="D165" s="61" t="s">
        <v>123</v>
      </c>
    </row>
    <row r="166" spans="2:4" x14ac:dyDescent="0.2">
      <c r="B166" s="71" t="s">
        <v>3878</v>
      </c>
      <c r="C166" s="9" t="s">
        <v>3889</v>
      </c>
      <c r="D166" s="61" t="s">
        <v>153</v>
      </c>
    </row>
    <row r="167" spans="2:4" x14ac:dyDescent="0.2">
      <c r="B167" s="71" t="s">
        <v>3878</v>
      </c>
      <c r="C167" s="9" t="s">
        <v>3889</v>
      </c>
      <c r="D167" s="61" t="s">
        <v>3891</v>
      </c>
    </row>
    <row r="168" spans="2:4" x14ac:dyDescent="0.2">
      <c r="B168" s="71" t="s">
        <v>3878</v>
      </c>
      <c r="C168" s="9" t="s">
        <v>3889</v>
      </c>
      <c r="D168" s="61" t="s">
        <v>3892</v>
      </c>
    </row>
    <row r="169" spans="2:4" x14ac:dyDescent="0.2">
      <c r="B169" s="71" t="s">
        <v>3878</v>
      </c>
      <c r="C169" s="9" t="s">
        <v>3889</v>
      </c>
      <c r="D169" s="61" t="s">
        <v>173</v>
      </c>
    </row>
    <row r="170" spans="2:4" x14ac:dyDescent="0.2">
      <c r="B170" s="71" t="s">
        <v>3878</v>
      </c>
      <c r="C170" s="9" t="s">
        <v>3889</v>
      </c>
      <c r="D170" s="61" t="s">
        <v>3893</v>
      </c>
    </row>
    <row r="171" spans="2:4" x14ac:dyDescent="0.2">
      <c r="B171" s="71" t="s">
        <v>3878</v>
      </c>
      <c r="C171" s="9" t="s">
        <v>3889</v>
      </c>
      <c r="D171" s="61" t="s">
        <v>191</v>
      </c>
    </row>
    <row r="172" spans="2:4" x14ac:dyDescent="0.2">
      <c r="B172" s="71" t="s">
        <v>3878</v>
      </c>
      <c r="C172" s="9" t="s">
        <v>3889</v>
      </c>
      <c r="D172" s="61" t="s">
        <v>3894</v>
      </c>
    </row>
    <row r="173" spans="2:4" x14ac:dyDescent="0.2">
      <c r="B173" s="71" t="s">
        <v>3878</v>
      </c>
      <c r="C173" s="9" t="s">
        <v>3889</v>
      </c>
      <c r="D173" s="61" t="s">
        <v>3895</v>
      </c>
    </row>
    <row r="174" spans="2:4" x14ac:dyDescent="0.2">
      <c r="B174" s="71" t="s">
        <v>3878</v>
      </c>
      <c r="C174" s="9" t="s">
        <v>3889</v>
      </c>
      <c r="D174" s="61" t="s">
        <v>3896</v>
      </c>
    </row>
    <row r="175" spans="2:4" x14ac:dyDescent="0.2">
      <c r="B175" s="71" t="s">
        <v>3878</v>
      </c>
      <c r="C175" s="9" t="s">
        <v>3889</v>
      </c>
      <c r="D175" s="61" t="s">
        <v>3897</v>
      </c>
    </row>
    <row r="176" spans="2:4" x14ac:dyDescent="0.2">
      <c r="B176" s="71" t="s">
        <v>3878</v>
      </c>
      <c r="C176" s="9" t="s">
        <v>3889</v>
      </c>
      <c r="D176" s="61" t="s">
        <v>3898</v>
      </c>
    </row>
    <row r="177" spans="2:4" x14ac:dyDescent="0.2">
      <c r="B177" s="71" t="s">
        <v>3899</v>
      </c>
      <c r="C177" s="9" t="s">
        <v>3900</v>
      </c>
      <c r="D177" s="61" t="s">
        <v>215</v>
      </c>
    </row>
    <row r="178" spans="2:4" x14ac:dyDescent="0.2">
      <c r="B178" s="71" t="s">
        <v>3899</v>
      </c>
      <c r="C178" s="9" t="s">
        <v>3900</v>
      </c>
      <c r="D178" s="61" t="s">
        <v>3901</v>
      </c>
    </row>
    <row r="179" spans="2:4" x14ac:dyDescent="0.2">
      <c r="B179" s="71" t="s">
        <v>3899</v>
      </c>
      <c r="C179" s="9" t="s">
        <v>3900</v>
      </c>
      <c r="D179" s="61" t="s">
        <v>3902</v>
      </c>
    </row>
    <row r="180" spans="2:4" x14ac:dyDescent="0.2">
      <c r="B180" s="71" t="s">
        <v>3899</v>
      </c>
      <c r="C180" s="9" t="s">
        <v>3900</v>
      </c>
      <c r="D180" s="61" t="s">
        <v>3903</v>
      </c>
    </row>
    <row r="181" spans="2:4" x14ac:dyDescent="0.2">
      <c r="B181" s="71" t="s">
        <v>3899</v>
      </c>
      <c r="C181" s="9" t="s">
        <v>3900</v>
      </c>
      <c r="D181" s="61" t="s">
        <v>3904</v>
      </c>
    </row>
    <row r="182" spans="2:4" x14ac:dyDescent="0.2">
      <c r="B182" s="71" t="s">
        <v>3899</v>
      </c>
      <c r="C182" s="9" t="s">
        <v>3900</v>
      </c>
      <c r="D182" s="61" t="s">
        <v>3905</v>
      </c>
    </row>
    <row r="183" spans="2:4" x14ac:dyDescent="0.2">
      <c r="B183" s="71" t="s">
        <v>3899</v>
      </c>
      <c r="C183" s="9" t="s">
        <v>3900</v>
      </c>
      <c r="D183" s="61" t="s">
        <v>3906</v>
      </c>
    </row>
    <row r="184" spans="2:4" x14ac:dyDescent="0.2">
      <c r="B184" s="71" t="s">
        <v>3899</v>
      </c>
      <c r="C184" s="9" t="s">
        <v>3900</v>
      </c>
      <c r="D184" s="61" t="s">
        <v>155</v>
      </c>
    </row>
    <row r="185" spans="2:4" x14ac:dyDescent="0.2">
      <c r="B185" s="71" t="s">
        <v>3899</v>
      </c>
      <c r="C185" s="9" t="s">
        <v>3900</v>
      </c>
      <c r="D185" s="61" t="s">
        <v>160</v>
      </c>
    </row>
    <row r="186" spans="2:4" x14ac:dyDescent="0.2">
      <c r="B186" s="71" t="s">
        <v>3899</v>
      </c>
      <c r="C186" s="9" t="s">
        <v>3900</v>
      </c>
      <c r="D186" s="61" t="s">
        <v>3907</v>
      </c>
    </row>
    <row r="187" spans="2:4" x14ac:dyDescent="0.2">
      <c r="B187" s="71" t="s">
        <v>3899</v>
      </c>
      <c r="C187" s="9" t="s">
        <v>3900</v>
      </c>
      <c r="D187" s="61" t="s">
        <v>3908</v>
      </c>
    </row>
    <row r="188" spans="2:4" x14ac:dyDescent="0.2">
      <c r="B188" s="71" t="s">
        <v>3899</v>
      </c>
      <c r="C188" s="9" t="s">
        <v>3900</v>
      </c>
      <c r="D188" s="61" t="s">
        <v>178</v>
      </c>
    </row>
    <row r="189" spans="2:4" x14ac:dyDescent="0.2">
      <c r="B189" s="71" t="s">
        <v>3899</v>
      </c>
      <c r="C189" s="9" t="s">
        <v>3900</v>
      </c>
      <c r="D189" s="61" t="s">
        <v>3909</v>
      </c>
    </row>
    <row r="190" spans="2:4" x14ac:dyDescent="0.2">
      <c r="B190" s="71" t="s">
        <v>3899</v>
      </c>
      <c r="C190" s="9" t="s">
        <v>3900</v>
      </c>
      <c r="D190" s="61" t="s">
        <v>3910</v>
      </c>
    </row>
    <row r="191" spans="2:4" x14ac:dyDescent="0.2">
      <c r="B191" s="71" t="s">
        <v>3899</v>
      </c>
      <c r="C191" s="9" t="s">
        <v>3900</v>
      </c>
      <c r="D191" s="61" t="s">
        <v>3911</v>
      </c>
    </row>
    <row r="192" spans="2:4" x14ac:dyDescent="0.2">
      <c r="B192" s="71" t="s">
        <v>3899</v>
      </c>
      <c r="C192" s="9" t="s">
        <v>3900</v>
      </c>
      <c r="D192" s="61" t="s">
        <v>3912</v>
      </c>
    </row>
    <row r="193" spans="2:4" x14ac:dyDescent="0.2">
      <c r="B193" s="71" t="s">
        <v>3899</v>
      </c>
      <c r="C193" s="9" t="s">
        <v>3900</v>
      </c>
      <c r="D193" s="61" t="s">
        <v>3913</v>
      </c>
    </row>
    <row r="194" spans="2:4" x14ac:dyDescent="0.2">
      <c r="B194" s="71" t="s">
        <v>3899</v>
      </c>
      <c r="C194" s="9" t="s">
        <v>3900</v>
      </c>
      <c r="D194" s="61" t="s">
        <v>3914</v>
      </c>
    </row>
    <row r="195" spans="2:4" x14ac:dyDescent="0.2">
      <c r="B195" s="71" t="s">
        <v>3899</v>
      </c>
      <c r="C195" s="9" t="s">
        <v>3900</v>
      </c>
      <c r="D195" s="61" t="s">
        <v>3915</v>
      </c>
    </row>
    <row r="196" spans="2:4" x14ac:dyDescent="0.2">
      <c r="B196" s="71" t="s">
        <v>3899</v>
      </c>
      <c r="C196" s="9" t="s">
        <v>3900</v>
      </c>
      <c r="D196" s="61" t="s">
        <v>223</v>
      </c>
    </row>
    <row r="197" spans="2:4" x14ac:dyDescent="0.2">
      <c r="B197" s="71" t="s">
        <v>3899</v>
      </c>
      <c r="C197" s="9" t="s">
        <v>3900</v>
      </c>
      <c r="D197" s="61" t="s">
        <v>3916</v>
      </c>
    </row>
    <row r="198" spans="2:4" x14ac:dyDescent="0.2">
      <c r="B198" s="71" t="s">
        <v>3899</v>
      </c>
      <c r="C198" s="9" t="s">
        <v>3917</v>
      </c>
      <c r="D198" s="61" t="s">
        <v>114</v>
      </c>
    </row>
    <row r="199" spans="2:4" x14ac:dyDescent="0.2">
      <c r="B199" s="71" t="s">
        <v>3899</v>
      </c>
      <c r="C199" s="9" t="s">
        <v>3917</v>
      </c>
      <c r="D199" s="61" t="s">
        <v>139</v>
      </c>
    </row>
    <row r="200" spans="2:4" x14ac:dyDescent="0.2">
      <c r="B200" s="71" t="s">
        <v>3899</v>
      </c>
      <c r="C200" s="9" t="s">
        <v>3917</v>
      </c>
      <c r="D200" s="61" t="s">
        <v>3918</v>
      </c>
    </row>
    <row r="201" spans="2:4" x14ac:dyDescent="0.2">
      <c r="B201" s="71" t="s">
        <v>3899</v>
      </c>
      <c r="C201" s="9" t="s">
        <v>3917</v>
      </c>
      <c r="D201" s="61" t="s">
        <v>3919</v>
      </c>
    </row>
    <row r="202" spans="2:4" x14ac:dyDescent="0.2">
      <c r="B202" s="71" t="s">
        <v>3899</v>
      </c>
      <c r="C202" s="9" t="s">
        <v>3917</v>
      </c>
      <c r="D202" s="61" t="s">
        <v>3920</v>
      </c>
    </row>
    <row r="203" spans="2:4" x14ac:dyDescent="0.2">
      <c r="B203" s="71" t="s">
        <v>3899</v>
      </c>
      <c r="C203" s="9" t="s">
        <v>3917</v>
      </c>
      <c r="D203" s="61" t="s">
        <v>3921</v>
      </c>
    </row>
    <row r="204" spans="2:4" x14ac:dyDescent="0.2">
      <c r="B204" s="71" t="s">
        <v>3899</v>
      </c>
      <c r="C204" s="9" t="s">
        <v>3917</v>
      </c>
      <c r="D204" s="61" t="s">
        <v>3922</v>
      </c>
    </row>
    <row r="205" spans="2:4" x14ac:dyDescent="0.2">
      <c r="B205" s="71" t="s">
        <v>3899</v>
      </c>
      <c r="C205" s="9" t="s">
        <v>3917</v>
      </c>
      <c r="D205" s="61" t="s">
        <v>3923</v>
      </c>
    </row>
    <row r="206" spans="2:4" x14ac:dyDescent="0.2">
      <c r="B206" s="71" t="s">
        <v>3899</v>
      </c>
      <c r="C206" s="9" t="s">
        <v>3917</v>
      </c>
      <c r="D206" s="61" t="s">
        <v>3924</v>
      </c>
    </row>
    <row r="207" spans="2:4" x14ac:dyDescent="0.2">
      <c r="B207" s="71" t="s">
        <v>3899</v>
      </c>
      <c r="C207" s="9" t="s">
        <v>3917</v>
      </c>
      <c r="D207" s="61" t="s">
        <v>3925</v>
      </c>
    </row>
    <row r="208" spans="2:4" x14ac:dyDescent="0.2">
      <c r="B208" s="71" t="s">
        <v>3899</v>
      </c>
      <c r="C208" s="9" t="s">
        <v>3917</v>
      </c>
      <c r="D208" s="61" t="s">
        <v>220</v>
      </c>
    </row>
    <row r="209" spans="2:4" x14ac:dyDescent="0.2">
      <c r="B209" s="71" t="s">
        <v>161</v>
      </c>
      <c r="C209" s="9" t="s">
        <v>3926</v>
      </c>
      <c r="D209" s="61" t="s">
        <v>187</v>
      </c>
    </row>
    <row r="210" spans="2:4" x14ac:dyDescent="0.2">
      <c r="B210" s="71" t="s">
        <v>161</v>
      </c>
      <c r="C210" s="9" t="s">
        <v>3926</v>
      </c>
      <c r="D210" s="61" t="s">
        <v>125</v>
      </c>
    </row>
    <row r="211" spans="2:4" x14ac:dyDescent="0.2">
      <c r="B211" s="71" t="s">
        <v>161</v>
      </c>
      <c r="C211" s="9" t="s">
        <v>3926</v>
      </c>
      <c r="D211" s="61" t="s">
        <v>3927</v>
      </c>
    </row>
    <row r="212" spans="2:4" x14ac:dyDescent="0.2">
      <c r="B212" s="71" t="s">
        <v>161</v>
      </c>
      <c r="C212" s="9" t="s">
        <v>3926</v>
      </c>
      <c r="D212" s="61" t="s">
        <v>3928</v>
      </c>
    </row>
    <row r="213" spans="2:4" x14ac:dyDescent="0.2">
      <c r="B213" s="71" t="s">
        <v>161</v>
      </c>
      <c r="C213" s="9" t="s">
        <v>3926</v>
      </c>
      <c r="D213" s="61" t="s">
        <v>145</v>
      </c>
    </row>
    <row r="214" spans="2:4" x14ac:dyDescent="0.2">
      <c r="B214" s="71" t="s">
        <v>161</v>
      </c>
      <c r="C214" s="9" t="s">
        <v>3926</v>
      </c>
      <c r="D214" s="61" t="s">
        <v>3929</v>
      </c>
    </row>
    <row r="215" spans="2:4" x14ac:dyDescent="0.2">
      <c r="B215" s="71" t="s">
        <v>161</v>
      </c>
      <c r="C215" s="9" t="s">
        <v>3926</v>
      </c>
      <c r="D215" s="61" t="s">
        <v>3926</v>
      </c>
    </row>
    <row r="216" spans="2:4" x14ac:dyDescent="0.2">
      <c r="B216" s="71" t="s">
        <v>161</v>
      </c>
      <c r="C216" s="9" t="s">
        <v>3926</v>
      </c>
      <c r="D216" s="61" t="s">
        <v>3930</v>
      </c>
    </row>
    <row r="217" spans="2:4" x14ac:dyDescent="0.2">
      <c r="B217" s="71" t="s">
        <v>161</v>
      </c>
      <c r="C217" s="9" t="s">
        <v>3926</v>
      </c>
      <c r="D217" s="61" t="s">
        <v>188</v>
      </c>
    </row>
    <row r="218" spans="2:4" x14ac:dyDescent="0.2">
      <c r="B218" s="71" t="s">
        <v>161</v>
      </c>
      <c r="C218" s="9" t="s">
        <v>3931</v>
      </c>
      <c r="D218" s="61" t="s">
        <v>128</v>
      </c>
    </row>
    <row r="219" spans="2:4" x14ac:dyDescent="0.2">
      <c r="B219" s="71" t="s">
        <v>161</v>
      </c>
      <c r="C219" s="9" t="s">
        <v>3931</v>
      </c>
      <c r="D219" s="61" t="s">
        <v>111</v>
      </c>
    </row>
    <row r="220" spans="2:4" x14ac:dyDescent="0.2">
      <c r="B220" s="71" t="s">
        <v>161</v>
      </c>
      <c r="C220" s="9" t="s">
        <v>3931</v>
      </c>
      <c r="D220" s="61" t="s">
        <v>137</v>
      </c>
    </row>
    <row r="221" spans="2:4" x14ac:dyDescent="0.2">
      <c r="B221" s="71" t="s">
        <v>161</v>
      </c>
      <c r="C221" s="9" t="s">
        <v>3931</v>
      </c>
      <c r="D221" s="61" t="s">
        <v>3932</v>
      </c>
    </row>
    <row r="222" spans="2:4" x14ac:dyDescent="0.2">
      <c r="B222" s="71" t="s">
        <v>161</v>
      </c>
      <c r="C222" s="9" t="s">
        <v>3931</v>
      </c>
      <c r="D222" s="61" t="s">
        <v>3933</v>
      </c>
    </row>
    <row r="223" spans="2:4" x14ac:dyDescent="0.2">
      <c r="B223" s="71" t="s">
        <v>161</v>
      </c>
      <c r="C223" s="9" t="s">
        <v>3931</v>
      </c>
      <c r="D223" s="61" t="s">
        <v>3934</v>
      </c>
    </row>
    <row r="224" spans="2:4" x14ac:dyDescent="0.2">
      <c r="B224" s="71" t="s">
        <v>161</v>
      </c>
      <c r="C224" s="9" t="s">
        <v>3931</v>
      </c>
      <c r="D224" s="61" t="s">
        <v>3935</v>
      </c>
    </row>
    <row r="225" spans="2:4" x14ac:dyDescent="0.2">
      <c r="B225" s="71" t="s">
        <v>161</v>
      </c>
      <c r="C225" s="9" t="s">
        <v>3931</v>
      </c>
      <c r="D225" s="61" t="s">
        <v>3936</v>
      </c>
    </row>
    <row r="226" spans="2:4" x14ac:dyDescent="0.2">
      <c r="B226" s="71" t="s">
        <v>161</v>
      </c>
      <c r="C226" s="9" t="s">
        <v>3931</v>
      </c>
      <c r="D226" s="61" t="s">
        <v>3937</v>
      </c>
    </row>
    <row r="227" spans="2:4" x14ac:dyDescent="0.2">
      <c r="B227" s="71" t="s">
        <v>161</v>
      </c>
      <c r="C227" s="9" t="s">
        <v>3931</v>
      </c>
      <c r="D227" s="61" t="s">
        <v>3938</v>
      </c>
    </row>
    <row r="228" spans="2:4" x14ac:dyDescent="0.2">
      <c r="B228" s="71" t="s">
        <v>161</v>
      </c>
      <c r="C228" s="9" t="s">
        <v>176</v>
      </c>
      <c r="D228" s="61" t="s">
        <v>176</v>
      </c>
    </row>
    <row r="229" spans="2:4" x14ac:dyDescent="0.2">
      <c r="B229" s="71" t="s">
        <v>161</v>
      </c>
      <c r="C229" s="9" t="s">
        <v>176</v>
      </c>
      <c r="D229" s="61" t="s">
        <v>3939</v>
      </c>
    </row>
    <row r="230" spans="2:4" x14ac:dyDescent="0.2">
      <c r="B230" s="71" t="s">
        <v>161</v>
      </c>
      <c r="C230" s="9" t="s">
        <v>176</v>
      </c>
      <c r="D230" s="61" t="s">
        <v>190</v>
      </c>
    </row>
    <row r="231" spans="2:4" x14ac:dyDescent="0.2">
      <c r="B231" s="71" t="s">
        <v>161</v>
      </c>
      <c r="C231" s="9" t="s">
        <v>176</v>
      </c>
      <c r="D231" s="61" t="s">
        <v>97</v>
      </c>
    </row>
    <row r="232" spans="2:4" x14ac:dyDescent="0.2">
      <c r="B232" s="71" t="s">
        <v>161</v>
      </c>
      <c r="C232" s="9" t="s">
        <v>176</v>
      </c>
      <c r="D232" s="61" t="s">
        <v>3940</v>
      </c>
    </row>
    <row r="233" spans="2:4" x14ac:dyDescent="0.2">
      <c r="B233" s="71" t="s">
        <v>161</v>
      </c>
      <c r="C233" s="9" t="s">
        <v>176</v>
      </c>
      <c r="D233" s="61" t="s">
        <v>3941</v>
      </c>
    </row>
    <row r="234" spans="2:4" x14ac:dyDescent="0.2">
      <c r="B234" s="71" t="s">
        <v>161</v>
      </c>
      <c r="C234" s="9" t="s">
        <v>176</v>
      </c>
      <c r="D234" s="61" t="s">
        <v>208</v>
      </c>
    </row>
    <row r="235" spans="2:4" x14ac:dyDescent="0.2">
      <c r="B235" s="71" t="s">
        <v>161</v>
      </c>
      <c r="C235" s="9" t="s">
        <v>3942</v>
      </c>
      <c r="D235" s="61" t="s">
        <v>3943</v>
      </c>
    </row>
    <row r="236" spans="2:4" x14ac:dyDescent="0.2">
      <c r="B236" s="71" t="s">
        <v>161</v>
      </c>
      <c r="C236" s="9" t="s">
        <v>3942</v>
      </c>
      <c r="D236" s="61" t="s">
        <v>3944</v>
      </c>
    </row>
    <row r="237" spans="2:4" x14ac:dyDescent="0.2">
      <c r="B237" s="71" t="s">
        <v>161</v>
      </c>
      <c r="C237" s="9" t="s">
        <v>3942</v>
      </c>
      <c r="D237" s="61" t="s">
        <v>3945</v>
      </c>
    </row>
    <row r="238" spans="2:4" x14ac:dyDescent="0.2">
      <c r="B238" s="71" t="s">
        <v>161</v>
      </c>
      <c r="C238" s="9" t="s">
        <v>3942</v>
      </c>
      <c r="D238" s="61" t="s">
        <v>3942</v>
      </c>
    </row>
    <row r="239" spans="2:4" x14ac:dyDescent="0.2">
      <c r="B239" s="71" t="s">
        <v>3946</v>
      </c>
      <c r="C239" s="9" t="s">
        <v>3947</v>
      </c>
      <c r="D239" s="61" t="s">
        <v>3947</v>
      </c>
    </row>
    <row r="240" spans="2:4" x14ac:dyDescent="0.2">
      <c r="B240" s="71" t="s">
        <v>3946</v>
      </c>
      <c r="C240" s="9" t="s">
        <v>3947</v>
      </c>
      <c r="D240" s="61" t="s">
        <v>3948</v>
      </c>
    </row>
    <row r="241" spans="2:4" x14ac:dyDescent="0.2">
      <c r="B241" s="71" t="s">
        <v>3946</v>
      </c>
      <c r="C241" s="9" t="s">
        <v>3949</v>
      </c>
      <c r="D241" s="61" t="s">
        <v>3949</v>
      </c>
    </row>
    <row r="242" spans="2:4" x14ac:dyDescent="0.2">
      <c r="B242" s="71" t="s">
        <v>3946</v>
      </c>
      <c r="C242" s="9" t="s">
        <v>3949</v>
      </c>
      <c r="D242" s="61" t="s">
        <v>3950</v>
      </c>
    </row>
    <row r="243" spans="2:4" x14ac:dyDescent="0.2">
      <c r="B243" s="71" t="s">
        <v>3946</v>
      </c>
      <c r="C243" s="9" t="s">
        <v>3949</v>
      </c>
      <c r="D243" s="61" t="s">
        <v>3951</v>
      </c>
    </row>
    <row r="244" spans="2:4" x14ac:dyDescent="0.2">
      <c r="B244" s="71" t="s">
        <v>3946</v>
      </c>
      <c r="C244" s="9" t="s">
        <v>3952</v>
      </c>
      <c r="D244" s="61" t="s">
        <v>3953</v>
      </c>
    </row>
    <row r="245" spans="2:4" x14ac:dyDescent="0.2">
      <c r="B245" s="71" t="s">
        <v>3946</v>
      </c>
      <c r="C245" s="9" t="s">
        <v>3952</v>
      </c>
      <c r="D245" s="61" t="s">
        <v>3954</v>
      </c>
    </row>
    <row r="246" spans="2:4" x14ac:dyDescent="0.2">
      <c r="B246" s="71" t="s">
        <v>3946</v>
      </c>
      <c r="C246" s="9" t="s">
        <v>3952</v>
      </c>
      <c r="D246" s="61" t="s">
        <v>3955</v>
      </c>
    </row>
    <row r="247" spans="2:4" x14ac:dyDescent="0.2">
      <c r="B247" s="71" t="s">
        <v>3946</v>
      </c>
      <c r="C247" s="9" t="s">
        <v>3956</v>
      </c>
      <c r="D247" s="61" t="s">
        <v>3957</v>
      </c>
    </row>
    <row r="248" spans="2:4" x14ac:dyDescent="0.2">
      <c r="B248" s="71" t="s">
        <v>3946</v>
      </c>
      <c r="C248" s="9" t="s">
        <v>3956</v>
      </c>
      <c r="D248" s="61" t="s">
        <v>3958</v>
      </c>
    </row>
    <row r="249" spans="2:4" x14ac:dyDescent="0.2">
      <c r="B249" s="71" t="s">
        <v>3959</v>
      </c>
      <c r="C249" s="9" t="s">
        <v>3960</v>
      </c>
      <c r="D249" s="61" t="s">
        <v>3961</v>
      </c>
    </row>
    <row r="250" spans="2:4" x14ac:dyDescent="0.2">
      <c r="B250" s="71" t="s">
        <v>3959</v>
      </c>
      <c r="C250" s="9" t="s">
        <v>3960</v>
      </c>
      <c r="D250" s="61" t="s">
        <v>3962</v>
      </c>
    </row>
    <row r="251" spans="2:4" x14ac:dyDescent="0.2">
      <c r="B251" s="71" t="s">
        <v>3959</v>
      </c>
      <c r="C251" s="9" t="s">
        <v>3960</v>
      </c>
      <c r="D251" s="61" t="s">
        <v>3963</v>
      </c>
    </row>
    <row r="252" spans="2:4" x14ac:dyDescent="0.2">
      <c r="B252" s="71" t="s">
        <v>3959</v>
      </c>
      <c r="C252" s="9" t="s">
        <v>3960</v>
      </c>
      <c r="D252" s="61" t="s">
        <v>204</v>
      </c>
    </row>
    <row r="253" spans="2:4" x14ac:dyDescent="0.2">
      <c r="B253" s="71" t="s">
        <v>3959</v>
      </c>
      <c r="C253" s="9" t="s">
        <v>3964</v>
      </c>
      <c r="D253" s="61" t="s">
        <v>3965</v>
      </c>
    </row>
    <row r="254" spans="2:4" x14ac:dyDescent="0.2">
      <c r="B254" s="71" t="s">
        <v>3959</v>
      </c>
      <c r="C254" s="9" t="s">
        <v>3964</v>
      </c>
      <c r="D254" s="61" t="s">
        <v>3966</v>
      </c>
    </row>
    <row r="255" spans="2:4" x14ac:dyDescent="0.2">
      <c r="B255" s="71" t="s">
        <v>3959</v>
      </c>
      <c r="C255" s="9" t="s">
        <v>3967</v>
      </c>
      <c r="D255" s="61" t="s">
        <v>3968</v>
      </c>
    </row>
    <row r="256" spans="2:4" x14ac:dyDescent="0.2">
      <c r="B256" s="71" t="s">
        <v>3959</v>
      </c>
      <c r="C256" s="9" t="s">
        <v>3967</v>
      </c>
      <c r="D256" s="61" t="s">
        <v>3969</v>
      </c>
    </row>
    <row r="257" spans="2:4" x14ac:dyDescent="0.2">
      <c r="B257" s="71" t="s">
        <v>3959</v>
      </c>
      <c r="C257" s="9" t="s">
        <v>3967</v>
      </c>
      <c r="D257" s="61" t="s">
        <v>3970</v>
      </c>
    </row>
    <row r="258" spans="2:4" x14ac:dyDescent="0.2">
      <c r="B258" s="71" t="s">
        <v>3959</v>
      </c>
      <c r="C258" s="9" t="s">
        <v>3971</v>
      </c>
      <c r="D258" s="61" t="s">
        <v>3972</v>
      </c>
    </row>
    <row r="259" spans="2:4" x14ac:dyDescent="0.2">
      <c r="B259" s="71" t="s">
        <v>3959</v>
      </c>
      <c r="C259" s="9" t="s">
        <v>3971</v>
      </c>
      <c r="D259" s="61" t="s">
        <v>3973</v>
      </c>
    </row>
    <row r="260" spans="2:4" x14ac:dyDescent="0.2">
      <c r="B260" s="71" t="s">
        <v>3974</v>
      </c>
      <c r="C260" s="9" t="s">
        <v>3975</v>
      </c>
      <c r="D260" s="61" t="s">
        <v>3975</v>
      </c>
    </row>
    <row r="261" spans="2:4" x14ac:dyDescent="0.2">
      <c r="B261" s="71" t="s">
        <v>3974</v>
      </c>
      <c r="C261" s="9" t="s">
        <v>3975</v>
      </c>
      <c r="D261" s="61" t="s">
        <v>131</v>
      </c>
    </row>
    <row r="262" spans="2:4" x14ac:dyDescent="0.2">
      <c r="B262" s="71" t="s">
        <v>3974</v>
      </c>
      <c r="C262" s="9" t="s">
        <v>3975</v>
      </c>
      <c r="D262" s="61" t="s">
        <v>59</v>
      </c>
    </row>
    <row r="263" spans="2:4" x14ac:dyDescent="0.2">
      <c r="B263" s="71" t="s">
        <v>3974</v>
      </c>
      <c r="C263" s="9" t="s">
        <v>3975</v>
      </c>
      <c r="D263" s="61" t="s">
        <v>3976</v>
      </c>
    </row>
    <row r="264" spans="2:4" x14ac:dyDescent="0.2">
      <c r="B264" s="71" t="s">
        <v>3974</v>
      </c>
      <c r="C264" s="9" t="s">
        <v>3975</v>
      </c>
      <c r="D264" s="61" t="s">
        <v>3977</v>
      </c>
    </row>
    <row r="265" spans="2:4" x14ac:dyDescent="0.2">
      <c r="B265" s="71" t="s">
        <v>3974</v>
      </c>
      <c r="C265" s="9" t="s">
        <v>3975</v>
      </c>
      <c r="D265" s="61" t="s">
        <v>3978</v>
      </c>
    </row>
    <row r="266" spans="2:4" x14ac:dyDescent="0.2">
      <c r="B266" s="71" t="s">
        <v>3974</v>
      </c>
      <c r="C266" s="9" t="s">
        <v>3975</v>
      </c>
      <c r="D266" s="61" t="s">
        <v>3979</v>
      </c>
    </row>
    <row r="267" spans="2:4" x14ac:dyDescent="0.2">
      <c r="B267" s="71" t="s">
        <v>3974</v>
      </c>
      <c r="C267" s="9" t="s">
        <v>3975</v>
      </c>
      <c r="D267" s="61" t="s">
        <v>3980</v>
      </c>
    </row>
    <row r="268" spans="2:4" x14ac:dyDescent="0.2">
      <c r="B268" s="71" t="s">
        <v>3974</v>
      </c>
      <c r="C268" s="9" t="s">
        <v>3975</v>
      </c>
      <c r="D268" s="61" t="s">
        <v>149</v>
      </c>
    </row>
    <row r="269" spans="2:4" x14ac:dyDescent="0.2">
      <c r="B269" s="71" t="s">
        <v>3974</v>
      </c>
      <c r="C269" s="9" t="s">
        <v>3975</v>
      </c>
      <c r="D269" s="61" t="s">
        <v>3981</v>
      </c>
    </row>
    <row r="270" spans="2:4" x14ac:dyDescent="0.2">
      <c r="B270" s="71" t="s">
        <v>3974</v>
      </c>
      <c r="C270" s="9" t="s">
        <v>3975</v>
      </c>
      <c r="D270" s="61" t="s">
        <v>3982</v>
      </c>
    </row>
    <row r="271" spans="2:4" x14ac:dyDescent="0.2">
      <c r="B271" s="71" t="s">
        <v>3974</v>
      </c>
      <c r="C271" s="9" t="s">
        <v>3975</v>
      </c>
      <c r="D271" s="61" t="s">
        <v>151</v>
      </c>
    </row>
    <row r="272" spans="2:4" x14ac:dyDescent="0.2">
      <c r="B272" s="71" t="s">
        <v>3974</v>
      </c>
      <c r="C272" s="9" t="s">
        <v>3975</v>
      </c>
      <c r="D272" s="61" t="s">
        <v>152</v>
      </c>
    </row>
    <row r="273" spans="2:4" x14ac:dyDescent="0.2">
      <c r="B273" s="71" t="s">
        <v>3974</v>
      </c>
      <c r="C273" s="9" t="s">
        <v>3975</v>
      </c>
      <c r="D273" s="61" t="s">
        <v>3983</v>
      </c>
    </row>
    <row r="274" spans="2:4" x14ac:dyDescent="0.2">
      <c r="B274" s="71" t="s">
        <v>3974</v>
      </c>
      <c r="C274" s="9" t="s">
        <v>3975</v>
      </c>
      <c r="D274" s="61" t="s">
        <v>3984</v>
      </c>
    </row>
    <row r="275" spans="2:4" x14ac:dyDescent="0.2">
      <c r="B275" s="71" t="s">
        <v>3974</v>
      </c>
      <c r="C275" s="9" t="s">
        <v>3975</v>
      </c>
      <c r="D275" s="61" t="s">
        <v>158</v>
      </c>
    </row>
    <row r="276" spans="2:4" x14ac:dyDescent="0.2">
      <c r="B276" s="71" t="s">
        <v>3974</v>
      </c>
      <c r="C276" s="9" t="s">
        <v>3975</v>
      </c>
      <c r="D276" s="61" t="s">
        <v>159</v>
      </c>
    </row>
    <row r="277" spans="2:4" x14ac:dyDescent="0.2">
      <c r="B277" s="71" t="s">
        <v>3974</v>
      </c>
      <c r="C277" s="9" t="s">
        <v>3975</v>
      </c>
      <c r="D277" s="61" t="s">
        <v>164</v>
      </c>
    </row>
    <row r="278" spans="2:4" x14ac:dyDescent="0.2">
      <c r="B278" s="71" t="s">
        <v>3974</v>
      </c>
      <c r="C278" s="9" t="s">
        <v>3975</v>
      </c>
      <c r="D278" s="61" t="s">
        <v>3985</v>
      </c>
    </row>
    <row r="279" spans="2:4" x14ac:dyDescent="0.2">
      <c r="B279" s="71" t="s">
        <v>3974</v>
      </c>
      <c r="C279" s="9" t="s">
        <v>3975</v>
      </c>
      <c r="D279" s="61" t="s">
        <v>3986</v>
      </c>
    </row>
    <row r="280" spans="2:4" x14ac:dyDescent="0.2">
      <c r="B280" s="71" t="s">
        <v>3974</v>
      </c>
      <c r="C280" s="9" t="s">
        <v>3975</v>
      </c>
      <c r="D280" s="61" t="s">
        <v>3987</v>
      </c>
    </row>
    <row r="281" spans="2:4" x14ac:dyDescent="0.2">
      <c r="B281" s="71" t="s">
        <v>3974</v>
      </c>
      <c r="C281" s="9" t="s">
        <v>3975</v>
      </c>
      <c r="D281" s="61" t="s">
        <v>3988</v>
      </c>
    </row>
    <row r="282" spans="2:4" x14ac:dyDescent="0.2">
      <c r="B282" s="71" t="s">
        <v>3974</v>
      </c>
      <c r="C282" s="9" t="s">
        <v>3975</v>
      </c>
      <c r="D282" s="61" t="s">
        <v>3989</v>
      </c>
    </row>
    <row r="283" spans="2:4" x14ac:dyDescent="0.2">
      <c r="B283" s="71" t="s">
        <v>3974</v>
      </c>
      <c r="C283" s="9" t="s">
        <v>3975</v>
      </c>
      <c r="D283" s="61" t="s">
        <v>185</v>
      </c>
    </row>
    <row r="284" spans="2:4" x14ac:dyDescent="0.2">
      <c r="B284" s="71" t="s">
        <v>3974</v>
      </c>
      <c r="C284" s="9" t="s">
        <v>3975</v>
      </c>
      <c r="D284" s="61" t="s">
        <v>20</v>
      </c>
    </row>
    <row r="285" spans="2:4" x14ac:dyDescent="0.2">
      <c r="B285" s="71" t="s">
        <v>3974</v>
      </c>
      <c r="C285" s="9" t="s">
        <v>3975</v>
      </c>
      <c r="D285" s="61" t="s">
        <v>3990</v>
      </c>
    </row>
    <row r="286" spans="2:4" x14ac:dyDescent="0.2">
      <c r="B286" s="71" t="s">
        <v>3974</v>
      </c>
      <c r="C286" s="9" t="s">
        <v>3975</v>
      </c>
      <c r="D286" s="61" t="s">
        <v>193</v>
      </c>
    </row>
    <row r="287" spans="2:4" x14ac:dyDescent="0.2">
      <c r="B287" s="71" t="s">
        <v>3974</v>
      </c>
      <c r="C287" s="9" t="s">
        <v>3975</v>
      </c>
      <c r="D287" s="61" t="s">
        <v>194</v>
      </c>
    </row>
    <row r="288" spans="2:4" x14ac:dyDescent="0.2">
      <c r="B288" s="71" t="s">
        <v>3974</v>
      </c>
      <c r="C288" s="9" t="s">
        <v>3975</v>
      </c>
      <c r="D288" s="61" t="s">
        <v>3991</v>
      </c>
    </row>
    <row r="289" spans="2:4" x14ac:dyDescent="0.2">
      <c r="B289" s="71" t="s">
        <v>3974</v>
      </c>
      <c r="C289" s="9" t="s">
        <v>3975</v>
      </c>
      <c r="D289" s="61" t="s">
        <v>207</v>
      </c>
    </row>
    <row r="290" spans="2:4" x14ac:dyDescent="0.2">
      <c r="B290" s="71" t="s">
        <v>3974</v>
      </c>
      <c r="C290" s="9" t="s">
        <v>3975</v>
      </c>
      <c r="D290" s="61" t="s">
        <v>3992</v>
      </c>
    </row>
    <row r="291" spans="2:4" x14ac:dyDescent="0.2">
      <c r="B291" s="71" t="s">
        <v>3974</v>
      </c>
      <c r="C291" s="9" t="s">
        <v>3975</v>
      </c>
      <c r="D291" s="61" t="s">
        <v>224</v>
      </c>
    </row>
    <row r="292" spans="2:4" x14ac:dyDescent="0.2">
      <c r="B292" s="71" t="s">
        <v>3974</v>
      </c>
      <c r="C292" s="9" t="s">
        <v>3993</v>
      </c>
      <c r="D292" s="61" t="s">
        <v>186</v>
      </c>
    </row>
    <row r="293" spans="2:4" x14ac:dyDescent="0.2">
      <c r="B293" s="71" t="s">
        <v>3974</v>
      </c>
      <c r="C293" s="9" t="s">
        <v>3993</v>
      </c>
      <c r="D293" s="61" t="s">
        <v>184</v>
      </c>
    </row>
    <row r="294" spans="2:4" x14ac:dyDescent="0.2">
      <c r="B294" s="71" t="s">
        <v>3974</v>
      </c>
      <c r="C294" s="9" t="s">
        <v>3993</v>
      </c>
      <c r="D294" s="61" t="s">
        <v>3994</v>
      </c>
    </row>
    <row r="295" spans="2:4" x14ac:dyDescent="0.2">
      <c r="B295" s="71" t="s">
        <v>3974</v>
      </c>
      <c r="C295" s="9" t="s">
        <v>132</v>
      </c>
      <c r="D295" s="61" t="s">
        <v>3995</v>
      </c>
    </row>
    <row r="296" spans="2:4" x14ac:dyDescent="0.2">
      <c r="B296" s="71" t="s">
        <v>3974</v>
      </c>
      <c r="C296" s="9" t="s">
        <v>132</v>
      </c>
      <c r="D296" s="61" t="s">
        <v>154</v>
      </c>
    </row>
    <row r="297" spans="2:4" x14ac:dyDescent="0.2">
      <c r="B297" s="71" t="s">
        <v>3974</v>
      </c>
      <c r="C297" s="9" t="s">
        <v>132</v>
      </c>
      <c r="D297" s="61" t="s">
        <v>3996</v>
      </c>
    </row>
    <row r="298" spans="2:4" x14ac:dyDescent="0.2">
      <c r="B298" s="71" t="s">
        <v>3974</v>
      </c>
      <c r="C298" s="9" t="s">
        <v>165</v>
      </c>
      <c r="D298" s="61" t="s">
        <v>200</v>
      </c>
    </row>
    <row r="299" spans="2:4" x14ac:dyDescent="0.2">
      <c r="B299" s="71" t="s">
        <v>3974</v>
      </c>
      <c r="C299" s="9" t="s">
        <v>165</v>
      </c>
      <c r="D299" s="61" t="s">
        <v>120</v>
      </c>
    </row>
    <row r="300" spans="2:4" x14ac:dyDescent="0.2">
      <c r="B300" s="71" t="s">
        <v>3974</v>
      </c>
      <c r="C300" s="9" t="s">
        <v>165</v>
      </c>
      <c r="D300" s="61" t="s">
        <v>3997</v>
      </c>
    </row>
    <row r="301" spans="2:4" x14ac:dyDescent="0.2">
      <c r="B301" s="71" t="s">
        <v>3974</v>
      </c>
      <c r="C301" s="9" t="s">
        <v>165</v>
      </c>
      <c r="D301" s="61" t="s">
        <v>180</v>
      </c>
    </row>
    <row r="302" spans="2:4" x14ac:dyDescent="0.2">
      <c r="B302" s="71" t="s">
        <v>3974</v>
      </c>
      <c r="C302" s="9" t="s">
        <v>169</v>
      </c>
      <c r="D302" s="61" t="s">
        <v>169</v>
      </c>
    </row>
    <row r="303" spans="2:4" x14ac:dyDescent="0.2">
      <c r="B303" s="71" t="s">
        <v>3974</v>
      </c>
      <c r="C303" s="9" t="s">
        <v>169</v>
      </c>
      <c r="D303" s="61" t="s">
        <v>3998</v>
      </c>
    </row>
    <row r="304" spans="2:4" x14ac:dyDescent="0.2">
      <c r="B304" s="71" t="s">
        <v>3974</v>
      </c>
      <c r="C304" s="9" t="s">
        <v>169</v>
      </c>
      <c r="D304" s="61" t="s">
        <v>3999</v>
      </c>
    </row>
    <row r="305" spans="2:4" x14ac:dyDescent="0.2">
      <c r="B305" s="71" t="s">
        <v>3974</v>
      </c>
      <c r="C305" s="9" t="s">
        <v>169</v>
      </c>
      <c r="D305" s="61" t="s">
        <v>4000</v>
      </c>
    </row>
    <row r="306" spans="2:4" x14ac:dyDescent="0.2">
      <c r="B306" s="71" t="s">
        <v>3974</v>
      </c>
      <c r="C306" s="9" t="s">
        <v>169</v>
      </c>
      <c r="D306" s="61" t="s">
        <v>209</v>
      </c>
    </row>
    <row r="307" spans="2:4" x14ac:dyDescent="0.2">
      <c r="B307" s="71" t="s">
        <v>3974</v>
      </c>
      <c r="C307" s="9" t="s">
        <v>4001</v>
      </c>
      <c r="D307" s="61" t="s">
        <v>4001</v>
      </c>
    </row>
    <row r="308" spans="2:4" x14ac:dyDescent="0.2">
      <c r="B308" s="71" t="s">
        <v>3974</v>
      </c>
      <c r="C308" s="9" t="s">
        <v>4001</v>
      </c>
      <c r="D308" s="61" t="s">
        <v>143</v>
      </c>
    </row>
    <row r="309" spans="2:4" x14ac:dyDescent="0.2">
      <c r="B309" s="71" t="s">
        <v>3974</v>
      </c>
      <c r="C309" s="9" t="s">
        <v>4001</v>
      </c>
      <c r="D309" s="61" t="s">
        <v>4002</v>
      </c>
    </row>
    <row r="310" spans="2:4" x14ac:dyDescent="0.2">
      <c r="B310" s="71" t="s">
        <v>3974</v>
      </c>
      <c r="C310" s="9" t="s">
        <v>4001</v>
      </c>
      <c r="D310" s="61" t="s">
        <v>4003</v>
      </c>
    </row>
    <row r="311" spans="2:4" x14ac:dyDescent="0.2">
      <c r="B311" s="71" t="s">
        <v>3974</v>
      </c>
      <c r="C311" s="9" t="s">
        <v>4001</v>
      </c>
      <c r="D311" s="61" t="s">
        <v>4004</v>
      </c>
    </row>
    <row r="312" spans="2:4" x14ac:dyDescent="0.2">
      <c r="B312" s="71" t="s">
        <v>4005</v>
      </c>
      <c r="C312" s="9" t="s">
        <v>218</v>
      </c>
      <c r="D312" s="61" t="s">
        <v>218</v>
      </c>
    </row>
    <row r="313" spans="2:4" x14ac:dyDescent="0.2">
      <c r="B313" s="71" t="s">
        <v>4005</v>
      </c>
      <c r="C313" s="9" t="s">
        <v>218</v>
      </c>
      <c r="D313" s="61" t="s">
        <v>141</v>
      </c>
    </row>
    <row r="314" spans="2:4" x14ac:dyDescent="0.2">
      <c r="B314" s="71" t="s">
        <v>4005</v>
      </c>
      <c r="C314" s="9" t="s">
        <v>218</v>
      </c>
      <c r="D314" s="61" t="s">
        <v>4006</v>
      </c>
    </row>
    <row r="315" spans="2:4" x14ac:dyDescent="0.2">
      <c r="B315" s="71" t="s">
        <v>4005</v>
      </c>
      <c r="C315" s="9" t="s">
        <v>218</v>
      </c>
      <c r="D315" s="61" t="s">
        <v>161</v>
      </c>
    </row>
    <row r="316" spans="2:4" x14ac:dyDescent="0.2">
      <c r="B316" s="71" t="s">
        <v>4005</v>
      </c>
      <c r="C316" s="9" t="s">
        <v>218</v>
      </c>
      <c r="D316" s="61" t="s">
        <v>4007</v>
      </c>
    </row>
    <row r="317" spans="2:4" x14ac:dyDescent="0.2">
      <c r="B317" s="71" t="s">
        <v>4005</v>
      </c>
      <c r="C317" s="9" t="s">
        <v>218</v>
      </c>
      <c r="D317" s="61" t="s">
        <v>4008</v>
      </c>
    </row>
    <row r="318" spans="2:4" x14ac:dyDescent="0.2">
      <c r="B318" s="71" t="s">
        <v>4005</v>
      </c>
      <c r="C318" s="9" t="s">
        <v>218</v>
      </c>
      <c r="D318" s="61" t="s">
        <v>179</v>
      </c>
    </row>
    <row r="319" spans="2:4" x14ac:dyDescent="0.2">
      <c r="B319" s="71" t="s">
        <v>4005</v>
      </c>
      <c r="C319" s="9" t="s">
        <v>218</v>
      </c>
      <c r="D319" s="61" t="s">
        <v>96</v>
      </c>
    </row>
    <row r="320" spans="2:4" x14ac:dyDescent="0.2">
      <c r="B320" s="71" t="s">
        <v>4005</v>
      </c>
      <c r="C320" s="9" t="s">
        <v>4009</v>
      </c>
      <c r="D320" s="61" t="s">
        <v>4010</v>
      </c>
    </row>
    <row r="321" spans="2:4" x14ac:dyDescent="0.2">
      <c r="B321" s="71" t="s">
        <v>4005</v>
      </c>
      <c r="C321" s="9" t="s">
        <v>4009</v>
      </c>
      <c r="D321" s="61" t="s">
        <v>4011</v>
      </c>
    </row>
    <row r="322" spans="2:4" x14ac:dyDescent="0.2">
      <c r="B322" s="71" t="s">
        <v>4005</v>
      </c>
      <c r="C322" s="9" t="s">
        <v>4009</v>
      </c>
      <c r="D322" s="61" t="s">
        <v>4012</v>
      </c>
    </row>
    <row r="323" spans="2:4" x14ac:dyDescent="0.2">
      <c r="B323" s="71" t="s">
        <v>4005</v>
      </c>
      <c r="C323" s="9" t="s">
        <v>4009</v>
      </c>
      <c r="D323" s="61" t="s">
        <v>4013</v>
      </c>
    </row>
    <row r="324" spans="2:4" x14ac:dyDescent="0.2">
      <c r="B324" s="71" t="s">
        <v>4014</v>
      </c>
      <c r="C324" s="9" t="s">
        <v>310</v>
      </c>
      <c r="D324" s="61" t="s">
        <v>310</v>
      </c>
    </row>
    <row r="325" spans="2:4" x14ac:dyDescent="0.2">
      <c r="B325" s="71" t="s">
        <v>4014</v>
      </c>
      <c r="C325" s="9" t="s">
        <v>310</v>
      </c>
      <c r="D325" s="61" t="s">
        <v>4015</v>
      </c>
    </row>
    <row r="326" spans="2:4" x14ac:dyDescent="0.2">
      <c r="B326" s="71" t="s">
        <v>4014</v>
      </c>
      <c r="C326" s="9" t="s">
        <v>311</v>
      </c>
      <c r="D326" s="61" t="s">
        <v>4016</v>
      </c>
    </row>
    <row r="327" spans="2:4" x14ac:dyDescent="0.2">
      <c r="B327" s="71" t="s">
        <v>4014</v>
      </c>
      <c r="C327" s="9" t="s">
        <v>311</v>
      </c>
      <c r="D327" s="61" t="s">
        <v>4017</v>
      </c>
    </row>
    <row r="328" spans="2:4" x14ac:dyDescent="0.2">
      <c r="B328" s="71" t="s">
        <v>4018</v>
      </c>
      <c r="C328" s="9" t="s">
        <v>4019</v>
      </c>
      <c r="D328" s="61" t="s">
        <v>4020</v>
      </c>
    </row>
    <row r="329" spans="2:4" x14ac:dyDescent="0.2">
      <c r="B329" s="71" t="s">
        <v>4018</v>
      </c>
      <c r="C329" s="9" t="s">
        <v>4019</v>
      </c>
      <c r="D329" s="61" t="s">
        <v>4021</v>
      </c>
    </row>
    <row r="330" spans="2:4" x14ac:dyDescent="0.2">
      <c r="B330" s="71" t="s">
        <v>4018</v>
      </c>
      <c r="C330" s="9" t="s">
        <v>4019</v>
      </c>
      <c r="D330" s="61" t="s">
        <v>4022</v>
      </c>
    </row>
    <row r="331" spans="2:4" x14ac:dyDescent="0.2">
      <c r="B331" s="71" t="s">
        <v>4018</v>
      </c>
      <c r="C331" s="9" t="s">
        <v>4019</v>
      </c>
      <c r="D331" s="61" t="s">
        <v>121</v>
      </c>
    </row>
    <row r="332" spans="2:4" x14ac:dyDescent="0.2">
      <c r="B332" s="71" t="s">
        <v>4018</v>
      </c>
      <c r="C332" s="9" t="s">
        <v>4019</v>
      </c>
      <c r="D332" s="61" t="s">
        <v>205</v>
      </c>
    </row>
    <row r="333" spans="2:4" x14ac:dyDescent="0.2">
      <c r="B333" s="71" t="s">
        <v>4018</v>
      </c>
      <c r="C333" s="9" t="s">
        <v>4019</v>
      </c>
      <c r="D333" s="61" t="s">
        <v>4023</v>
      </c>
    </row>
    <row r="334" spans="2:4" x14ac:dyDescent="0.2">
      <c r="B334" s="71" t="s">
        <v>4018</v>
      </c>
      <c r="C334" s="9" t="s">
        <v>4019</v>
      </c>
      <c r="D334" s="61" t="s">
        <v>4024</v>
      </c>
    </row>
    <row r="335" spans="2:4" x14ac:dyDescent="0.2">
      <c r="B335" s="71" t="s">
        <v>4018</v>
      </c>
      <c r="C335" s="9" t="s">
        <v>4019</v>
      </c>
      <c r="D335" s="61" t="s">
        <v>4025</v>
      </c>
    </row>
    <row r="336" spans="2:4" x14ac:dyDescent="0.2">
      <c r="B336" s="71" t="s">
        <v>4018</v>
      </c>
      <c r="C336" s="9" t="s">
        <v>4019</v>
      </c>
      <c r="D336" s="61" t="s">
        <v>4026</v>
      </c>
    </row>
    <row r="337" spans="2:4" x14ac:dyDescent="0.2">
      <c r="B337" s="71" t="s">
        <v>4018</v>
      </c>
      <c r="C337" s="9" t="s">
        <v>4027</v>
      </c>
      <c r="D337" s="61" t="s">
        <v>24</v>
      </c>
    </row>
    <row r="338" spans="2:4" x14ac:dyDescent="0.2">
      <c r="B338" s="71" t="s">
        <v>4018</v>
      </c>
      <c r="C338" s="9" t="s">
        <v>4027</v>
      </c>
      <c r="D338" s="61" t="s">
        <v>4028</v>
      </c>
    </row>
    <row r="339" spans="2:4" x14ac:dyDescent="0.2">
      <c r="B339" s="71" t="s">
        <v>4018</v>
      </c>
      <c r="C339" s="9" t="s">
        <v>4027</v>
      </c>
      <c r="D339" s="61" t="s">
        <v>4029</v>
      </c>
    </row>
    <row r="340" spans="2:4" x14ac:dyDescent="0.2">
      <c r="B340" s="71" t="s">
        <v>4018</v>
      </c>
      <c r="C340" s="9" t="s">
        <v>4027</v>
      </c>
      <c r="D340" s="61" t="s">
        <v>4030</v>
      </c>
    </row>
    <row r="341" spans="2:4" x14ac:dyDescent="0.2">
      <c r="B341" s="71" t="s">
        <v>4018</v>
      </c>
      <c r="C341" s="9" t="s">
        <v>4027</v>
      </c>
      <c r="D341" s="61" t="s">
        <v>4031</v>
      </c>
    </row>
    <row r="342" spans="2:4" x14ac:dyDescent="0.2">
      <c r="B342" s="71" t="s">
        <v>4018</v>
      </c>
      <c r="C342" s="9" t="s">
        <v>4032</v>
      </c>
      <c r="D342" s="61" t="s">
        <v>192</v>
      </c>
    </row>
    <row r="343" spans="2:4" x14ac:dyDescent="0.2">
      <c r="B343" s="71" t="s">
        <v>4018</v>
      </c>
      <c r="C343" s="9" t="s">
        <v>4032</v>
      </c>
      <c r="D343" s="61" t="s">
        <v>4033</v>
      </c>
    </row>
    <row r="344" spans="2:4" x14ac:dyDescent="0.2">
      <c r="B344" s="71" t="s">
        <v>4018</v>
      </c>
      <c r="C344" s="9" t="s">
        <v>4032</v>
      </c>
      <c r="D344" s="61" t="s">
        <v>174</v>
      </c>
    </row>
    <row r="345" spans="2:4" x14ac:dyDescent="0.2">
      <c r="B345" s="71" t="s">
        <v>4018</v>
      </c>
      <c r="C345" s="9" t="s">
        <v>4032</v>
      </c>
      <c r="D345" s="61" t="s">
        <v>4034</v>
      </c>
    </row>
    <row r="346" spans="2:4" x14ac:dyDescent="0.2">
      <c r="B346" s="71" t="s">
        <v>4018</v>
      </c>
      <c r="C346" s="9" t="s">
        <v>4032</v>
      </c>
      <c r="D346" s="61" t="s">
        <v>4035</v>
      </c>
    </row>
    <row r="347" spans="2:4" x14ac:dyDescent="0.2">
      <c r="B347" s="71" t="s">
        <v>4018</v>
      </c>
      <c r="C347" s="9" t="s">
        <v>4032</v>
      </c>
      <c r="D347" s="61" t="s">
        <v>21</v>
      </c>
    </row>
    <row r="348" spans="2:4" ht="15" thickBot="1" x14ac:dyDescent="0.25">
      <c r="B348" s="72" t="s">
        <v>4018</v>
      </c>
      <c r="C348" s="73" t="s">
        <v>4032</v>
      </c>
      <c r="D348" s="67" t="s">
        <v>4036</v>
      </c>
    </row>
    <row r="349" spans="2:4" x14ac:dyDescent="0.2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6244"/>
  <sheetViews>
    <sheetView topLeftCell="D1" workbookViewId="0">
      <selection activeCell="L11" sqref="L11"/>
    </sheetView>
  </sheetViews>
  <sheetFormatPr baseColWidth="10" defaultRowHeight="12.75" x14ac:dyDescent="0.2"/>
  <cols>
    <col min="1" max="1" width="11" style="75"/>
    <col min="2" max="2" width="61.25" style="75" customWidth="1"/>
    <col min="3" max="3" width="28.37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28.625" style="9" bestFit="1" customWidth="1"/>
    <col min="11" max="11" width="13" style="9" bestFit="1" customWidth="1"/>
    <col min="12" max="12" width="16.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2">
      <c r="B1" s="74" t="s">
        <v>4037</v>
      </c>
    </row>
    <row r="2" spans="2:14" x14ac:dyDescent="0.2">
      <c r="B2" s="74" t="s">
        <v>103</v>
      </c>
    </row>
    <row r="3" spans="2:14" x14ac:dyDescent="0.2">
      <c r="B3" s="76" t="s">
        <v>104</v>
      </c>
    </row>
    <row r="4" spans="2:14" x14ac:dyDescent="0.2">
      <c r="B4" s="76" t="s">
        <v>4038</v>
      </c>
    </row>
    <row r="5" spans="2:14" x14ac:dyDescent="0.2">
      <c r="B5" s="76"/>
    </row>
    <row r="6" spans="2:14" x14ac:dyDescent="0.2">
      <c r="B6" s="74"/>
      <c r="I6" s="9" t="s">
        <v>6312</v>
      </c>
    </row>
    <row r="7" spans="2:14" ht="51" x14ac:dyDescent="0.2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4.25" x14ac:dyDescent="0.2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4.25" x14ac:dyDescent="0.2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4.25" x14ac:dyDescent="0.2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4.25" x14ac:dyDescent="0.2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4.25" x14ac:dyDescent="0.2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4.25" x14ac:dyDescent="0.2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4.25" x14ac:dyDescent="0.2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4.25" x14ac:dyDescent="0.2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4.25" x14ac:dyDescent="0.2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4.25" x14ac:dyDescent="0.2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4.25" x14ac:dyDescent="0.2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4.25" x14ac:dyDescent="0.2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4.25" x14ac:dyDescent="0.2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4.25" x14ac:dyDescent="0.2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4.25" x14ac:dyDescent="0.2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4.25" x14ac:dyDescent="0.2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4.25" x14ac:dyDescent="0.2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4.25" x14ac:dyDescent="0.2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4.25" x14ac:dyDescent="0.2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4.25" x14ac:dyDescent="0.2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4.25" x14ac:dyDescent="0.2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4.25" x14ac:dyDescent="0.2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4.25" x14ac:dyDescent="0.2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4.25" x14ac:dyDescent="0.2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4.25" x14ac:dyDescent="0.2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4.25" x14ac:dyDescent="0.2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4.25" x14ac:dyDescent="0.2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4.25" x14ac:dyDescent="0.2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4.25" x14ac:dyDescent="0.2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4.25" x14ac:dyDescent="0.2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4.25" x14ac:dyDescent="0.2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4.25" x14ac:dyDescent="0.2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4.25" x14ac:dyDescent="0.2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4.25" x14ac:dyDescent="0.2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4.25" x14ac:dyDescent="0.2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4.25" x14ac:dyDescent="0.2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4.25" x14ac:dyDescent="0.2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4.25" x14ac:dyDescent="0.2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4.25" x14ac:dyDescent="0.2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4.25" x14ac:dyDescent="0.2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4.25" x14ac:dyDescent="0.2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4.25" x14ac:dyDescent="0.2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4.25" x14ac:dyDescent="0.2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4.25" x14ac:dyDescent="0.2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4.25" x14ac:dyDescent="0.2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4.25" x14ac:dyDescent="0.2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4.25" x14ac:dyDescent="0.2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4.25" x14ac:dyDescent="0.2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4.25" x14ac:dyDescent="0.2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4.25" x14ac:dyDescent="0.2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4.25" x14ac:dyDescent="0.2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4.25" x14ac:dyDescent="0.2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4.25" x14ac:dyDescent="0.2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4.25" x14ac:dyDescent="0.2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4.25" x14ac:dyDescent="0.2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4.25" x14ac:dyDescent="0.2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4.25" x14ac:dyDescent="0.2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4.25" x14ac:dyDescent="0.2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4.25" x14ac:dyDescent="0.2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4.25" x14ac:dyDescent="0.2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4.25" x14ac:dyDescent="0.2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4.25" x14ac:dyDescent="0.2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4.25" x14ac:dyDescent="0.2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4.25" x14ac:dyDescent="0.2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4.25" x14ac:dyDescent="0.2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4.25" x14ac:dyDescent="0.2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4.25" x14ac:dyDescent="0.2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4.25" x14ac:dyDescent="0.2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4.25" x14ac:dyDescent="0.2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4.25" x14ac:dyDescent="0.2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4.25" x14ac:dyDescent="0.2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4.25" x14ac:dyDescent="0.2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4.25" x14ac:dyDescent="0.2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4.25" x14ac:dyDescent="0.2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4.25" x14ac:dyDescent="0.2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4.25" x14ac:dyDescent="0.2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4.25" x14ac:dyDescent="0.2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4.25" x14ac:dyDescent="0.2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4.25" x14ac:dyDescent="0.2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4.25" x14ac:dyDescent="0.2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4.25" x14ac:dyDescent="0.2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4.25" x14ac:dyDescent="0.2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4.25" x14ac:dyDescent="0.2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4.25" x14ac:dyDescent="0.2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4.25" x14ac:dyDescent="0.2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4.25" x14ac:dyDescent="0.2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4.25" x14ac:dyDescent="0.2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4.25" x14ac:dyDescent="0.2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4.25" x14ac:dyDescent="0.2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4.25" x14ac:dyDescent="0.2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4.25" x14ac:dyDescent="0.2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4.25" x14ac:dyDescent="0.2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4.25" x14ac:dyDescent="0.2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4.25" x14ac:dyDescent="0.2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4.25" x14ac:dyDescent="0.2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4.25" x14ac:dyDescent="0.2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4.25" x14ac:dyDescent="0.2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4.25" x14ac:dyDescent="0.2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4.25" x14ac:dyDescent="0.2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4.25" x14ac:dyDescent="0.2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4.25" x14ac:dyDescent="0.2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4.25" x14ac:dyDescent="0.2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4.25" x14ac:dyDescent="0.2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4.25" x14ac:dyDescent="0.2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4.25" x14ac:dyDescent="0.2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4.25" x14ac:dyDescent="0.2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4.25" x14ac:dyDescent="0.2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4.25" x14ac:dyDescent="0.2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4.25" x14ac:dyDescent="0.2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4.25" x14ac:dyDescent="0.2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4.25" x14ac:dyDescent="0.2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4.25" x14ac:dyDescent="0.2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4.25" x14ac:dyDescent="0.2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4.25" x14ac:dyDescent="0.2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4.25" x14ac:dyDescent="0.2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4.25" x14ac:dyDescent="0.2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4.25" x14ac:dyDescent="0.2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4.25" x14ac:dyDescent="0.2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4.25" x14ac:dyDescent="0.2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4.25" x14ac:dyDescent="0.2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4.25" x14ac:dyDescent="0.2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4.25" x14ac:dyDescent="0.2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4.25" x14ac:dyDescent="0.2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4.25" x14ac:dyDescent="0.2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4.25" x14ac:dyDescent="0.2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4.25" x14ac:dyDescent="0.2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4.25" x14ac:dyDescent="0.2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4.25" x14ac:dyDescent="0.2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4.25" x14ac:dyDescent="0.2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4.25" x14ac:dyDescent="0.2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4.25" x14ac:dyDescent="0.2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4.25" x14ac:dyDescent="0.2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4.25" x14ac:dyDescent="0.2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4.25" x14ac:dyDescent="0.2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4.25" x14ac:dyDescent="0.2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4.25" x14ac:dyDescent="0.2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4.25" x14ac:dyDescent="0.2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4.25" x14ac:dyDescent="0.2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4.25" x14ac:dyDescent="0.2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4.25" x14ac:dyDescent="0.2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4.25" x14ac:dyDescent="0.2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4.25" x14ac:dyDescent="0.2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4.25" x14ac:dyDescent="0.2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4.25" x14ac:dyDescent="0.2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4.25" x14ac:dyDescent="0.2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4.25" x14ac:dyDescent="0.2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4.25" x14ac:dyDescent="0.2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4.25" x14ac:dyDescent="0.2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4.25" x14ac:dyDescent="0.2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4.25" x14ac:dyDescent="0.2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4.25" x14ac:dyDescent="0.2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4.25" x14ac:dyDescent="0.2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4.25" x14ac:dyDescent="0.2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4.25" x14ac:dyDescent="0.2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4.25" x14ac:dyDescent="0.2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4.25" x14ac:dyDescent="0.2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4.25" x14ac:dyDescent="0.2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4.25" x14ac:dyDescent="0.2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4.25" x14ac:dyDescent="0.2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4.25" x14ac:dyDescent="0.2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4.25" x14ac:dyDescent="0.2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4.25" x14ac:dyDescent="0.2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4.25" x14ac:dyDescent="0.2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4.25" x14ac:dyDescent="0.2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4.25" x14ac:dyDescent="0.2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4.25" x14ac:dyDescent="0.2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4.25" x14ac:dyDescent="0.2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4.25" x14ac:dyDescent="0.2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4.25" x14ac:dyDescent="0.2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4.25" x14ac:dyDescent="0.2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4.25" x14ac:dyDescent="0.2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4.25" x14ac:dyDescent="0.2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4.25" x14ac:dyDescent="0.2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4.25" x14ac:dyDescent="0.2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4.25" x14ac:dyDescent="0.2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4.25" x14ac:dyDescent="0.2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4.25" x14ac:dyDescent="0.2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4.25" x14ac:dyDescent="0.2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4.25" x14ac:dyDescent="0.2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4.25" x14ac:dyDescent="0.2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4.25" x14ac:dyDescent="0.2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4.25" x14ac:dyDescent="0.2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4.25" x14ac:dyDescent="0.2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4.25" x14ac:dyDescent="0.2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4.25" x14ac:dyDescent="0.2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4.25" x14ac:dyDescent="0.2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4.25" x14ac:dyDescent="0.2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4.25" x14ac:dyDescent="0.2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4.25" x14ac:dyDescent="0.2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4.25" x14ac:dyDescent="0.2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4.25" x14ac:dyDescent="0.2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4.25" x14ac:dyDescent="0.2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4.25" x14ac:dyDescent="0.2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4.25" x14ac:dyDescent="0.2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4.25" x14ac:dyDescent="0.2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4.25" x14ac:dyDescent="0.2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4.25" x14ac:dyDescent="0.2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4.25" x14ac:dyDescent="0.2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4.25" x14ac:dyDescent="0.2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4.25" x14ac:dyDescent="0.2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4.25" x14ac:dyDescent="0.2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4.25" x14ac:dyDescent="0.2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4.25" x14ac:dyDescent="0.2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4.25" x14ac:dyDescent="0.2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4.25" x14ac:dyDescent="0.2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4.25" x14ac:dyDescent="0.2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4.25" x14ac:dyDescent="0.2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4.25" x14ac:dyDescent="0.2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4.25" x14ac:dyDescent="0.2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4.25" x14ac:dyDescent="0.2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4.25" x14ac:dyDescent="0.2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4.25" x14ac:dyDescent="0.2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4.25" x14ac:dyDescent="0.2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4.25" x14ac:dyDescent="0.2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4.25" x14ac:dyDescent="0.2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4.25" x14ac:dyDescent="0.2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4.25" x14ac:dyDescent="0.2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4.25" x14ac:dyDescent="0.2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4.25" x14ac:dyDescent="0.2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4.25" x14ac:dyDescent="0.2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4.25" x14ac:dyDescent="0.2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4.25" x14ac:dyDescent="0.2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4.25" x14ac:dyDescent="0.2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4.25" x14ac:dyDescent="0.2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4.25" x14ac:dyDescent="0.2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4.25" x14ac:dyDescent="0.2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4.25" x14ac:dyDescent="0.2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4.25" x14ac:dyDescent="0.2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4.25" x14ac:dyDescent="0.2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4.25" x14ac:dyDescent="0.2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4.25" x14ac:dyDescent="0.2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4.25" x14ac:dyDescent="0.2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4.25" x14ac:dyDescent="0.2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4.25" x14ac:dyDescent="0.2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4.25" x14ac:dyDescent="0.2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4.25" x14ac:dyDescent="0.2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4.25" x14ac:dyDescent="0.2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4.25" x14ac:dyDescent="0.2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4.25" x14ac:dyDescent="0.2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4.25" x14ac:dyDescent="0.2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4.25" x14ac:dyDescent="0.2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4.25" x14ac:dyDescent="0.2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4.25" x14ac:dyDescent="0.2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4.25" x14ac:dyDescent="0.2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4.25" x14ac:dyDescent="0.2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4.25" x14ac:dyDescent="0.2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4.25" x14ac:dyDescent="0.2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4.25" x14ac:dyDescent="0.2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4.25" x14ac:dyDescent="0.2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4.25" x14ac:dyDescent="0.2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4.25" x14ac:dyDescent="0.2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4.25" x14ac:dyDescent="0.2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4.25" x14ac:dyDescent="0.2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4.25" x14ac:dyDescent="0.2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4.25" x14ac:dyDescent="0.2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4.25" x14ac:dyDescent="0.2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4.25" x14ac:dyDescent="0.2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4.25" x14ac:dyDescent="0.2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4.25" x14ac:dyDescent="0.2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4.25" x14ac:dyDescent="0.2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4.25" x14ac:dyDescent="0.2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4.25" x14ac:dyDescent="0.2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4.25" x14ac:dyDescent="0.2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4.25" x14ac:dyDescent="0.2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4.25" x14ac:dyDescent="0.2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4.25" x14ac:dyDescent="0.2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4.25" x14ac:dyDescent="0.2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4.25" x14ac:dyDescent="0.2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4.25" x14ac:dyDescent="0.2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4.25" x14ac:dyDescent="0.2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4.25" x14ac:dyDescent="0.2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4.25" x14ac:dyDescent="0.2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4.25" x14ac:dyDescent="0.2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4.25" x14ac:dyDescent="0.2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4.25" x14ac:dyDescent="0.2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4.25" x14ac:dyDescent="0.2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4.25" x14ac:dyDescent="0.2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4.25" x14ac:dyDescent="0.2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4.25" x14ac:dyDescent="0.2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4.25" x14ac:dyDescent="0.2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4.25" x14ac:dyDescent="0.2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4.25" x14ac:dyDescent="0.2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4.25" x14ac:dyDescent="0.2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4.25" x14ac:dyDescent="0.2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4.25" x14ac:dyDescent="0.2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4.25" x14ac:dyDescent="0.2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4.25" x14ac:dyDescent="0.2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4.25" x14ac:dyDescent="0.2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4.25" x14ac:dyDescent="0.2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4.25" x14ac:dyDescent="0.2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4.25" x14ac:dyDescent="0.2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4.25" x14ac:dyDescent="0.2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4.25" x14ac:dyDescent="0.2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4.25" x14ac:dyDescent="0.2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4.25" x14ac:dyDescent="0.2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4.25" x14ac:dyDescent="0.2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4.25" x14ac:dyDescent="0.2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4.25" x14ac:dyDescent="0.2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4.25" x14ac:dyDescent="0.2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4.25" x14ac:dyDescent="0.2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4.25" x14ac:dyDescent="0.2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4.25" x14ac:dyDescent="0.2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4.25" x14ac:dyDescent="0.2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4.25" x14ac:dyDescent="0.2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4.25" x14ac:dyDescent="0.2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4.25" x14ac:dyDescent="0.2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4.25" x14ac:dyDescent="0.2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4.25" x14ac:dyDescent="0.2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4.25" x14ac:dyDescent="0.2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4.25" x14ac:dyDescent="0.2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4.25" x14ac:dyDescent="0.2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4.25" x14ac:dyDescent="0.2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4.25" x14ac:dyDescent="0.2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4.25" x14ac:dyDescent="0.2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4.25" x14ac:dyDescent="0.2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4.25" x14ac:dyDescent="0.2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4.25" x14ac:dyDescent="0.2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4.25" x14ac:dyDescent="0.2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4.25" x14ac:dyDescent="0.2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4.25" x14ac:dyDescent="0.2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4.25" x14ac:dyDescent="0.2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4.25" x14ac:dyDescent="0.2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4.25" x14ac:dyDescent="0.2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4.25" x14ac:dyDescent="0.2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4.25" x14ac:dyDescent="0.2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4.25" x14ac:dyDescent="0.2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4.25" x14ac:dyDescent="0.2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4.25" x14ac:dyDescent="0.2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4.25" x14ac:dyDescent="0.2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4.25" x14ac:dyDescent="0.2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4.25" x14ac:dyDescent="0.2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4.25" x14ac:dyDescent="0.2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4.25" x14ac:dyDescent="0.2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4.25" x14ac:dyDescent="0.2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4.25" x14ac:dyDescent="0.2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4.25" x14ac:dyDescent="0.2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4.25" x14ac:dyDescent="0.2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4.25" x14ac:dyDescent="0.2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4.25" x14ac:dyDescent="0.2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4.25" x14ac:dyDescent="0.2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4.25" x14ac:dyDescent="0.2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4.25" x14ac:dyDescent="0.2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4.25" x14ac:dyDescent="0.2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4.25" x14ac:dyDescent="0.2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4.25" x14ac:dyDescent="0.2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4.25" x14ac:dyDescent="0.2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4.25" x14ac:dyDescent="0.2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4.25" x14ac:dyDescent="0.2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4.25" x14ac:dyDescent="0.2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4.25" x14ac:dyDescent="0.2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4.25" x14ac:dyDescent="0.2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4.25" x14ac:dyDescent="0.2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4.25" x14ac:dyDescent="0.2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4.25" x14ac:dyDescent="0.2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4.25" x14ac:dyDescent="0.2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4.25" x14ac:dyDescent="0.2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4.25" x14ac:dyDescent="0.2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4.25" x14ac:dyDescent="0.2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4.25" x14ac:dyDescent="0.2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4.25" x14ac:dyDescent="0.2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4.25" x14ac:dyDescent="0.2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4.25" x14ac:dyDescent="0.2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4.25" x14ac:dyDescent="0.2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4.25" x14ac:dyDescent="0.2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4.25" x14ac:dyDescent="0.2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4.25" x14ac:dyDescent="0.2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4.25" x14ac:dyDescent="0.2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4.25" x14ac:dyDescent="0.2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4.25" x14ac:dyDescent="0.2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4.25" x14ac:dyDescent="0.2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4.25" x14ac:dyDescent="0.2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4.25" x14ac:dyDescent="0.2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4.25" x14ac:dyDescent="0.2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4.25" x14ac:dyDescent="0.2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4.25" x14ac:dyDescent="0.2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4.25" x14ac:dyDescent="0.2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4.25" x14ac:dyDescent="0.2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4.25" x14ac:dyDescent="0.2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4.25" x14ac:dyDescent="0.2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4.25" x14ac:dyDescent="0.2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4.25" x14ac:dyDescent="0.2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4.25" x14ac:dyDescent="0.2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4.25" x14ac:dyDescent="0.2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4.25" x14ac:dyDescent="0.2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4.25" x14ac:dyDescent="0.2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4.25" x14ac:dyDescent="0.2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4.25" x14ac:dyDescent="0.2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4.25" x14ac:dyDescent="0.2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4.25" x14ac:dyDescent="0.2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4.25" x14ac:dyDescent="0.2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4.25" x14ac:dyDescent="0.2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4.25" x14ac:dyDescent="0.2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4.25" x14ac:dyDescent="0.2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4.25" x14ac:dyDescent="0.2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4.25" x14ac:dyDescent="0.2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4.25" x14ac:dyDescent="0.2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4.25" x14ac:dyDescent="0.2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4.25" x14ac:dyDescent="0.2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4.25" x14ac:dyDescent="0.2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4.25" x14ac:dyDescent="0.2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4.25" x14ac:dyDescent="0.2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4.25" x14ac:dyDescent="0.2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4.25" x14ac:dyDescent="0.2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4.25" x14ac:dyDescent="0.2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4.25" x14ac:dyDescent="0.2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4.25" x14ac:dyDescent="0.2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4.25" x14ac:dyDescent="0.2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4.25" x14ac:dyDescent="0.2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4.25" x14ac:dyDescent="0.2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4.25" x14ac:dyDescent="0.2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4.25" x14ac:dyDescent="0.2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4.25" x14ac:dyDescent="0.2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4.25" x14ac:dyDescent="0.2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4.25" x14ac:dyDescent="0.2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4.25" x14ac:dyDescent="0.2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4.25" x14ac:dyDescent="0.2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4.25" x14ac:dyDescent="0.2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4.25" x14ac:dyDescent="0.2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4.25" x14ac:dyDescent="0.2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4.25" x14ac:dyDescent="0.2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4.25" x14ac:dyDescent="0.2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4.25" x14ac:dyDescent="0.2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4.25" x14ac:dyDescent="0.2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4.25" x14ac:dyDescent="0.2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4.25" x14ac:dyDescent="0.2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4.25" x14ac:dyDescent="0.2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4.25" x14ac:dyDescent="0.2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4.25" x14ac:dyDescent="0.2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4.25" x14ac:dyDescent="0.2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4.25" x14ac:dyDescent="0.2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4.25" x14ac:dyDescent="0.2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4.25" x14ac:dyDescent="0.2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4.25" x14ac:dyDescent="0.2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4.25" x14ac:dyDescent="0.2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4.25" x14ac:dyDescent="0.2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4.25" x14ac:dyDescent="0.2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4.25" x14ac:dyDescent="0.2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4.25" x14ac:dyDescent="0.2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4.25" x14ac:dyDescent="0.2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4.25" x14ac:dyDescent="0.2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4.25" x14ac:dyDescent="0.2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4.25" x14ac:dyDescent="0.2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4.25" x14ac:dyDescent="0.2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4.25" x14ac:dyDescent="0.2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4.25" x14ac:dyDescent="0.2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4.25" x14ac:dyDescent="0.2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4.25" x14ac:dyDescent="0.2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4.25" x14ac:dyDescent="0.2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4.25" x14ac:dyDescent="0.2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4.25" x14ac:dyDescent="0.2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4.25" x14ac:dyDescent="0.2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4.25" x14ac:dyDescent="0.2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4.25" x14ac:dyDescent="0.2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4.25" x14ac:dyDescent="0.2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4.25" x14ac:dyDescent="0.2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4.25" x14ac:dyDescent="0.2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4.25" x14ac:dyDescent="0.2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4.25" x14ac:dyDescent="0.2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4.25" x14ac:dyDescent="0.2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4.25" x14ac:dyDescent="0.2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4.25" x14ac:dyDescent="0.2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4.25" x14ac:dyDescent="0.2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4.25" x14ac:dyDescent="0.2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4.25" x14ac:dyDescent="0.2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4.25" x14ac:dyDescent="0.2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4.25" x14ac:dyDescent="0.2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4.25" x14ac:dyDescent="0.2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4.25" x14ac:dyDescent="0.2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4.25" x14ac:dyDescent="0.2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4.25" x14ac:dyDescent="0.2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4.25" x14ac:dyDescent="0.2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4.25" x14ac:dyDescent="0.2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4.25" x14ac:dyDescent="0.2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4.25" x14ac:dyDescent="0.2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4.25" x14ac:dyDescent="0.2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4.25" x14ac:dyDescent="0.2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4.25" x14ac:dyDescent="0.2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4.25" x14ac:dyDescent="0.2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4.25" x14ac:dyDescent="0.2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4.25" x14ac:dyDescent="0.2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4.25" x14ac:dyDescent="0.2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4.25" x14ac:dyDescent="0.2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4.25" x14ac:dyDescent="0.2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4.25" x14ac:dyDescent="0.2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4.25" x14ac:dyDescent="0.2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4.25" x14ac:dyDescent="0.2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4.25" x14ac:dyDescent="0.2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4.25" x14ac:dyDescent="0.2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4.25" x14ac:dyDescent="0.2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4.25" x14ac:dyDescent="0.2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4.25" x14ac:dyDescent="0.2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4.25" x14ac:dyDescent="0.2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4.25" x14ac:dyDescent="0.2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4.25" x14ac:dyDescent="0.2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4.25" x14ac:dyDescent="0.2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4.25" x14ac:dyDescent="0.2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4.25" x14ac:dyDescent="0.2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4.25" x14ac:dyDescent="0.2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4.25" x14ac:dyDescent="0.2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4.25" x14ac:dyDescent="0.2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4.25" x14ac:dyDescent="0.2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4.25" x14ac:dyDescent="0.2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4.25" x14ac:dyDescent="0.2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4.25" x14ac:dyDescent="0.2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4.25" x14ac:dyDescent="0.2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4.25" x14ac:dyDescent="0.2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4.25" x14ac:dyDescent="0.2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4.25" x14ac:dyDescent="0.2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4.25" x14ac:dyDescent="0.2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4.25" x14ac:dyDescent="0.2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4.25" x14ac:dyDescent="0.2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4.25" x14ac:dyDescent="0.2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4.25" x14ac:dyDescent="0.2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4.25" x14ac:dyDescent="0.2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4.25" x14ac:dyDescent="0.2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4.25" x14ac:dyDescent="0.2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4.25" x14ac:dyDescent="0.2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4.25" x14ac:dyDescent="0.2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4.25" x14ac:dyDescent="0.2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4.25" x14ac:dyDescent="0.2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4.25" x14ac:dyDescent="0.2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4.25" x14ac:dyDescent="0.2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4.25" x14ac:dyDescent="0.2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4.25" x14ac:dyDescent="0.2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4.25" x14ac:dyDescent="0.2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4.25" x14ac:dyDescent="0.2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4.25" x14ac:dyDescent="0.2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4.25" x14ac:dyDescent="0.2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4.25" x14ac:dyDescent="0.2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4.25" x14ac:dyDescent="0.2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4.25" x14ac:dyDescent="0.2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4.25" x14ac:dyDescent="0.2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4.25" x14ac:dyDescent="0.2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4.25" x14ac:dyDescent="0.2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4.25" x14ac:dyDescent="0.2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4.25" x14ac:dyDescent="0.2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4.25" x14ac:dyDescent="0.2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4.25" x14ac:dyDescent="0.2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4.25" x14ac:dyDescent="0.2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4.25" x14ac:dyDescent="0.2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4.25" x14ac:dyDescent="0.2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4.25" x14ac:dyDescent="0.2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4.25" x14ac:dyDescent="0.2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4.25" x14ac:dyDescent="0.2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4.25" x14ac:dyDescent="0.2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4.25" x14ac:dyDescent="0.2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4.25" x14ac:dyDescent="0.2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4.25" x14ac:dyDescent="0.2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4.25" x14ac:dyDescent="0.2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4.25" x14ac:dyDescent="0.2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4.25" x14ac:dyDescent="0.2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4.25" x14ac:dyDescent="0.2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4.25" x14ac:dyDescent="0.2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4.25" x14ac:dyDescent="0.2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4.25" x14ac:dyDescent="0.2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4.25" x14ac:dyDescent="0.2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4.25" x14ac:dyDescent="0.2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4.25" x14ac:dyDescent="0.2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4.25" x14ac:dyDescent="0.2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4.25" x14ac:dyDescent="0.2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4.25" x14ac:dyDescent="0.2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4.25" x14ac:dyDescent="0.2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4.25" x14ac:dyDescent="0.2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4.25" x14ac:dyDescent="0.2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4.25" x14ac:dyDescent="0.2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4.25" x14ac:dyDescent="0.2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4.25" x14ac:dyDescent="0.2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4.25" x14ac:dyDescent="0.2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4.25" x14ac:dyDescent="0.2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4.25" x14ac:dyDescent="0.2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4.25" x14ac:dyDescent="0.2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4.25" x14ac:dyDescent="0.2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4.25" x14ac:dyDescent="0.2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4.25" x14ac:dyDescent="0.2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4.25" x14ac:dyDescent="0.2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4.25" x14ac:dyDescent="0.2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4.25" x14ac:dyDescent="0.2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4.25" x14ac:dyDescent="0.2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4.25" x14ac:dyDescent="0.2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4.25" x14ac:dyDescent="0.2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4.25" x14ac:dyDescent="0.2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4.25" x14ac:dyDescent="0.2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4.25" x14ac:dyDescent="0.2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4.25" x14ac:dyDescent="0.2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4.25" x14ac:dyDescent="0.2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4.25" x14ac:dyDescent="0.2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4.25" x14ac:dyDescent="0.2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4.25" x14ac:dyDescent="0.2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4.25" x14ac:dyDescent="0.2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4.25" x14ac:dyDescent="0.2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4.25" x14ac:dyDescent="0.2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4.25" x14ac:dyDescent="0.2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4.25" x14ac:dyDescent="0.2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4.25" x14ac:dyDescent="0.2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4.25" x14ac:dyDescent="0.2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4.25" x14ac:dyDescent="0.2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4.25" x14ac:dyDescent="0.2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4.25" x14ac:dyDescent="0.2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4.25" x14ac:dyDescent="0.2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4.25" x14ac:dyDescent="0.2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4.25" x14ac:dyDescent="0.2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4.25" x14ac:dyDescent="0.2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4.25" x14ac:dyDescent="0.2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4.25" x14ac:dyDescent="0.2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4.25" x14ac:dyDescent="0.2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4.25" x14ac:dyDescent="0.2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4.25" x14ac:dyDescent="0.2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4.25" x14ac:dyDescent="0.2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4.25" x14ac:dyDescent="0.2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4.25" x14ac:dyDescent="0.2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4.25" x14ac:dyDescent="0.2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4.25" x14ac:dyDescent="0.2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4.25" x14ac:dyDescent="0.2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4.25" x14ac:dyDescent="0.2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4.25" x14ac:dyDescent="0.2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4.25" x14ac:dyDescent="0.2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4.25" x14ac:dyDescent="0.2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4.25" x14ac:dyDescent="0.2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4.25" x14ac:dyDescent="0.2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4.25" x14ac:dyDescent="0.2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4.25" x14ac:dyDescent="0.2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4.25" x14ac:dyDescent="0.2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4.25" x14ac:dyDescent="0.2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4.25" x14ac:dyDescent="0.2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4.25" x14ac:dyDescent="0.2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4.25" x14ac:dyDescent="0.2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4.25" x14ac:dyDescent="0.2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4.25" x14ac:dyDescent="0.2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4.25" x14ac:dyDescent="0.2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4.25" x14ac:dyDescent="0.2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4.25" x14ac:dyDescent="0.2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4.25" x14ac:dyDescent="0.2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4.25" x14ac:dyDescent="0.2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4.25" x14ac:dyDescent="0.2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4.25" x14ac:dyDescent="0.2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4.25" x14ac:dyDescent="0.2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4.25" x14ac:dyDescent="0.2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4.25" x14ac:dyDescent="0.2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4.25" x14ac:dyDescent="0.2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4.25" x14ac:dyDescent="0.2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4.25" x14ac:dyDescent="0.2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4.25" x14ac:dyDescent="0.2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4.25" x14ac:dyDescent="0.2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4.25" x14ac:dyDescent="0.2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4.25" x14ac:dyDescent="0.2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4.25" x14ac:dyDescent="0.2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4.25" x14ac:dyDescent="0.2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4.25" x14ac:dyDescent="0.2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4.25" x14ac:dyDescent="0.2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4.25" x14ac:dyDescent="0.2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4.25" x14ac:dyDescent="0.2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4.25" x14ac:dyDescent="0.2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4.25" x14ac:dyDescent="0.2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4.25" x14ac:dyDescent="0.2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4.25" x14ac:dyDescent="0.2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4.25" x14ac:dyDescent="0.2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4.25" x14ac:dyDescent="0.2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4.25" x14ac:dyDescent="0.2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4.25" x14ac:dyDescent="0.2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4.25" x14ac:dyDescent="0.2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4.25" x14ac:dyDescent="0.2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4.25" x14ac:dyDescent="0.2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4.25" x14ac:dyDescent="0.2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4.25" x14ac:dyDescent="0.2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4.25" x14ac:dyDescent="0.2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4.25" x14ac:dyDescent="0.2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4.25" x14ac:dyDescent="0.2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4.25" x14ac:dyDescent="0.2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4.25" x14ac:dyDescent="0.2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4.25" x14ac:dyDescent="0.2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4.25" x14ac:dyDescent="0.2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4.25" x14ac:dyDescent="0.2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4.25" x14ac:dyDescent="0.2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4.25" x14ac:dyDescent="0.2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4.25" x14ac:dyDescent="0.2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4.25" x14ac:dyDescent="0.2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4.25" x14ac:dyDescent="0.2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4.25" x14ac:dyDescent="0.2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4.25" x14ac:dyDescent="0.2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4.25" x14ac:dyDescent="0.2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4.25" x14ac:dyDescent="0.2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4.25" x14ac:dyDescent="0.2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4.25" x14ac:dyDescent="0.2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4.25" x14ac:dyDescent="0.2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4.25" x14ac:dyDescent="0.2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4.25" x14ac:dyDescent="0.2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4.25" x14ac:dyDescent="0.2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4.25" x14ac:dyDescent="0.2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4.25" x14ac:dyDescent="0.2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4.25" x14ac:dyDescent="0.2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4.25" x14ac:dyDescent="0.2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4.25" x14ac:dyDescent="0.2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4.25" x14ac:dyDescent="0.2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4.25" x14ac:dyDescent="0.2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4.25" x14ac:dyDescent="0.2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4.25" x14ac:dyDescent="0.2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4.25" x14ac:dyDescent="0.2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4.25" x14ac:dyDescent="0.2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4.25" x14ac:dyDescent="0.2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4.25" x14ac:dyDescent="0.2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4.25" x14ac:dyDescent="0.2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4.25" x14ac:dyDescent="0.2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4.25" x14ac:dyDescent="0.2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4.25" x14ac:dyDescent="0.2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4.25" x14ac:dyDescent="0.2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4.25" x14ac:dyDescent="0.2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4.25" x14ac:dyDescent="0.2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4.25" x14ac:dyDescent="0.2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4.25" x14ac:dyDescent="0.2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4.25" x14ac:dyDescent="0.2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4.25" x14ac:dyDescent="0.2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4.25" x14ac:dyDescent="0.2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4.25" x14ac:dyDescent="0.2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4.25" x14ac:dyDescent="0.2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4.25" x14ac:dyDescent="0.2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4.25" x14ac:dyDescent="0.2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4.25" x14ac:dyDescent="0.2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4.25" x14ac:dyDescent="0.2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4.25" x14ac:dyDescent="0.2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4.25" x14ac:dyDescent="0.2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4.25" x14ac:dyDescent="0.2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4.25" x14ac:dyDescent="0.2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4.25" x14ac:dyDescent="0.2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4.25" x14ac:dyDescent="0.2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4.25" x14ac:dyDescent="0.2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4.25" x14ac:dyDescent="0.2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4.25" x14ac:dyDescent="0.2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4.25" x14ac:dyDescent="0.2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4.25" x14ac:dyDescent="0.2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4.25" x14ac:dyDescent="0.2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4.25" x14ac:dyDescent="0.2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4.25" x14ac:dyDescent="0.2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4.25" x14ac:dyDescent="0.2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4.25" x14ac:dyDescent="0.2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4.25" x14ac:dyDescent="0.2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4.25" x14ac:dyDescent="0.2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4.25" x14ac:dyDescent="0.2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4.25" x14ac:dyDescent="0.2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4.25" x14ac:dyDescent="0.2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4.25" x14ac:dyDescent="0.2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4.25" x14ac:dyDescent="0.2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4.25" x14ac:dyDescent="0.2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4.25" x14ac:dyDescent="0.2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4.25" x14ac:dyDescent="0.2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4.25" x14ac:dyDescent="0.2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4.25" x14ac:dyDescent="0.2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4.25" x14ac:dyDescent="0.2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4.25" x14ac:dyDescent="0.2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4.25" x14ac:dyDescent="0.2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4.25" x14ac:dyDescent="0.2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4.25" x14ac:dyDescent="0.2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4.25" x14ac:dyDescent="0.2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4.25" x14ac:dyDescent="0.2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4.25" x14ac:dyDescent="0.2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4.25" x14ac:dyDescent="0.2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4.25" x14ac:dyDescent="0.2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4.25" x14ac:dyDescent="0.2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4.25" x14ac:dyDescent="0.2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4.25" x14ac:dyDescent="0.2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4.25" x14ac:dyDescent="0.2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4.25" x14ac:dyDescent="0.2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4.25" x14ac:dyDescent="0.2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4.25" x14ac:dyDescent="0.2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4.25" x14ac:dyDescent="0.2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4.25" x14ac:dyDescent="0.2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4.25" x14ac:dyDescent="0.2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4.25" x14ac:dyDescent="0.2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4.25" x14ac:dyDescent="0.2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4.25" x14ac:dyDescent="0.2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4.25" x14ac:dyDescent="0.2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4.25" x14ac:dyDescent="0.2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4.25" x14ac:dyDescent="0.2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4.25" x14ac:dyDescent="0.2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4.25" x14ac:dyDescent="0.2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4.25" x14ac:dyDescent="0.2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4.25" x14ac:dyDescent="0.2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4.25" x14ac:dyDescent="0.2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4.25" x14ac:dyDescent="0.2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4.25" x14ac:dyDescent="0.2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4.25" x14ac:dyDescent="0.2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4.25" x14ac:dyDescent="0.2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4.25" x14ac:dyDescent="0.2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4.25" x14ac:dyDescent="0.2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4.25" x14ac:dyDescent="0.2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4.25" x14ac:dyDescent="0.2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4.25" x14ac:dyDescent="0.2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4.25" x14ac:dyDescent="0.2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4.25" x14ac:dyDescent="0.2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4.25" x14ac:dyDescent="0.2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4.25" x14ac:dyDescent="0.2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4.25" x14ac:dyDescent="0.2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4.25" x14ac:dyDescent="0.2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4.25" x14ac:dyDescent="0.2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4.25" x14ac:dyDescent="0.2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4.25" x14ac:dyDescent="0.2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4.25" x14ac:dyDescent="0.2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4.25" x14ac:dyDescent="0.2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4.25" x14ac:dyDescent="0.2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4.25" x14ac:dyDescent="0.2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4.25" x14ac:dyDescent="0.2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4.25" x14ac:dyDescent="0.2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4.25" x14ac:dyDescent="0.2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4.25" x14ac:dyDescent="0.2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4.25" x14ac:dyDescent="0.2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4.25" x14ac:dyDescent="0.2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4.25" x14ac:dyDescent="0.2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4.25" x14ac:dyDescent="0.2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4.25" x14ac:dyDescent="0.2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4.25" x14ac:dyDescent="0.2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4.25" x14ac:dyDescent="0.2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4.25" x14ac:dyDescent="0.2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4.25" x14ac:dyDescent="0.2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4.25" x14ac:dyDescent="0.2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4.25" x14ac:dyDescent="0.2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4.25" x14ac:dyDescent="0.2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4.25" x14ac:dyDescent="0.2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4.25" x14ac:dyDescent="0.2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4.25" x14ac:dyDescent="0.2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4.25" x14ac:dyDescent="0.2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4.25" x14ac:dyDescent="0.2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4.25" x14ac:dyDescent="0.2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4.25" x14ac:dyDescent="0.2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4.25" x14ac:dyDescent="0.2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4.25" x14ac:dyDescent="0.2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4.25" x14ac:dyDescent="0.2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4.25" x14ac:dyDescent="0.2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4.25" x14ac:dyDescent="0.2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4.25" x14ac:dyDescent="0.2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4.25" x14ac:dyDescent="0.2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4.25" x14ac:dyDescent="0.2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4.25" x14ac:dyDescent="0.2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4.25" x14ac:dyDescent="0.2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4.25" x14ac:dyDescent="0.2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4.25" x14ac:dyDescent="0.2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4.25" x14ac:dyDescent="0.2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4.25" x14ac:dyDescent="0.2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4.25" x14ac:dyDescent="0.2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4.25" x14ac:dyDescent="0.2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4.25" x14ac:dyDescent="0.2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4.25" x14ac:dyDescent="0.2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4.25" x14ac:dyDescent="0.2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4.25" x14ac:dyDescent="0.2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4.25" x14ac:dyDescent="0.2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4.25" x14ac:dyDescent="0.2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4.25" x14ac:dyDescent="0.2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4.25" x14ac:dyDescent="0.2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4.25" x14ac:dyDescent="0.2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4.25" x14ac:dyDescent="0.2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4.25" x14ac:dyDescent="0.2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4.25" x14ac:dyDescent="0.2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4.25" x14ac:dyDescent="0.2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4.25" x14ac:dyDescent="0.2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4.25" x14ac:dyDescent="0.2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4.25" x14ac:dyDescent="0.2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4.25" x14ac:dyDescent="0.2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4.25" x14ac:dyDescent="0.2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4.25" x14ac:dyDescent="0.2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4.25" x14ac:dyDescent="0.2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4.25" x14ac:dyDescent="0.2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4.25" x14ac:dyDescent="0.2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4.25" x14ac:dyDescent="0.2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4.25" x14ac:dyDescent="0.2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4.25" x14ac:dyDescent="0.2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4.25" x14ac:dyDescent="0.2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4.25" x14ac:dyDescent="0.2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4.25" x14ac:dyDescent="0.2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4.25" x14ac:dyDescent="0.2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4.25" x14ac:dyDescent="0.2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4.25" x14ac:dyDescent="0.2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4.25" x14ac:dyDescent="0.2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4.25" x14ac:dyDescent="0.2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4.25" x14ac:dyDescent="0.2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4.25" x14ac:dyDescent="0.2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4.25" x14ac:dyDescent="0.2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4.25" x14ac:dyDescent="0.2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4.25" x14ac:dyDescent="0.2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4.25" x14ac:dyDescent="0.2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4.25" x14ac:dyDescent="0.2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4.25" x14ac:dyDescent="0.2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4.25" x14ac:dyDescent="0.2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4.25" x14ac:dyDescent="0.2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4.25" x14ac:dyDescent="0.2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4.25" x14ac:dyDescent="0.2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4.25" x14ac:dyDescent="0.2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4.25" x14ac:dyDescent="0.2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4.25" x14ac:dyDescent="0.2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4.25" x14ac:dyDescent="0.2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4.25" x14ac:dyDescent="0.2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4.25" x14ac:dyDescent="0.2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4.25" x14ac:dyDescent="0.2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4.25" x14ac:dyDescent="0.2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4.25" x14ac:dyDescent="0.2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4.25" x14ac:dyDescent="0.2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4.25" x14ac:dyDescent="0.2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4.25" x14ac:dyDescent="0.2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4.25" x14ac:dyDescent="0.2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4.25" x14ac:dyDescent="0.2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4.25" x14ac:dyDescent="0.2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4.25" x14ac:dyDescent="0.2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4.25" x14ac:dyDescent="0.2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4.25" x14ac:dyDescent="0.2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4.25" x14ac:dyDescent="0.2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4.25" x14ac:dyDescent="0.2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4.25" x14ac:dyDescent="0.2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4.25" x14ac:dyDescent="0.2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4.25" x14ac:dyDescent="0.2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4.25" x14ac:dyDescent="0.2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4.25" x14ac:dyDescent="0.2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4.25" x14ac:dyDescent="0.2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4.25" x14ac:dyDescent="0.2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4.25" x14ac:dyDescent="0.2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4.25" x14ac:dyDescent="0.2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4.25" x14ac:dyDescent="0.2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4.25" x14ac:dyDescent="0.2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4.25" x14ac:dyDescent="0.2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4.25" x14ac:dyDescent="0.2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4.25" x14ac:dyDescent="0.2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4.25" x14ac:dyDescent="0.2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4.25" x14ac:dyDescent="0.2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4.25" x14ac:dyDescent="0.2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4.25" x14ac:dyDescent="0.2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4.25" x14ac:dyDescent="0.2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4.25" x14ac:dyDescent="0.2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4.25" x14ac:dyDescent="0.2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4.25" x14ac:dyDescent="0.2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4.25" x14ac:dyDescent="0.2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4.25" x14ac:dyDescent="0.2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4.25" x14ac:dyDescent="0.2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4.25" x14ac:dyDescent="0.2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4.25" x14ac:dyDescent="0.2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4.25" x14ac:dyDescent="0.2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4.25" x14ac:dyDescent="0.2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4.25" x14ac:dyDescent="0.2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4.25" x14ac:dyDescent="0.2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4.25" x14ac:dyDescent="0.2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4.25" x14ac:dyDescent="0.2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4.25" x14ac:dyDescent="0.2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4.25" x14ac:dyDescent="0.2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4.25" x14ac:dyDescent="0.2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4.25" x14ac:dyDescent="0.2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4.25" x14ac:dyDescent="0.2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4.25" x14ac:dyDescent="0.2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4.25" x14ac:dyDescent="0.2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4.25" x14ac:dyDescent="0.2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4.25" x14ac:dyDescent="0.2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4.25" x14ac:dyDescent="0.2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4.25" x14ac:dyDescent="0.2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4.25" x14ac:dyDescent="0.2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4.25" x14ac:dyDescent="0.2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4.25" x14ac:dyDescent="0.2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4.25" x14ac:dyDescent="0.2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4.25" x14ac:dyDescent="0.2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4.25" x14ac:dyDescent="0.2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4.25" x14ac:dyDescent="0.2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4.25" x14ac:dyDescent="0.2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4.25" x14ac:dyDescent="0.2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4.25" x14ac:dyDescent="0.2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4.25" x14ac:dyDescent="0.2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4.25" x14ac:dyDescent="0.2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4.25" x14ac:dyDescent="0.2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4.25" x14ac:dyDescent="0.2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4.25" x14ac:dyDescent="0.2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4.25" x14ac:dyDescent="0.2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4.25" x14ac:dyDescent="0.2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4.25" x14ac:dyDescent="0.2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4.25" x14ac:dyDescent="0.2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4.25" x14ac:dyDescent="0.2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4.25" x14ac:dyDescent="0.2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4.25" x14ac:dyDescent="0.2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4.25" x14ac:dyDescent="0.2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4.25" x14ac:dyDescent="0.2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4.25" x14ac:dyDescent="0.2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4.25" x14ac:dyDescent="0.2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4.25" x14ac:dyDescent="0.2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4.25" x14ac:dyDescent="0.2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4.25" x14ac:dyDescent="0.2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4.25" x14ac:dyDescent="0.2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4.25" x14ac:dyDescent="0.2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4.25" x14ac:dyDescent="0.2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4.25" x14ac:dyDescent="0.2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4.25" x14ac:dyDescent="0.2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4.25" x14ac:dyDescent="0.2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4.25" x14ac:dyDescent="0.2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4.25" x14ac:dyDescent="0.2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4.25" x14ac:dyDescent="0.2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4.25" x14ac:dyDescent="0.2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4.25" x14ac:dyDescent="0.2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4.25" x14ac:dyDescent="0.2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4.25" x14ac:dyDescent="0.2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4.25" x14ac:dyDescent="0.2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4.25" x14ac:dyDescent="0.2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4.25" x14ac:dyDescent="0.2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4.25" x14ac:dyDescent="0.2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4.25" x14ac:dyDescent="0.2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4.25" x14ac:dyDescent="0.2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4.25" x14ac:dyDescent="0.2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4.25" x14ac:dyDescent="0.2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4.25" x14ac:dyDescent="0.2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4.25" x14ac:dyDescent="0.2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4.25" x14ac:dyDescent="0.2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4.25" x14ac:dyDescent="0.2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4.25" x14ac:dyDescent="0.2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4.25" x14ac:dyDescent="0.2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4.25" x14ac:dyDescent="0.2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4.25" x14ac:dyDescent="0.2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4.25" x14ac:dyDescent="0.2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4.25" x14ac:dyDescent="0.2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4.25" x14ac:dyDescent="0.2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4.25" x14ac:dyDescent="0.2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4.25" x14ac:dyDescent="0.2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4.25" x14ac:dyDescent="0.2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4.25" x14ac:dyDescent="0.2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4.25" x14ac:dyDescent="0.2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4.25" x14ac:dyDescent="0.2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4.25" x14ac:dyDescent="0.2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4.25" x14ac:dyDescent="0.2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4.25" x14ac:dyDescent="0.2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4.25" x14ac:dyDescent="0.2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4.25" x14ac:dyDescent="0.2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4.25" x14ac:dyDescent="0.2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4.25" x14ac:dyDescent="0.2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4.25" x14ac:dyDescent="0.2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4.25" x14ac:dyDescent="0.2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4.25" x14ac:dyDescent="0.2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4.25" x14ac:dyDescent="0.2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4.25" x14ac:dyDescent="0.2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4.25" x14ac:dyDescent="0.2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4.25" x14ac:dyDescent="0.2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4.25" x14ac:dyDescent="0.2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4.25" x14ac:dyDescent="0.2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4.25" x14ac:dyDescent="0.2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4.25" x14ac:dyDescent="0.2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4.25" x14ac:dyDescent="0.2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4.25" x14ac:dyDescent="0.2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4.25" x14ac:dyDescent="0.2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4.25" x14ac:dyDescent="0.2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4.25" x14ac:dyDescent="0.2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4.25" x14ac:dyDescent="0.2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4.25" x14ac:dyDescent="0.2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4.25" x14ac:dyDescent="0.2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4.25" x14ac:dyDescent="0.2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4.25" x14ac:dyDescent="0.2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4.25" x14ac:dyDescent="0.2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4.25" x14ac:dyDescent="0.2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4.25" x14ac:dyDescent="0.2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4.25" x14ac:dyDescent="0.2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4.25" x14ac:dyDescent="0.2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4.25" x14ac:dyDescent="0.2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4.25" x14ac:dyDescent="0.2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4.25" x14ac:dyDescent="0.2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4.25" x14ac:dyDescent="0.2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4.25" x14ac:dyDescent="0.2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4.25" x14ac:dyDescent="0.2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4.25" x14ac:dyDescent="0.2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4.25" x14ac:dyDescent="0.2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4.25" x14ac:dyDescent="0.2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4.25" x14ac:dyDescent="0.2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4.25" x14ac:dyDescent="0.2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4.25" x14ac:dyDescent="0.2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4.25" x14ac:dyDescent="0.2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4.25" x14ac:dyDescent="0.2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4.25" x14ac:dyDescent="0.2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4.25" x14ac:dyDescent="0.2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4.25" x14ac:dyDescent="0.2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4.25" x14ac:dyDescent="0.2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4.25" x14ac:dyDescent="0.2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4.25" x14ac:dyDescent="0.2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4.25" x14ac:dyDescent="0.2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4.25" x14ac:dyDescent="0.2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4.25" x14ac:dyDescent="0.2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4.25" x14ac:dyDescent="0.2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4.25" x14ac:dyDescent="0.2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4.25" x14ac:dyDescent="0.2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4.25" x14ac:dyDescent="0.2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4.25" x14ac:dyDescent="0.2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4.25" x14ac:dyDescent="0.2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4.25" x14ac:dyDescent="0.2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4.25" x14ac:dyDescent="0.2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4.25" x14ac:dyDescent="0.2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4.25" x14ac:dyDescent="0.2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4.25" x14ac:dyDescent="0.2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4.25" x14ac:dyDescent="0.2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4.25" x14ac:dyDescent="0.2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4.25" x14ac:dyDescent="0.2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4.25" x14ac:dyDescent="0.2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4.25" x14ac:dyDescent="0.2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4.25" x14ac:dyDescent="0.2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4.25" x14ac:dyDescent="0.2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4.25" x14ac:dyDescent="0.2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4.25" x14ac:dyDescent="0.2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4.25" x14ac:dyDescent="0.2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4.25" x14ac:dyDescent="0.2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4.25" x14ac:dyDescent="0.2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4.25" x14ac:dyDescent="0.2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4.25" x14ac:dyDescent="0.2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4.25" x14ac:dyDescent="0.2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4.25" x14ac:dyDescent="0.2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4.25" x14ac:dyDescent="0.2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4.25" x14ac:dyDescent="0.2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4.25" x14ac:dyDescent="0.2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4.25" x14ac:dyDescent="0.2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4.25" x14ac:dyDescent="0.2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4.25" x14ac:dyDescent="0.2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4.25" x14ac:dyDescent="0.2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4.25" x14ac:dyDescent="0.2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4.25" x14ac:dyDescent="0.2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4.25" x14ac:dyDescent="0.2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4.25" x14ac:dyDescent="0.2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4.25" x14ac:dyDescent="0.2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4.25" x14ac:dyDescent="0.2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4.25" x14ac:dyDescent="0.2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4.25" x14ac:dyDescent="0.2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4.25" x14ac:dyDescent="0.2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4.25" x14ac:dyDescent="0.2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4.25" x14ac:dyDescent="0.2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4.25" x14ac:dyDescent="0.2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4.25" x14ac:dyDescent="0.2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4.25" x14ac:dyDescent="0.2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4.25" x14ac:dyDescent="0.2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4.25" x14ac:dyDescent="0.2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4.25" x14ac:dyDescent="0.2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4.25" x14ac:dyDescent="0.2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4.25" x14ac:dyDescent="0.2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4.25" x14ac:dyDescent="0.2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4.25" x14ac:dyDescent="0.2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4.25" x14ac:dyDescent="0.2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4.25" x14ac:dyDescent="0.2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4.25" x14ac:dyDescent="0.2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4.25" x14ac:dyDescent="0.2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4.25" x14ac:dyDescent="0.2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4.25" x14ac:dyDescent="0.2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4.25" x14ac:dyDescent="0.2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4.25" x14ac:dyDescent="0.2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4.25" x14ac:dyDescent="0.2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4.25" x14ac:dyDescent="0.2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4.25" x14ac:dyDescent="0.2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4.25" x14ac:dyDescent="0.2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4.25" x14ac:dyDescent="0.2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4.25" x14ac:dyDescent="0.2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4.25" x14ac:dyDescent="0.2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4.25" x14ac:dyDescent="0.2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4.25" x14ac:dyDescent="0.2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4.25" x14ac:dyDescent="0.2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4.25" x14ac:dyDescent="0.2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4.25" x14ac:dyDescent="0.2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4.25" x14ac:dyDescent="0.2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4.25" x14ac:dyDescent="0.2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4.25" x14ac:dyDescent="0.2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4.25" x14ac:dyDescent="0.2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4.25" x14ac:dyDescent="0.2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4.25" x14ac:dyDescent="0.2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4.25" x14ac:dyDescent="0.2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4.25" x14ac:dyDescent="0.2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4.25" x14ac:dyDescent="0.2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4.25" x14ac:dyDescent="0.2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4.25" x14ac:dyDescent="0.2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4.25" x14ac:dyDescent="0.2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4.25" x14ac:dyDescent="0.2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4.25" x14ac:dyDescent="0.2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4.25" x14ac:dyDescent="0.2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4.25" x14ac:dyDescent="0.2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4.25" x14ac:dyDescent="0.2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4.25" x14ac:dyDescent="0.2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4.25" x14ac:dyDescent="0.2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4.25" x14ac:dyDescent="0.2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4.25" x14ac:dyDescent="0.2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4.25" x14ac:dyDescent="0.2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4.25" x14ac:dyDescent="0.2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4.25" x14ac:dyDescent="0.2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4.25" x14ac:dyDescent="0.2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4.25" x14ac:dyDescent="0.2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4.25" x14ac:dyDescent="0.2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4.25" x14ac:dyDescent="0.2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4.25" x14ac:dyDescent="0.2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4.25" x14ac:dyDescent="0.2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4.25" x14ac:dyDescent="0.2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4.25" x14ac:dyDescent="0.2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4.25" x14ac:dyDescent="0.2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4.25" x14ac:dyDescent="0.2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4.25" x14ac:dyDescent="0.2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4.25" x14ac:dyDescent="0.2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4.25" x14ac:dyDescent="0.2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4.25" x14ac:dyDescent="0.2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4.25" x14ac:dyDescent="0.2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4.25" x14ac:dyDescent="0.2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4.25" x14ac:dyDescent="0.2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4.25" x14ac:dyDescent="0.2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4.25" x14ac:dyDescent="0.2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4.25" x14ac:dyDescent="0.2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4.25" x14ac:dyDescent="0.2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4.25" x14ac:dyDescent="0.2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4.25" x14ac:dyDescent="0.2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4.25" x14ac:dyDescent="0.2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4.25" x14ac:dyDescent="0.2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4.25" x14ac:dyDescent="0.2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4.25" x14ac:dyDescent="0.2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4.25" x14ac:dyDescent="0.2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4.25" x14ac:dyDescent="0.2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4.25" x14ac:dyDescent="0.2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4.25" x14ac:dyDescent="0.2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4.25" x14ac:dyDescent="0.2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4.25" x14ac:dyDescent="0.2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4.25" x14ac:dyDescent="0.2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4.25" x14ac:dyDescent="0.2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4.25" x14ac:dyDescent="0.2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4.25" x14ac:dyDescent="0.2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4.25" x14ac:dyDescent="0.2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4.25" x14ac:dyDescent="0.2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4.25" x14ac:dyDescent="0.2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4.25" x14ac:dyDescent="0.2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4.25" x14ac:dyDescent="0.2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4.25" x14ac:dyDescent="0.2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4.25" x14ac:dyDescent="0.2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4.25" x14ac:dyDescent="0.2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4.25" x14ac:dyDescent="0.2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4.25" x14ac:dyDescent="0.2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4.25" x14ac:dyDescent="0.2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4.25" x14ac:dyDescent="0.2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4.25" x14ac:dyDescent="0.2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4.25" x14ac:dyDescent="0.2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4.25" x14ac:dyDescent="0.2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4.25" x14ac:dyDescent="0.2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4.25" x14ac:dyDescent="0.2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4.25" x14ac:dyDescent="0.2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4.25" x14ac:dyDescent="0.2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4.25" x14ac:dyDescent="0.2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4.25" x14ac:dyDescent="0.2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4.25" x14ac:dyDescent="0.2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4.25" x14ac:dyDescent="0.2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4.25" x14ac:dyDescent="0.2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4.25" x14ac:dyDescent="0.2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4.25" x14ac:dyDescent="0.2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4.25" x14ac:dyDescent="0.2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4.25" x14ac:dyDescent="0.2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4.25" x14ac:dyDescent="0.2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4.25" x14ac:dyDescent="0.2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4.25" x14ac:dyDescent="0.2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4.25" x14ac:dyDescent="0.2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4.25" x14ac:dyDescent="0.2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4.25" x14ac:dyDescent="0.2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4.25" x14ac:dyDescent="0.2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4.25" x14ac:dyDescent="0.2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4.25" x14ac:dyDescent="0.2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4.25" x14ac:dyDescent="0.2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4.25" x14ac:dyDescent="0.2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4.25" x14ac:dyDescent="0.2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4.25" x14ac:dyDescent="0.2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4.25" x14ac:dyDescent="0.2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4.25" x14ac:dyDescent="0.2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4.25" x14ac:dyDescent="0.2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4.25" x14ac:dyDescent="0.2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4.25" x14ac:dyDescent="0.2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4.25" x14ac:dyDescent="0.2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4.25" x14ac:dyDescent="0.2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4.25" x14ac:dyDescent="0.2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4.25" x14ac:dyDescent="0.2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4.25" x14ac:dyDescent="0.2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4.25" x14ac:dyDescent="0.2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4.25" x14ac:dyDescent="0.2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4.25" x14ac:dyDescent="0.2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4.25" x14ac:dyDescent="0.2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4.25" x14ac:dyDescent="0.2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4.25" x14ac:dyDescent="0.2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4.25" x14ac:dyDescent="0.2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4.25" x14ac:dyDescent="0.2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4.25" x14ac:dyDescent="0.2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4.25" x14ac:dyDescent="0.2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4.25" x14ac:dyDescent="0.2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4.25" x14ac:dyDescent="0.2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4.25" x14ac:dyDescent="0.2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4.25" x14ac:dyDescent="0.2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4.25" x14ac:dyDescent="0.2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4.25" x14ac:dyDescent="0.2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4.25" x14ac:dyDescent="0.2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4.25" x14ac:dyDescent="0.2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4.25" x14ac:dyDescent="0.2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4.25" x14ac:dyDescent="0.2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4.25" x14ac:dyDescent="0.2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4.25" x14ac:dyDescent="0.2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4.25" x14ac:dyDescent="0.2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4.25" x14ac:dyDescent="0.2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4.25" x14ac:dyDescent="0.2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4.25" x14ac:dyDescent="0.2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4.25" x14ac:dyDescent="0.2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4.25" x14ac:dyDescent="0.2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4.25" x14ac:dyDescent="0.2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4.25" x14ac:dyDescent="0.2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4.25" x14ac:dyDescent="0.2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4.25" x14ac:dyDescent="0.2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4.25" x14ac:dyDescent="0.2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4.25" x14ac:dyDescent="0.2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4.25" x14ac:dyDescent="0.2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4.25" x14ac:dyDescent="0.2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4.25" x14ac:dyDescent="0.2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4.25" x14ac:dyDescent="0.2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4.25" x14ac:dyDescent="0.2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4.25" x14ac:dyDescent="0.2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4.25" x14ac:dyDescent="0.2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4.25" x14ac:dyDescent="0.2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4.25" x14ac:dyDescent="0.2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4.25" x14ac:dyDescent="0.2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4.25" x14ac:dyDescent="0.2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4.25" x14ac:dyDescent="0.2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4.25" x14ac:dyDescent="0.2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4.25" x14ac:dyDescent="0.2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4.25" x14ac:dyDescent="0.2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4.25" x14ac:dyDescent="0.2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4.25" x14ac:dyDescent="0.2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4.25" x14ac:dyDescent="0.2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4.25" x14ac:dyDescent="0.2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4.25" x14ac:dyDescent="0.2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4.25" x14ac:dyDescent="0.2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4.25" x14ac:dyDescent="0.2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4.25" x14ac:dyDescent="0.2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4.25" x14ac:dyDescent="0.2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4.25" x14ac:dyDescent="0.2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4.25" x14ac:dyDescent="0.2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4.25" x14ac:dyDescent="0.2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4.25" x14ac:dyDescent="0.2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4.25" x14ac:dyDescent="0.2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4.25" x14ac:dyDescent="0.2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4.25" x14ac:dyDescent="0.2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4.25" x14ac:dyDescent="0.2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4.25" x14ac:dyDescent="0.2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4.25" x14ac:dyDescent="0.2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4.25" x14ac:dyDescent="0.2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4.25" x14ac:dyDescent="0.2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4.25" x14ac:dyDescent="0.2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4.25" x14ac:dyDescent="0.2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4.25" x14ac:dyDescent="0.2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4.25" x14ac:dyDescent="0.2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4.25" x14ac:dyDescent="0.2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4.25" x14ac:dyDescent="0.2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4.25" x14ac:dyDescent="0.2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4.25" x14ac:dyDescent="0.2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4.25" x14ac:dyDescent="0.2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4.25" x14ac:dyDescent="0.2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4.25" x14ac:dyDescent="0.2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4.25" x14ac:dyDescent="0.2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4.25" x14ac:dyDescent="0.2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4.25" x14ac:dyDescent="0.2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4.25" x14ac:dyDescent="0.2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4.25" x14ac:dyDescent="0.2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4.25" x14ac:dyDescent="0.2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4.25" x14ac:dyDescent="0.2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4.25" x14ac:dyDescent="0.2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4.25" x14ac:dyDescent="0.2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4.25" x14ac:dyDescent="0.2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4.25" x14ac:dyDescent="0.2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4.25" x14ac:dyDescent="0.2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4.25" x14ac:dyDescent="0.2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4.25" x14ac:dyDescent="0.2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4.25" x14ac:dyDescent="0.2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4.25" x14ac:dyDescent="0.2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4.25" x14ac:dyDescent="0.2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4.25" x14ac:dyDescent="0.2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4.25" x14ac:dyDescent="0.2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4.25" x14ac:dyDescent="0.2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4.25" x14ac:dyDescent="0.2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4.25" x14ac:dyDescent="0.2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4.25" x14ac:dyDescent="0.2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4.25" x14ac:dyDescent="0.2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4.25" x14ac:dyDescent="0.2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4.25" x14ac:dyDescent="0.2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4.25" x14ac:dyDescent="0.2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4.25" x14ac:dyDescent="0.2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4.25" x14ac:dyDescent="0.2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4.25" x14ac:dyDescent="0.2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4.25" x14ac:dyDescent="0.2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4.25" x14ac:dyDescent="0.2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4.25" x14ac:dyDescent="0.2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4.25" x14ac:dyDescent="0.2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4.25" x14ac:dyDescent="0.2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4.25" x14ac:dyDescent="0.2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4.25" x14ac:dyDescent="0.2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4.25" x14ac:dyDescent="0.2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4.25" x14ac:dyDescent="0.2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4.25" x14ac:dyDescent="0.2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4.25" x14ac:dyDescent="0.2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4.25" x14ac:dyDescent="0.2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4.25" x14ac:dyDescent="0.2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4.25" x14ac:dyDescent="0.2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4.25" x14ac:dyDescent="0.2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4.25" x14ac:dyDescent="0.2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4.25" x14ac:dyDescent="0.2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4.25" x14ac:dyDescent="0.2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4.25" x14ac:dyDescent="0.2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4.25" x14ac:dyDescent="0.2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4.25" x14ac:dyDescent="0.2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4.25" x14ac:dyDescent="0.2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4.25" x14ac:dyDescent="0.2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4.25" x14ac:dyDescent="0.2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4.25" x14ac:dyDescent="0.2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4.25" x14ac:dyDescent="0.2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4.25" x14ac:dyDescent="0.2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4.25" x14ac:dyDescent="0.2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4.25" x14ac:dyDescent="0.2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4.25" x14ac:dyDescent="0.2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4.25" x14ac:dyDescent="0.2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4.25" x14ac:dyDescent="0.2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4.25" x14ac:dyDescent="0.2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4.25" x14ac:dyDescent="0.2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4.25" x14ac:dyDescent="0.2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4.25" x14ac:dyDescent="0.2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4.25" x14ac:dyDescent="0.2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4.25" x14ac:dyDescent="0.2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4.25" x14ac:dyDescent="0.2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4.25" x14ac:dyDescent="0.2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4.25" x14ac:dyDescent="0.2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4.25" x14ac:dyDescent="0.2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4.25" x14ac:dyDescent="0.2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4.25" x14ac:dyDescent="0.2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4.25" x14ac:dyDescent="0.2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4.25" x14ac:dyDescent="0.2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4.25" x14ac:dyDescent="0.2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4.25" x14ac:dyDescent="0.2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4.25" x14ac:dyDescent="0.2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4.25" x14ac:dyDescent="0.2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4.25" x14ac:dyDescent="0.2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4.25" x14ac:dyDescent="0.2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4.25" x14ac:dyDescent="0.2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4.25" x14ac:dyDescent="0.2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4.25" x14ac:dyDescent="0.2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4.25" x14ac:dyDescent="0.2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4.25" x14ac:dyDescent="0.2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4.25" x14ac:dyDescent="0.2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4.25" x14ac:dyDescent="0.2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4.25" x14ac:dyDescent="0.2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4.25" x14ac:dyDescent="0.2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4.25" x14ac:dyDescent="0.2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4.25" x14ac:dyDescent="0.2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4.25" x14ac:dyDescent="0.2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4.25" x14ac:dyDescent="0.2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4.25" x14ac:dyDescent="0.2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4.25" x14ac:dyDescent="0.2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4.25" x14ac:dyDescent="0.2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4.25" x14ac:dyDescent="0.2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4.25" x14ac:dyDescent="0.2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4.25" x14ac:dyDescent="0.2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4.25" x14ac:dyDescent="0.2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4.25" x14ac:dyDescent="0.2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4.25" x14ac:dyDescent="0.2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4.25" x14ac:dyDescent="0.2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4.25" x14ac:dyDescent="0.2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4.25" x14ac:dyDescent="0.2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4.25" x14ac:dyDescent="0.2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4.25" x14ac:dyDescent="0.2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4.25" x14ac:dyDescent="0.2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4.25" x14ac:dyDescent="0.2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4.25" x14ac:dyDescent="0.2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4.25" x14ac:dyDescent="0.2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4.25" x14ac:dyDescent="0.2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4.25" x14ac:dyDescent="0.2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4.25" x14ac:dyDescent="0.2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4.25" x14ac:dyDescent="0.2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4.25" x14ac:dyDescent="0.2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4.25" x14ac:dyDescent="0.2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4.25" x14ac:dyDescent="0.2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4.25" x14ac:dyDescent="0.2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4.25" x14ac:dyDescent="0.2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4.25" x14ac:dyDescent="0.2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4.25" x14ac:dyDescent="0.2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4.25" x14ac:dyDescent="0.2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4.25" x14ac:dyDescent="0.2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4.25" x14ac:dyDescent="0.2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4.25" x14ac:dyDescent="0.2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4.25" x14ac:dyDescent="0.2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4.25" x14ac:dyDescent="0.2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4.25" x14ac:dyDescent="0.2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4.25" x14ac:dyDescent="0.2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4.25" x14ac:dyDescent="0.2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4.25" x14ac:dyDescent="0.2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4.25" x14ac:dyDescent="0.2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4.25" x14ac:dyDescent="0.2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4.25" x14ac:dyDescent="0.2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4.25" x14ac:dyDescent="0.2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4.25" x14ac:dyDescent="0.2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4.25" x14ac:dyDescent="0.2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4.25" x14ac:dyDescent="0.2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4.25" x14ac:dyDescent="0.2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4.25" x14ac:dyDescent="0.2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4.25" x14ac:dyDescent="0.2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4.25" x14ac:dyDescent="0.2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4.25" x14ac:dyDescent="0.2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4.25" x14ac:dyDescent="0.2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4.25" x14ac:dyDescent="0.2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4.25" x14ac:dyDescent="0.2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4.25" x14ac:dyDescent="0.2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4.25" x14ac:dyDescent="0.2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4.25" x14ac:dyDescent="0.2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4.25" x14ac:dyDescent="0.2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4.25" x14ac:dyDescent="0.2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4.25" x14ac:dyDescent="0.2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4.25" x14ac:dyDescent="0.2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4.25" x14ac:dyDescent="0.2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4.25" x14ac:dyDescent="0.2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4.25" x14ac:dyDescent="0.2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4.25" x14ac:dyDescent="0.2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4.25" x14ac:dyDescent="0.2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4.25" x14ac:dyDescent="0.2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4.25" x14ac:dyDescent="0.2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4.25" x14ac:dyDescent="0.2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4.25" x14ac:dyDescent="0.2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4.25" x14ac:dyDescent="0.2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4.25" x14ac:dyDescent="0.2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4.25" x14ac:dyDescent="0.2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4.25" x14ac:dyDescent="0.2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4.25" x14ac:dyDescent="0.2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4.25" x14ac:dyDescent="0.2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4.25" x14ac:dyDescent="0.2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4.25" x14ac:dyDescent="0.2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4.25" x14ac:dyDescent="0.2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4.25" x14ac:dyDescent="0.2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4.25" x14ac:dyDescent="0.2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4.25" x14ac:dyDescent="0.2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4.25" x14ac:dyDescent="0.2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4.25" x14ac:dyDescent="0.2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4.25" x14ac:dyDescent="0.2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4.25" x14ac:dyDescent="0.2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4.25" x14ac:dyDescent="0.2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4.25" x14ac:dyDescent="0.2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4.25" x14ac:dyDescent="0.2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4.25" x14ac:dyDescent="0.2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4.25" x14ac:dyDescent="0.2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4.25" x14ac:dyDescent="0.2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4.25" x14ac:dyDescent="0.2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4.25" x14ac:dyDescent="0.2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4.25" x14ac:dyDescent="0.2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4.25" x14ac:dyDescent="0.2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4.25" x14ac:dyDescent="0.2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4.25" x14ac:dyDescent="0.2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4.25" x14ac:dyDescent="0.2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4.25" x14ac:dyDescent="0.2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4.25" x14ac:dyDescent="0.2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4.25" x14ac:dyDescent="0.2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4.25" x14ac:dyDescent="0.2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4.25" x14ac:dyDescent="0.2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4.25" x14ac:dyDescent="0.2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4.25" x14ac:dyDescent="0.2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4.25" x14ac:dyDescent="0.2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4.25" x14ac:dyDescent="0.2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4.25" x14ac:dyDescent="0.2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4.25" x14ac:dyDescent="0.2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4.25" x14ac:dyDescent="0.2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4.25" x14ac:dyDescent="0.2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4.25" x14ac:dyDescent="0.2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4.25" x14ac:dyDescent="0.2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4.25" x14ac:dyDescent="0.2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4.25" x14ac:dyDescent="0.2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4.25" x14ac:dyDescent="0.2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4.25" x14ac:dyDescent="0.2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4.25" x14ac:dyDescent="0.2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4.25" x14ac:dyDescent="0.2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4.25" x14ac:dyDescent="0.2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4.25" x14ac:dyDescent="0.2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4.25" x14ac:dyDescent="0.2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4.25" x14ac:dyDescent="0.2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4.25" x14ac:dyDescent="0.2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4.25" x14ac:dyDescent="0.2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4.25" x14ac:dyDescent="0.2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4.25" x14ac:dyDescent="0.2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4.25" x14ac:dyDescent="0.2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4.25" x14ac:dyDescent="0.2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4.25" x14ac:dyDescent="0.2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4.25" x14ac:dyDescent="0.2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4.25" x14ac:dyDescent="0.2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4.25" x14ac:dyDescent="0.2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4.25" x14ac:dyDescent="0.2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4.25" x14ac:dyDescent="0.2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4.25" x14ac:dyDescent="0.2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4.25" x14ac:dyDescent="0.2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4.25" x14ac:dyDescent="0.2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4.25" x14ac:dyDescent="0.2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4.25" x14ac:dyDescent="0.2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4.25" x14ac:dyDescent="0.2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4.25" x14ac:dyDescent="0.2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4.25" x14ac:dyDescent="0.2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4.25" x14ac:dyDescent="0.2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4.25" x14ac:dyDescent="0.2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4.25" x14ac:dyDescent="0.2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4.25" x14ac:dyDescent="0.2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4.25" x14ac:dyDescent="0.2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4.25" x14ac:dyDescent="0.2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4.25" x14ac:dyDescent="0.2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4.25" x14ac:dyDescent="0.2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4.25" x14ac:dyDescent="0.2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4.25" x14ac:dyDescent="0.2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4.25" x14ac:dyDescent="0.2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4.25" x14ac:dyDescent="0.2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4.25" x14ac:dyDescent="0.2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4.25" x14ac:dyDescent="0.2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4.25" x14ac:dyDescent="0.2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4.25" x14ac:dyDescent="0.2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4.25" x14ac:dyDescent="0.2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4.25" x14ac:dyDescent="0.2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4.25" x14ac:dyDescent="0.2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4.25" x14ac:dyDescent="0.2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4.25" x14ac:dyDescent="0.2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4.25" x14ac:dyDescent="0.2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4.25" x14ac:dyDescent="0.2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4.25" x14ac:dyDescent="0.2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4.25" x14ac:dyDescent="0.2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4.25" x14ac:dyDescent="0.2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4.25" x14ac:dyDescent="0.2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4.25" x14ac:dyDescent="0.2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4.25" x14ac:dyDescent="0.2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4.25" x14ac:dyDescent="0.2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4.25" x14ac:dyDescent="0.2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4.25" x14ac:dyDescent="0.2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4.25" x14ac:dyDescent="0.2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4.25" x14ac:dyDescent="0.2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4.25" x14ac:dyDescent="0.2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4.25" x14ac:dyDescent="0.2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4.25" x14ac:dyDescent="0.2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4.25" x14ac:dyDescent="0.2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4.25" x14ac:dyDescent="0.2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4.25" x14ac:dyDescent="0.2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4.25" x14ac:dyDescent="0.2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4.25" x14ac:dyDescent="0.2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4.25" x14ac:dyDescent="0.2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4.25" x14ac:dyDescent="0.2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4.25" x14ac:dyDescent="0.2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4.25" x14ac:dyDescent="0.2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4.25" x14ac:dyDescent="0.2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4.25" x14ac:dyDescent="0.2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4.25" x14ac:dyDescent="0.2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4.25" x14ac:dyDescent="0.2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4.25" x14ac:dyDescent="0.2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4.25" x14ac:dyDescent="0.2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4.25" x14ac:dyDescent="0.2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4.25" x14ac:dyDescent="0.2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4.25" x14ac:dyDescent="0.2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4.25" x14ac:dyDescent="0.2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4.25" x14ac:dyDescent="0.2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4.25" x14ac:dyDescent="0.2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4.25" x14ac:dyDescent="0.2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4.25" x14ac:dyDescent="0.2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4.25" x14ac:dyDescent="0.2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4.25" x14ac:dyDescent="0.2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4.25" x14ac:dyDescent="0.2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4.25" x14ac:dyDescent="0.2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4.25" x14ac:dyDescent="0.2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4.25" x14ac:dyDescent="0.2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4.25" x14ac:dyDescent="0.2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4.25" x14ac:dyDescent="0.2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4.25" x14ac:dyDescent="0.2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4.25" x14ac:dyDescent="0.2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4.25" x14ac:dyDescent="0.2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4.25" x14ac:dyDescent="0.2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4.25" x14ac:dyDescent="0.2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4.25" x14ac:dyDescent="0.2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4.25" x14ac:dyDescent="0.2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4.25" x14ac:dyDescent="0.2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4.25" x14ac:dyDescent="0.2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4.25" x14ac:dyDescent="0.2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4.25" x14ac:dyDescent="0.2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4.25" x14ac:dyDescent="0.2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4.25" x14ac:dyDescent="0.2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4.25" x14ac:dyDescent="0.2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4.25" x14ac:dyDescent="0.2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4.25" x14ac:dyDescent="0.2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4.25" x14ac:dyDescent="0.2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4.25" x14ac:dyDescent="0.2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4.25" x14ac:dyDescent="0.2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4.25" x14ac:dyDescent="0.2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4.25" x14ac:dyDescent="0.2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4.25" x14ac:dyDescent="0.2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4.25" x14ac:dyDescent="0.2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4.25" x14ac:dyDescent="0.2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4.25" x14ac:dyDescent="0.2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4.25" x14ac:dyDescent="0.2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4.25" x14ac:dyDescent="0.2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4.25" x14ac:dyDescent="0.2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4.25" x14ac:dyDescent="0.2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4.25" x14ac:dyDescent="0.2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4.25" x14ac:dyDescent="0.2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4.25" x14ac:dyDescent="0.2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4.25" x14ac:dyDescent="0.2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4.25" x14ac:dyDescent="0.2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4.25" x14ac:dyDescent="0.2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4.25" x14ac:dyDescent="0.2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4.25" x14ac:dyDescent="0.2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4.25" x14ac:dyDescent="0.2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4.25" x14ac:dyDescent="0.2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4.25" x14ac:dyDescent="0.2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4.25" x14ac:dyDescent="0.2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4.25" x14ac:dyDescent="0.2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4.25" x14ac:dyDescent="0.2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4.25" x14ac:dyDescent="0.2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4.25" x14ac:dyDescent="0.2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4.25" x14ac:dyDescent="0.2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4.25" x14ac:dyDescent="0.2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4.25" x14ac:dyDescent="0.2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4.25" x14ac:dyDescent="0.2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4.25" x14ac:dyDescent="0.2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4.25" x14ac:dyDescent="0.2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4.25" x14ac:dyDescent="0.2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4.25" x14ac:dyDescent="0.2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4.25" x14ac:dyDescent="0.2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4.25" x14ac:dyDescent="0.2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4.25" x14ac:dyDescent="0.2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4.25" x14ac:dyDescent="0.2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4.25" x14ac:dyDescent="0.2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4.25" x14ac:dyDescent="0.2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4.25" x14ac:dyDescent="0.2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4.25" x14ac:dyDescent="0.2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4.25" x14ac:dyDescent="0.2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4.25" x14ac:dyDescent="0.2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4.25" x14ac:dyDescent="0.2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4.25" x14ac:dyDescent="0.2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4.25" x14ac:dyDescent="0.2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4.25" x14ac:dyDescent="0.2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4.25" x14ac:dyDescent="0.2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4.25" x14ac:dyDescent="0.2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4.25" x14ac:dyDescent="0.2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4.25" x14ac:dyDescent="0.2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4.25" x14ac:dyDescent="0.2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4.25" x14ac:dyDescent="0.2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4.25" x14ac:dyDescent="0.2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4.25" x14ac:dyDescent="0.2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4.25" x14ac:dyDescent="0.2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4.25" x14ac:dyDescent="0.2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4.25" x14ac:dyDescent="0.2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4.25" x14ac:dyDescent="0.2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4.25" x14ac:dyDescent="0.2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4.25" x14ac:dyDescent="0.2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4.25" x14ac:dyDescent="0.2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4.25" x14ac:dyDescent="0.2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4.25" x14ac:dyDescent="0.2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4.25" x14ac:dyDescent="0.2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4.25" x14ac:dyDescent="0.2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4.25" x14ac:dyDescent="0.2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4.25" x14ac:dyDescent="0.2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4.25" x14ac:dyDescent="0.2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4.25" x14ac:dyDescent="0.2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4.25" x14ac:dyDescent="0.2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4.25" x14ac:dyDescent="0.2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4.25" x14ac:dyDescent="0.2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4.25" x14ac:dyDescent="0.2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4.25" x14ac:dyDescent="0.2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4.25" x14ac:dyDescent="0.2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4.25" x14ac:dyDescent="0.2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4.25" x14ac:dyDescent="0.2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4.25" x14ac:dyDescent="0.2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4.25" x14ac:dyDescent="0.2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4.25" x14ac:dyDescent="0.2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4.25" x14ac:dyDescent="0.2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4.25" x14ac:dyDescent="0.2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4.25" x14ac:dyDescent="0.2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4.25" x14ac:dyDescent="0.2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4.25" x14ac:dyDescent="0.2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4.25" x14ac:dyDescent="0.2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4.25" x14ac:dyDescent="0.2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4.25" x14ac:dyDescent="0.2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4.25" x14ac:dyDescent="0.2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4.25" x14ac:dyDescent="0.2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4.25" x14ac:dyDescent="0.2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4.25" x14ac:dyDescent="0.2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4.25" x14ac:dyDescent="0.2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4.25" x14ac:dyDescent="0.2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4.25" x14ac:dyDescent="0.2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4.25" x14ac:dyDescent="0.2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4.25" x14ac:dyDescent="0.2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4.25" x14ac:dyDescent="0.2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4.25" x14ac:dyDescent="0.2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4.25" x14ac:dyDescent="0.2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4.25" x14ac:dyDescent="0.2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4.25" x14ac:dyDescent="0.2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4.25" x14ac:dyDescent="0.2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4.25" x14ac:dyDescent="0.2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4.25" x14ac:dyDescent="0.2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4.25" x14ac:dyDescent="0.2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4.25" x14ac:dyDescent="0.2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4.25" x14ac:dyDescent="0.2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4.25" x14ac:dyDescent="0.2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4.25" x14ac:dyDescent="0.2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4.25" x14ac:dyDescent="0.2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4.25" x14ac:dyDescent="0.2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4.25" x14ac:dyDescent="0.2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4.25" x14ac:dyDescent="0.2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4.25" x14ac:dyDescent="0.2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4.25" x14ac:dyDescent="0.2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4.25" x14ac:dyDescent="0.2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4.25" x14ac:dyDescent="0.2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4.25" x14ac:dyDescent="0.2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4.25" x14ac:dyDescent="0.2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4.25" x14ac:dyDescent="0.2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4.25" x14ac:dyDescent="0.2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4.25" x14ac:dyDescent="0.2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4.25" x14ac:dyDescent="0.2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4.25" x14ac:dyDescent="0.2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4.25" x14ac:dyDescent="0.2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4.25" x14ac:dyDescent="0.2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4.25" x14ac:dyDescent="0.2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4.25" x14ac:dyDescent="0.2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4.25" x14ac:dyDescent="0.2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4.25" x14ac:dyDescent="0.2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4.25" x14ac:dyDescent="0.2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4.25" x14ac:dyDescent="0.2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4.25" x14ac:dyDescent="0.2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4.25" x14ac:dyDescent="0.2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4.25" x14ac:dyDescent="0.2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4.25" x14ac:dyDescent="0.2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4.25" x14ac:dyDescent="0.2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4.25" x14ac:dyDescent="0.2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4.25" x14ac:dyDescent="0.2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4.25" x14ac:dyDescent="0.2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4.25" x14ac:dyDescent="0.2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4.25" x14ac:dyDescent="0.2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4.25" x14ac:dyDescent="0.2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4.25" x14ac:dyDescent="0.2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4.25" x14ac:dyDescent="0.2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4.25" x14ac:dyDescent="0.2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4.25" x14ac:dyDescent="0.2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4.25" x14ac:dyDescent="0.2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4.25" x14ac:dyDescent="0.2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4.25" x14ac:dyDescent="0.2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4.25" x14ac:dyDescent="0.2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4.25" x14ac:dyDescent="0.2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4.25" x14ac:dyDescent="0.2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4.25" x14ac:dyDescent="0.2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4.25" x14ac:dyDescent="0.2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4.25" x14ac:dyDescent="0.2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4.25" x14ac:dyDescent="0.2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4.25" x14ac:dyDescent="0.2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4.25" x14ac:dyDescent="0.2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4.25" x14ac:dyDescent="0.2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4.25" x14ac:dyDescent="0.2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4.25" x14ac:dyDescent="0.2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4.25" x14ac:dyDescent="0.2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4.25" x14ac:dyDescent="0.2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4.25" x14ac:dyDescent="0.2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4.25" x14ac:dyDescent="0.2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4.25" x14ac:dyDescent="0.2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4.25" x14ac:dyDescent="0.2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4.25" x14ac:dyDescent="0.2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4.25" x14ac:dyDescent="0.2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4.25" x14ac:dyDescent="0.2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4.25" x14ac:dyDescent="0.2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4.25" x14ac:dyDescent="0.2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4.25" x14ac:dyDescent="0.2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4.25" x14ac:dyDescent="0.2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4.25" x14ac:dyDescent="0.2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4.25" x14ac:dyDescent="0.2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4.25" x14ac:dyDescent="0.2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4.25" x14ac:dyDescent="0.2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4.25" x14ac:dyDescent="0.2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4.25" x14ac:dyDescent="0.2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4.25" x14ac:dyDescent="0.2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4.25" x14ac:dyDescent="0.2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4.25" x14ac:dyDescent="0.2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4.25" x14ac:dyDescent="0.2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4.25" x14ac:dyDescent="0.2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4.25" x14ac:dyDescent="0.2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4.25" x14ac:dyDescent="0.2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4.25" x14ac:dyDescent="0.2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4.25" x14ac:dyDescent="0.2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4.25" x14ac:dyDescent="0.2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4.25" x14ac:dyDescent="0.2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4.25" x14ac:dyDescent="0.2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4.25" x14ac:dyDescent="0.2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4.25" x14ac:dyDescent="0.2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4.25" x14ac:dyDescent="0.2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4.25" x14ac:dyDescent="0.2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4.25" x14ac:dyDescent="0.2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4.25" x14ac:dyDescent="0.2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4.25" x14ac:dyDescent="0.2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4.25" x14ac:dyDescent="0.2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4.25" x14ac:dyDescent="0.2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4.25" x14ac:dyDescent="0.2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4.25" x14ac:dyDescent="0.2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4.25" x14ac:dyDescent="0.2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4.25" x14ac:dyDescent="0.2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4.25" x14ac:dyDescent="0.2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4.25" x14ac:dyDescent="0.2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4.25" x14ac:dyDescent="0.2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4.25" x14ac:dyDescent="0.2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4.25" x14ac:dyDescent="0.2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4.25" x14ac:dyDescent="0.2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4.25" x14ac:dyDescent="0.2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4.25" x14ac:dyDescent="0.2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4.25" x14ac:dyDescent="0.2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4.25" x14ac:dyDescent="0.2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4.25" x14ac:dyDescent="0.2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4.25" x14ac:dyDescent="0.2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4.25" x14ac:dyDescent="0.2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4.25" x14ac:dyDescent="0.2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4.25" x14ac:dyDescent="0.2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4.25" x14ac:dyDescent="0.2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4.25" x14ac:dyDescent="0.2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4.25" x14ac:dyDescent="0.2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4.25" x14ac:dyDescent="0.2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4.25" x14ac:dyDescent="0.2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4.25" x14ac:dyDescent="0.2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4.25" x14ac:dyDescent="0.2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4.25" x14ac:dyDescent="0.2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4.25" x14ac:dyDescent="0.2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4.25" x14ac:dyDescent="0.2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4.25" x14ac:dyDescent="0.2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4.25" x14ac:dyDescent="0.2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4.25" x14ac:dyDescent="0.2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4.25" x14ac:dyDescent="0.2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4.25" x14ac:dyDescent="0.2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4.25" x14ac:dyDescent="0.2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4.25" x14ac:dyDescent="0.2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4.25" x14ac:dyDescent="0.2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4.25" x14ac:dyDescent="0.2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4.25" x14ac:dyDescent="0.2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4.25" x14ac:dyDescent="0.2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4.25" x14ac:dyDescent="0.2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4.25" x14ac:dyDescent="0.2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4.25" x14ac:dyDescent="0.2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4.25" x14ac:dyDescent="0.2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4.25" x14ac:dyDescent="0.2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4.25" x14ac:dyDescent="0.2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4.25" x14ac:dyDescent="0.2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4.25" x14ac:dyDescent="0.2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4.25" x14ac:dyDescent="0.2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4.25" x14ac:dyDescent="0.2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4.25" x14ac:dyDescent="0.2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4.25" x14ac:dyDescent="0.2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4.25" x14ac:dyDescent="0.2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4.25" x14ac:dyDescent="0.2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4.25" x14ac:dyDescent="0.2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4.25" x14ac:dyDescent="0.2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4.25" x14ac:dyDescent="0.2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4.25" x14ac:dyDescent="0.2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4.25" x14ac:dyDescent="0.2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4.25" x14ac:dyDescent="0.2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4.25" x14ac:dyDescent="0.2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4.25" x14ac:dyDescent="0.2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4.25" x14ac:dyDescent="0.2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4.25" x14ac:dyDescent="0.2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4.25" x14ac:dyDescent="0.2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4.25" x14ac:dyDescent="0.2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4.25" x14ac:dyDescent="0.2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4.25" x14ac:dyDescent="0.2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4.25" x14ac:dyDescent="0.2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4.25" x14ac:dyDescent="0.2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4.25" x14ac:dyDescent="0.2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4.25" x14ac:dyDescent="0.2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4.25" x14ac:dyDescent="0.2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4.25" x14ac:dyDescent="0.2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4.25" x14ac:dyDescent="0.2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4.25" x14ac:dyDescent="0.2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4.25" x14ac:dyDescent="0.2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4.25" x14ac:dyDescent="0.2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4.25" x14ac:dyDescent="0.2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4.25" x14ac:dyDescent="0.2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4.25" x14ac:dyDescent="0.2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4.25" x14ac:dyDescent="0.2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4.25" x14ac:dyDescent="0.2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4.25" x14ac:dyDescent="0.2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4.25" x14ac:dyDescent="0.2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4.25" x14ac:dyDescent="0.2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4.25" x14ac:dyDescent="0.2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4.25" x14ac:dyDescent="0.2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4.25" x14ac:dyDescent="0.2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4.25" x14ac:dyDescent="0.2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4.25" x14ac:dyDescent="0.2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4.25" x14ac:dyDescent="0.2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4.25" x14ac:dyDescent="0.2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4.25" x14ac:dyDescent="0.2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4.25" x14ac:dyDescent="0.2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4.25" x14ac:dyDescent="0.2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4.25" x14ac:dyDescent="0.2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4.25" x14ac:dyDescent="0.2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4.25" x14ac:dyDescent="0.2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4.25" x14ac:dyDescent="0.2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4.25" x14ac:dyDescent="0.2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4.25" x14ac:dyDescent="0.2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4.25" x14ac:dyDescent="0.2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4.25" x14ac:dyDescent="0.2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4.25" x14ac:dyDescent="0.2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4.25" x14ac:dyDescent="0.2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4.25" x14ac:dyDescent="0.2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4.25" x14ac:dyDescent="0.2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4.25" x14ac:dyDescent="0.2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4.25" x14ac:dyDescent="0.2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4.25" x14ac:dyDescent="0.2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4.25" x14ac:dyDescent="0.2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4.25" x14ac:dyDescent="0.2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4.25" x14ac:dyDescent="0.2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4.25" x14ac:dyDescent="0.2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4.25" x14ac:dyDescent="0.2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4.25" x14ac:dyDescent="0.2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4.25" x14ac:dyDescent="0.2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4.25" x14ac:dyDescent="0.2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4.25" x14ac:dyDescent="0.2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4.25" x14ac:dyDescent="0.2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4.25" x14ac:dyDescent="0.2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4.25" x14ac:dyDescent="0.2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4.25" x14ac:dyDescent="0.2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4.25" x14ac:dyDescent="0.2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4.25" x14ac:dyDescent="0.2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4.25" x14ac:dyDescent="0.2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4.25" x14ac:dyDescent="0.2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4.25" x14ac:dyDescent="0.2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4.25" x14ac:dyDescent="0.2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4.25" x14ac:dyDescent="0.2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4.25" x14ac:dyDescent="0.2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4.25" x14ac:dyDescent="0.2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4.25" x14ac:dyDescent="0.2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4.25" x14ac:dyDescent="0.2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4.25" x14ac:dyDescent="0.2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4.25" x14ac:dyDescent="0.2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4.25" x14ac:dyDescent="0.2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4.25" x14ac:dyDescent="0.2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4.25" x14ac:dyDescent="0.2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4.25" x14ac:dyDescent="0.2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4.25" x14ac:dyDescent="0.2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4.25" x14ac:dyDescent="0.2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4.25" x14ac:dyDescent="0.2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4.25" x14ac:dyDescent="0.2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4.25" x14ac:dyDescent="0.2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4.25" x14ac:dyDescent="0.2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4.25" x14ac:dyDescent="0.2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4.25" x14ac:dyDescent="0.2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4.25" x14ac:dyDescent="0.2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4.25" x14ac:dyDescent="0.2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4.25" x14ac:dyDescent="0.2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4.25" x14ac:dyDescent="0.2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4.25" x14ac:dyDescent="0.2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4.25" x14ac:dyDescent="0.2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4.25" x14ac:dyDescent="0.2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4.25" x14ac:dyDescent="0.2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4.25" x14ac:dyDescent="0.2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4.25" x14ac:dyDescent="0.2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4.25" x14ac:dyDescent="0.2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4.25" x14ac:dyDescent="0.2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4.25" x14ac:dyDescent="0.2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4.25" x14ac:dyDescent="0.2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4.25" x14ac:dyDescent="0.2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4.25" x14ac:dyDescent="0.2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4.25" x14ac:dyDescent="0.2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4.25" x14ac:dyDescent="0.2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4.25" x14ac:dyDescent="0.2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4.25" x14ac:dyDescent="0.2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4.25" x14ac:dyDescent="0.2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4.25" x14ac:dyDescent="0.2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4.25" x14ac:dyDescent="0.2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4.25" x14ac:dyDescent="0.2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4.25" x14ac:dyDescent="0.2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4.25" x14ac:dyDescent="0.2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4.25" x14ac:dyDescent="0.2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4.25" x14ac:dyDescent="0.2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4.25" x14ac:dyDescent="0.2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4.25" x14ac:dyDescent="0.2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4.25" x14ac:dyDescent="0.2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4.25" x14ac:dyDescent="0.2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4.25" x14ac:dyDescent="0.2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4.25" x14ac:dyDescent="0.2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4.25" x14ac:dyDescent="0.2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4.25" x14ac:dyDescent="0.2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4.25" x14ac:dyDescent="0.2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4.25" x14ac:dyDescent="0.2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4.25" x14ac:dyDescent="0.2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4.25" x14ac:dyDescent="0.2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4.25" x14ac:dyDescent="0.2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4.25" x14ac:dyDescent="0.2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4.25" x14ac:dyDescent="0.2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4.25" x14ac:dyDescent="0.2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4.25" x14ac:dyDescent="0.2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4.25" x14ac:dyDescent="0.2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4.25" x14ac:dyDescent="0.2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4.25" x14ac:dyDescent="0.2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4.25" x14ac:dyDescent="0.2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4.25" x14ac:dyDescent="0.2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4.25" x14ac:dyDescent="0.2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4.25" x14ac:dyDescent="0.2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4.25" x14ac:dyDescent="0.2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4.25" x14ac:dyDescent="0.2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4.25" x14ac:dyDescent="0.2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4.25" x14ac:dyDescent="0.2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4.25" x14ac:dyDescent="0.2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4.25" x14ac:dyDescent="0.2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4.25" x14ac:dyDescent="0.2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4.25" x14ac:dyDescent="0.2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4.25" x14ac:dyDescent="0.2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4.25" x14ac:dyDescent="0.2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4.25" x14ac:dyDescent="0.2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4.25" x14ac:dyDescent="0.2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4.25" x14ac:dyDescent="0.2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4.25" x14ac:dyDescent="0.2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4.25" x14ac:dyDescent="0.2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4.25" x14ac:dyDescent="0.2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4.25" x14ac:dyDescent="0.2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4.25" x14ac:dyDescent="0.2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4.25" x14ac:dyDescent="0.2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4.25" x14ac:dyDescent="0.2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4.25" x14ac:dyDescent="0.2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4.25" x14ac:dyDescent="0.2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4.25" x14ac:dyDescent="0.2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4.25" x14ac:dyDescent="0.2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4.25" x14ac:dyDescent="0.2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4.25" x14ac:dyDescent="0.2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4.25" x14ac:dyDescent="0.2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4.25" x14ac:dyDescent="0.2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4.25" x14ac:dyDescent="0.2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4.25" x14ac:dyDescent="0.2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4.25" x14ac:dyDescent="0.2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4.25" x14ac:dyDescent="0.2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4.25" x14ac:dyDescent="0.2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4.25" x14ac:dyDescent="0.2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4.25" x14ac:dyDescent="0.2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4.25" x14ac:dyDescent="0.2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4.25" x14ac:dyDescent="0.2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4.25" x14ac:dyDescent="0.2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4.25" x14ac:dyDescent="0.2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4.25" x14ac:dyDescent="0.2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4.25" x14ac:dyDescent="0.2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4.25" x14ac:dyDescent="0.2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4.25" x14ac:dyDescent="0.2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4.25" x14ac:dyDescent="0.2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4.25" x14ac:dyDescent="0.2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4.25" x14ac:dyDescent="0.2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4.25" x14ac:dyDescent="0.2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4.25" x14ac:dyDescent="0.2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4.25" x14ac:dyDescent="0.2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4.25" x14ac:dyDescent="0.2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4.25" x14ac:dyDescent="0.2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4.25" x14ac:dyDescent="0.2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4.25" x14ac:dyDescent="0.2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4.25" x14ac:dyDescent="0.2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4.25" x14ac:dyDescent="0.2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4.25" x14ac:dyDescent="0.2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4.25" x14ac:dyDescent="0.2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4.25" x14ac:dyDescent="0.2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4.25" x14ac:dyDescent="0.2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4.25" x14ac:dyDescent="0.2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4.25" x14ac:dyDescent="0.2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4.25" x14ac:dyDescent="0.2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4.25" x14ac:dyDescent="0.2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4.25" x14ac:dyDescent="0.2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4.25" x14ac:dyDescent="0.2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4.25" x14ac:dyDescent="0.2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4.25" x14ac:dyDescent="0.2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4.25" x14ac:dyDescent="0.2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4.25" x14ac:dyDescent="0.2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4.25" x14ac:dyDescent="0.2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4.25" x14ac:dyDescent="0.2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4.25" x14ac:dyDescent="0.2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4.25" x14ac:dyDescent="0.2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4.25" x14ac:dyDescent="0.2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4.25" x14ac:dyDescent="0.2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4.25" x14ac:dyDescent="0.2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4.25" x14ac:dyDescent="0.2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4.25" x14ac:dyDescent="0.2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4.25" x14ac:dyDescent="0.2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4.25" x14ac:dyDescent="0.2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4.25" x14ac:dyDescent="0.2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4.25" x14ac:dyDescent="0.2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4.25" x14ac:dyDescent="0.2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4.25" x14ac:dyDescent="0.2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4.25" x14ac:dyDescent="0.2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4.25" x14ac:dyDescent="0.2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4.25" x14ac:dyDescent="0.2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4.25" x14ac:dyDescent="0.2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4.25" x14ac:dyDescent="0.2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4.25" x14ac:dyDescent="0.2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4.25" x14ac:dyDescent="0.2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4.25" x14ac:dyDescent="0.2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4.25" x14ac:dyDescent="0.2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4.25" x14ac:dyDescent="0.2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4.25" x14ac:dyDescent="0.2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4.25" x14ac:dyDescent="0.2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4.25" x14ac:dyDescent="0.2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4.25" x14ac:dyDescent="0.2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4.25" x14ac:dyDescent="0.2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4.25" x14ac:dyDescent="0.2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4.25" x14ac:dyDescent="0.2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4.25" x14ac:dyDescent="0.2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4.25" x14ac:dyDescent="0.2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4.25" x14ac:dyDescent="0.2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4.25" x14ac:dyDescent="0.2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4.25" x14ac:dyDescent="0.2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4.25" x14ac:dyDescent="0.2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4.25" x14ac:dyDescent="0.2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4.25" x14ac:dyDescent="0.2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4.25" x14ac:dyDescent="0.2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4.25" x14ac:dyDescent="0.2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4.25" x14ac:dyDescent="0.2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4.25" x14ac:dyDescent="0.2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4.25" x14ac:dyDescent="0.2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4.25" x14ac:dyDescent="0.2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4.25" x14ac:dyDescent="0.2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4.25" x14ac:dyDescent="0.2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4.25" x14ac:dyDescent="0.2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4.25" x14ac:dyDescent="0.2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4.25" x14ac:dyDescent="0.2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4.25" x14ac:dyDescent="0.2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4.25" x14ac:dyDescent="0.2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4.25" x14ac:dyDescent="0.2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4.25" x14ac:dyDescent="0.2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4.25" x14ac:dyDescent="0.2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4.25" x14ac:dyDescent="0.2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4.25" x14ac:dyDescent="0.2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4.25" x14ac:dyDescent="0.2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4.25" x14ac:dyDescent="0.2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4.25" x14ac:dyDescent="0.2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4.25" x14ac:dyDescent="0.2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4.25" x14ac:dyDescent="0.2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4.25" x14ac:dyDescent="0.2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4.25" x14ac:dyDescent="0.2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4.25" x14ac:dyDescent="0.2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4.25" x14ac:dyDescent="0.2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4.25" x14ac:dyDescent="0.2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4.25" x14ac:dyDescent="0.2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4.25" x14ac:dyDescent="0.2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4.25" x14ac:dyDescent="0.2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4.25" x14ac:dyDescent="0.2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4.25" x14ac:dyDescent="0.2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4.25" x14ac:dyDescent="0.2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4.25" x14ac:dyDescent="0.2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4.25" x14ac:dyDescent="0.2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4.25" x14ac:dyDescent="0.2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4.25" x14ac:dyDescent="0.2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4.25" x14ac:dyDescent="0.2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4.25" x14ac:dyDescent="0.2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4.25" x14ac:dyDescent="0.2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4.25" x14ac:dyDescent="0.2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4.25" x14ac:dyDescent="0.2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4.25" x14ac:dyDescent="0.2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4.25" x14ac:dyDescent="0.2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4.25" x14ac:dyDescent="0.2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4.25" x14ac:dyDescent="0.2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4.25" x14ac:dyDescent="0.2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4.25" x14ac:dyDescent="0.2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4.25" x14ac:dyDescent="0.2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4.25" x14ac:dyDescent="0.2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4.25" x14ac:dyDescent="0.2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4.25" x14ac:dyDescent="0.2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4.25" x14ac:dyDescent="0.2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4.25" x14ac:dyDescent="0.2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4.25" x14ac:dyDescent="0.2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4.25" x14ac:dyDescent="0.2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4.25" x14ac:dyDescent="0.2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4.25" x14ac:dyDescent="0.2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4.25" x14ac:dyDescent="0.2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4.25" x14ac:dyDescent="0.2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4.25" x14ac:dyDescent="0.2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4.25" x14ac:dyDescent="0.2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4.25" x14ac:dyDescent="0.2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4.25" x14ac:dyDescent="0.2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4.25" x14ac:dyDescent="0.2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4.25" x14ac:dyDescent="0.2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4.25" x14ac:dyDescent="0.2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4.25" x14ac:dyDescent="0.2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4.25" x14ac:dyDescent="0.2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4.25" x14ac:dyDescent="0.2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4.25" x14ac:dyDescent="0.2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4.25" x14ac:dyDescent="0.2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4.25" x14ac:dyDescent="0.2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4.25" x14ac:dyDescent="0.2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4.25" x14ac:dyDescent="0.2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4.25" x14ac:dyDescent="0.2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4.25" x14ac:dyDescent="0.2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4.25" x14ac:dyDescent="0.2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4.25" x14ac:dyDescent="0.2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4.25" x14ac:dyDescent="0.2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4.25" x14ac:dyDescent="0.2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4.25" x14ac:dyDescent="0.2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4.25" x14ac:dyDescent="0.2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4.25" x14ac:dyDescent="0.2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4.25" x14ac:dyDescent="0.2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4.25" x14ac:dyDescent="0.2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4.25" x14ac:dyDescent="0.2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4.25" x14ac:dyDescent="0.2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4.25" x14ac:dyDescent="0.2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4.25" x14ac:dyDescent="0.2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4.25" x14ac:dyDescent="0.2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4.25" x14ac:dyDescent="0.2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4.25" x14ac:dyDescent="0.2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4.25" x14ac:dyDescent="0.2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4.25" x14ac:dyDescent="0.2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4.25" x14ac:dyDescent="0.2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4.25" x14ac:dyDescent="0.2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4.25" x14ac:dyDescent="0.2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4.25" x14ac:dyDescent="0.2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4.25" x14ac:dyDescent="0.2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4.25" x14ac:dyDescent="0.2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4.25" x14ac:dyDescent="0.2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4.25" x14ac:dyDescent="0.2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4.25" x14ac:dyDescent="0.2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4.25" x14ac:dyDescent="0.2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4.25" x14ac:dyDescent="0.2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4.25" x14ac:dyDescent="0.2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4.25" x14ac:dyDescent="0.2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4.25" x14ac:dyDescent="0.2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4.25" x14ac:dyDescent="0.2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4.25" x14ac:dyDescent="0.2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4.25" x14ac:dyDescent="0.2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4.25" x14ac:dyDescent="0.2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4.25" x14ac:dyDescent="0.2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4.25" x14ac:dyDescent="0.2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4.25" x14ac:dyDescent="0.2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4.25" x14ac:dyDescent="0.2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4.25" x14ac:dyDescent="0.2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4.25" x14ac:dyDescent="0.2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4.25" x14ac:dyDescent="0.2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4.25" x14ac:dyDescent="0.2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4.25" x14ac:dyDescent="0.2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4.25" x14ac:dyDescent="0.2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4.25" x14ac:dyDescent="0.2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4.25" x14ac:dyDescent="0.2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4.25" x14ac:dyDescent="0.2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4.25" x14ac:dyDescent="0.2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4.25" x14ac:dyDescent="0.2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4.25" x14ac:dyDescent="0.2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4.25" x14ac:dyDescent="0.2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4.25" x14ac:dyDescent="0.2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4.25" x14ac:dyDescent="0.2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4.25" x14ac:dyDescent="0.2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4.25" x14ac:dyDescent="0.2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4.25" x14ac:dyDescent="0.2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4.25" x14ac:dyDescent="0.2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4.25" x14ac:dyDescent="0.2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4.25" x14ac:dyDescent="0.2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4.25" x14ac:dyDescent="0.2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4.25" x14ac:dyDescent="0.2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4.25" x14ac:dyDescent="0.2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4.25" x14ac:dyDescent="0.2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4.25" x14ac:dyDescent="0.2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4.25" x14ac:dyDescent="0.2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4.25" x14ac:dyDescent="0.2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4.25" x14ac:dyDescent="0.2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4.25" x14ac:dyDescent="0.2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4.25" x14ac:dyDescent="0.2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4.25" x14ac:dyDescent="0.2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4.25" x14ac:dyDescent="0.2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4.25" x14ac:dyDescent="0.2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4.25" x14ac:dyDescent="0.2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4.25" x14ac:dyDescent="0.2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4.25" x14ac:dyDescent="0.2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4.25" x14ac:dyDescent="0.2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4.25" x14ac:dyDescent="0.2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4.25" x14ac:dyDescent="0.2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4.25" x14ac:dyDescent="0.2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4.25" x14ac:dyDescent="0.2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4.25" x14ac:dyDescent="0.2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4.25" x14ac:dyDescent="0.2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4.25" x14ac:dyDescent="0.2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4.25" x14ac:dyDescent="0.2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4.25" x14ac:dyDescent="0.2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4.25" x14ac:dyDescent="0.2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4.25" x14ac:dyDescent="0.2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4.25" x14ac:dyDescent="0.2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4.25" x14ac:dyDescent="0.2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4.25" x14ac:dyDescent="0.2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4.25" x14ac:dyDescent="0.2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4.25" x14ac:dyDescent="0.2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4.25" x14ac:dyDescent="0.2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4.25" x14ac:dyDescent="0.2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4.25" x14ac:dyDescent="0.2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4.25" x14ac:dyDescent="0.2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4.25" x14ac:dyDescent="0.2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4.25" x14ac:dyDescent="0.2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4.25" x14ac:dyDescent="0.2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4.25" x14ac:dyDescent="0.2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4.25" x14ac:dyDescent="0.2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4.25" x14ac:dyDescent="0.2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4.25" x14ac:dyDescent="0.2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4.25" x14ac:dyDescent="0.2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4.25" x14ac:dyDescent="0.2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4.25" x14ac:dyDescent="0.2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4.25" x14ac:dyDescent="0.2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4.25" x14ac:dyDescent="0.2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4.25" x14ac:dyDescent="0.2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4.25" x14ac:dyDescent="0.2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4.25" x14ac:dyDescent="0.2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4.25" x14ac:dyDescent="0.2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4.25" x14ac:dyDescent="0.2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4.25" x14ac:dyDescent="0.2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4.25" x14ac:dyDescent="0.2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4.25" x14ac:dyDescent="0.2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4.25" x14ac:dyDescent="0.2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4.25" x14ac:dyDescent="0.2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4.25" x14ac:dyDescent="0.2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4.25" x14ac:dyDescent="0.2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4.25" x14ac:dyDescent="0.2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4.25" x14ac:dyDescent="0.2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4.25" x14ac:dyDescent="0.2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4.25" x14ac:dyDescent="0.2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4.25" x14ac:dyDescent="0.2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4.25" x14ac:dyDescent="0.2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4.25" x14ac:dyDescent="0.2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4.25" x14ac:dyDescent="0.2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4.25" x14ac:dyDescent="0.2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4.25" x14ac:dyDescent="0.2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4.25" x14ac:dyDescent="0.2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4.25" x14ac:dyDescent="0.2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4.25" x14ac:dyDescent="0.2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4.25" x14ac:dyDescent="0.2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4.25" x14ac:dyDescent="0.2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4.25" x14ac:dyDescent="0.2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4.25" x14ac:dyDescent="0.2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4.25" x14ac:dyDescent="0.2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4.25" x14ac:dyDescent="0.2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4.25" x14ac:dyDescent="0.2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4.25" x14ac:dyDescent="0.2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4.25" x14ac:dyDescent="0.2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4.25" x14ac:dyDescent="0.2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4.25" x14ac:dyDescent="0.2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4.25" x14ac:dyDescent="0.2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4.25" x14ac:dyDescent="0.2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4.25" x14ac:dyDescent="0.2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4.25" x14ac:dyDescent="0.2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4.25" x14ac:dyDescent="0.2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4.25" x14ac:dyDescent="0.2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4.25" x14ac:dyDescent="0.2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4.25" x14ac:dyDescent="0.2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4.25" x14ac:dyDescent="0.2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4.25" x14ac:dyDescent="0.2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4.25" x14ac:dyDescent="0.2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4.25" x14ac:dyDescent="0.2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4.25" x14ac:dyDescent="0.2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4.25" x14ac:dyDescent="0.2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4.25" x14ac:dyDescent="0.2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4.25" x14ac:dyDescent="0.2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4.25" x14ac:dyDescent="0.2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4.25" x14ac:dyDescent="0.2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4.25" x14ac:dyDescent="0.2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4.25" x14ac:dyDescent="0.2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4.25" x14ac:dyDescent="0.2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4.25" x14ac:dyDescent="0.2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4.25" x14ac:dyDescent="0.2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4.25" x14ac:dyDescent="0.2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4.25" x14ac:dyDescent="0.2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4.25" x14ac:dyDescent="0.2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4.25" x14ac:dyDescent="0.2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4.25" x14ac:dyDescent="0.2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4.25" x14ac:dyDescent="0.2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4.25" x14ac:dyDescent="0.2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4.25" x14ac:dyDescent="0.2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4.25" x14ac:dyDescent="0.2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4.25" x14ac:dyDescent="0.2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4.25" x14ac:dyDescent="0.2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4.25" x14ac:dyDescent="0.2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4.25" x14ac:dyDescent="0.2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4.25" x14ac:dyDescent="0.2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4.25" x14ac:dyDescent="0.2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4.25" x14ac:dyDescent="0.2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4.25" x14ac:dyDescent="0.2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4.25" x14ac:dyDescent="0.2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4.25" x14ac:dyDescent="0.2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4.25" x14ac:dyDescent="0.2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4.25" x14ac:dyDescent="0.2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4.25" x14ac:dyDescent="0.2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4.25" x14ac:dyDescent="0.2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4.25" x14ac:dyDescent="0.2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4.25" x14ac:dyDescent="0.2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4.25" x14ac:dyDescent="0.2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4.25" x14ac:dyDescent="0.2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4.25" x14ac:dyDescent="0.2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4.25" x14ac:dyDescent="0.2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4.25" x14ac:dyDescent="0.2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4.25" x14ac:dyDescent="0.2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4.25" x14ac:dyDescent="0.2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4.25" x14ac:dyDescent="0.2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4.25" x14ac:dyDescent="0.2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4.25" x14ac:dyDescent="0.2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4.25" x14ac:dyDescent="0.2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4.25" x14ac:dyDescent="0.2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4.25" x14ac:dyDescent="0.2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4.25" x14ac:dyDescent="0.2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4.25" x14ac:dyDescent="0.2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4.25" x14ac:dyDescent="0.2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4.25" x14ac:dyDescent="0.2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4.25" x14ac:dyDescent="0.2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4.25" x14ac:dyDescent="0.2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4.25" x14ac:dyDescent="0.2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4.25" x14ac:dyDescent="0.2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4.25" x14ac:dyDescent="0.2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4.25" x14ac:dyDescent="0.2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4.25" x14ac:dyDescent="0.2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4.25" x14ac:dyDescent="0.2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4.25" x14ac:dyDescent="0.2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4.25" x14ac:dyDescent="0.2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4.25" x14ac:dyDescent="0.2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4.25" x14ac:dyDescent="0.2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4.25" x14ac:dyDescent="0.2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4.25" x14ac:dyDescent="0.2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4.25" x14ac:dyDescent="0.2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4.25" x14ac:dyDescent="0.2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4.25" x14ac:dyDescent="0.2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4.25" x14ac:dyDescent="0.2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4.25" x14ac:dyDescent="0.2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4.25" x14ac:dyDescent="0.2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4.25" x14ac:dyDescent="0.2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4.25" x14ac:dyDescent="0.2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4.25" x14ac:dyDescent="0.2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4.25" x14ac:dyDescent="0.2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4.25" x14ac:dyDescent="0.2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4.25" x14ac:dyDescent="0.2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4.25" x14ac:dyDescent="0.2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4.25" x14ac:dyDescent="0.2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4.25" x14ac:dyDescent="0.2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4.25" x14ac:dyDescent="0.2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4.25" x14ac:dyDescent="0.2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4.25" x14ac:dyDescent="0.2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4.25" x14ac:dyDescent="0.2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4.25" x14ac:dyDescent="0.2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4.25" x14ac:dyDescent="0.2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4.25" x14ac:dyDescent="0.2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4.25" x14ac:dyDescent="0.2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4.25" x14ac:dyDescent="0.2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4.25" x14ac:dyDescent="0.2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4.25" x14ac:dyDescent="0.2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4.25" x14ac:dyDescent="0.2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4.25" x14ac:dyDescent="0.2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4.25" x14ac:dyDescent="0.2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4.25" x14ac:dyDescent="0.2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4.25" x14ac:dyDescent="0.2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4.25" x14ac:dyDescent="0.2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4.25" x14ac:dyDescent="0.2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4.25" x14ac:dyDescent="0.2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4.25" x14ac:dyDescent="0.2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4.25" x14ac:dyDescent="0.2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4.25" x14ac:dyDescent="0.2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4.25" x14ac:dyDescent="0.2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4.25" x14ac:dyDescent="0.2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4.25" x14ac:dyDescent="0.2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4.25" x14ac:dyDescent="0.2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4.25" x14ac:dyDescent="0.2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4.25" x14ac:dyDescent="0.2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4.25" x14ac:dyDescent="0.2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4.25" x14ac:dyDescent="0.2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4.25" x14ac:dyDescent="0.2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4.25" x14ac:dyDescent="0.2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4.25" x14ac:dyDescent="0.2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4.25" x14ac:dyDescent="0.2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4.25" x14ac:dyDescent="0.2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4.25" x14ac:dyDescent="0.2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4.25" x14ac:dyDescent="0.2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4.25" x14ac:dyDescent="0.2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4.25" x14ac:dyDescent="0.2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4.25" x14ac:dyDescent="0.2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4.25" x14ac:dyDescent="0.2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4.25" x14ac:dyDescent="0.2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4.25" x14ac:dyDescent="0.2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4.25" x14ac:dyDescent="0.2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4.25" x14ac:dyDescent="0.2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4.25" x14ac:dyDescent="0.2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4.25" x14ac:dyDescent="0.2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4.25" x14ac:dyDescent="0.2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4.25" x14ac:dyDescent="0.2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4.25" x14ac:dyDescent="0.2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4.25" x14ac:dyDescent="0.2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4.25" x14ac:dyDescent="0.2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4.25" x14ac:dyDescent="0.2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4.25" x14ac:dyDescent="0.2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4.25" x14ac:dyDescent="0.2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4.25" x14ac:dyDescent="0.2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4.25" x14ac:dyDescent="0.2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4.25" x14ac:dyDescent="0.2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4.25" x14ac:dyDescent="0.2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4.25" x14ac:dyDescent="0.2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4.25" x14ac:dyDescent="0.2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4.25" x14ac:dyDescent="0.2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4.25" x14ac:dyDescent="0.2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4.25" x14ac:dyDescent="0.2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4.25" x14ac:dyDescent="0.2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4.25" x14ac:dyDescent="0.2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4.25" x14ac:dyDescent="0.2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4.25" x14ac:dyDescent="0.2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4.25" x14ac:dyDescent="0.2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4.25" x14ac:dyDescent="0.2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4.25" x14ac:dyDescent="0.2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4.25" x14ac:dyDescent="0.2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4.25" x14ac:dyDescent="0.2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4.25" x14ac:dyDescent="0.2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4.25" x14ac:dyDescent="0.2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4.25" x14ac:dyDescent="0.2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4.25" x14ac:dyDescent="0.2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4.25" x14ac:dyDescent="0.2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4.25" x14ac:dyDescent="0.2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4.25" x14ac:dyDescent="0.2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4.25" x14ac:dyDescent="0.2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4.25" x14ac:dyDescent="0.2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4.25" x14ac:dyDescent="0.2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4.25" x14ac:dyDescent="0.2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4.25" x14ac:dyDescent="0.2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4.25" x14ac:dyDescent="0.2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4.25" x14ac:dyDescent="0.2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4.25" x14ac:dyDescent="0.2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4.25" x14ac:dyDescent="0.2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4.25" x14ac:dyDescent="0.2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4.25" x14ac:dyDescent="0.2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4.25" x14ac:dyDescent="0.2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4.25" x14ac:dyDescent="0.2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4.25" x14ac:dyDescent="0.2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4.25" x14ac:dyDescent="0.2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4.25" x14ac:dyDescent="0.2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4.25" x14ac:dyDescent="0.2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4.25" x14ac:dyDescent="0.2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4.25" x14ac:dyDescent="0.2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4.25" x14ac:dyDescent="0.2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4.25" x14ac:dyDescent="0.2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4.25" x14ac:dyDescent="0.2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4.25" x14ac:dyDescent="0.2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4.25" x14ac:dyDescent="0.2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4.25" x14ac:dyDescent="0.2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4.25" x14ac:dyDescent="0.2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4.25" x14ac:dyDescent="0.2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4.25" x14ac:dyDescent="0.2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4.25" x14ac:dyDescent="0.2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4.25" x14ac:dyDescent="0.2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4.25" x14ac:dyDescent="0.2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4.25" x14ac:dyDescent="0.2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4.25" x14ac:dyDescent="0.2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4.25" x14ac:dyDescent="0.2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4.25" x14ac:dyDescent="0.2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4.25" x14ac:dyDescent="0.2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4.25" x14ac:dyDescent="0.2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4.25" x14ac:dyDescent="0.2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4.25" x14ac:dyDescent="0.2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4.25" x14ac:dyDescent="0.2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4.25" x14ac:dyDescent="0.2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4.25" x14ac:dyDescent="0.2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4.25" x14ac:dyDescent="0.2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4.25" x14ac:dyDescent="0.2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4.25" x14ac:dyDescent="0.2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4.25" x14ac:dyDescent="0.2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4.25" x14ac:dyDescent="0.2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4.25" x14ac:dyDescent="0.2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4.25" x14ac:dyDescent="0.2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4.25" x14ac:dyDescent="0.2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4.25" x14ac:dyDescent="0.2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4.25" x14ac:dyDescent="0.2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4.25" x14ac:dyDescent="0.2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4.25" x14ac:dyDescent="0.2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4.25" x14ac:dyDescent="0.2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4.25" x14ac:dyDescent="0.2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4.25" x14ac:dyDescent="0.2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4.25" x14ac:dyDescent="0.2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4.25" x14ac:dyDescent="0.2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4.25" x14ac:dyDescent="0.2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4.25" x14ac:dyDescent="0.2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4.25" x14ac:dyDescent="0.2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4.25" x14ac:dyDescent="0.2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4.25" x14ac:dyDescent="0.2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4.25" x14ac:dyDescent="0.2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4.25" x14ac:dyDescent="0.2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4.25" x14ac:dyDescent="0.2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4.25" x14ac:dyDescent="0.2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4.25" x14ac:dyDescent="0.2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4.25" x14ac:dyDescent="0.2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4.25" x14ac:dyDescent="0.2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4.25" x14ac:dyDescent="0.2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4.25" x14ac:dyDescent="0.2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4.25" x14ac:dyDescent="0.2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4.25" x14ac:dyDescent="0.2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4.25" x14ac:dyDescent="0.2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4.25" x14ac:dyDescent="0.2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4.25" x14ac:dyDescent="0.2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4.25" x14ac:dyDescent="0.2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4.25" x14ac:dyDescent="0.2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4.25" x14ac:dyDescent="0.2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4.25" x14ac:dyDescent="0.2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4.25" x14ac:dyDescent="0.2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4.25" x14ac:dyDescent="0.2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4.25" x14ac:dyDescent="0.2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4.25" x14ac:dyDescent="0.2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4.25" x14ac:dyDescent="0.2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4.25" x14ac:dyDescent="0.2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4.25" x14ac:dyDescent="0.2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4.25" x14ac:dyDescent="0.2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4.25" x14ac:dyDescent="0.2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4.25" x14ac:dyDescent="0.2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4.25" x14ac:dyDescent="0.2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4.25" x14ac:dyDescent="0.2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4.25" x14ac:dyDescent="0.2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4.25" x14ac:dyDescent="0.2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4.25" x14ac:dyDescent="0.2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4.25" x14ac:dyDescent="0.2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4.25" x14ac:dyDescent="0.2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4.25" x14ac:dyDescent="0.2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4.25" x14ac:dyDescent="0.2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4.25" x14ac:dyDescent="0.2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4.25" x14ac:dyDescent="0.2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4.25" x14ac:dyDescent="0.2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4.25" x14ac:dyDescent="0.2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4.25" x14ac:dyDescent="0.2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4.25" x14ac:dyDescent="0.2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4.25" x14ac:dyDescent="0.2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4.25" x14ac:dyDescent="0.2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4.25" x14ac:dyDescent="0.2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4.25" x14ac:dyDescent="0.2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4.25" x14ac:dyDescent="0.2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4.25" x14ac:dyDescent="0.2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4.25" x14ac:dyDescent="0.2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4.25" x14ac:dyDescent="0.2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4.25" x14ac:dyDescent="0.2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4.25" x14ac:dyDescent="0.2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4.25" x14ac:dyDescent="0.2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4.25" x14ac:dyDescent="0.2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4.25" x14ac:dyDescent="0.2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4.25" x14ac:dyDescent="0.2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4.25" x14ac:dyDescent="0.2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4.25" x14ac:dyDescent="0.2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4.25" x14ac:dyDescent="0.2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4.25" x14ac:dyDescent="0.2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4.25" x14ac:dyDescent="0.2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4.25" x14ac:dyDescent="0.2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4.25" x14ac:dyDescent="0.2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4.25" x14ac:dyDescent="0.2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4.25" x14ac:dyDescent="0.2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4.25" x14ac:dyDescent="0.2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4.25" x14ac:dyDescent="0.2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4.25" x14ac:dyDescent="0.2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4.25" x14ac:dyDescent="0.2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4.25" x14ac:dyDescent="0.2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4.25" x14ac:dyDescent="0.2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4.25" x14ac:dyDescent="0.2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4.25" x14ac:dyDescent="0.2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4.25" x14ac:dyDescent="0.2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4.25" x14ac:dyDescent="0.2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4.25" x14ac:dyDescent="0.2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4.25" x14ac:dyDescent="0.2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4.25" x14ac:dyDescent="0.2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4.25" x14ac:dyDescent="0.2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4.25" x14ac:dyDescent="0.2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4.25" x14ac:dyDescent="0.2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4.25" x14ac:dyDescent="0.2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4.25" x14ac:dyDescent="0.2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4.25" x14ac:dyDescent="0.2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4.25" x14ac:dyDescent="0.2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4.25" x14ac:dyDescent="0.2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4.25" x14ac:dyDescent="0.2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4.25" x14ac:dyDescent="0.2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4.25" x14ac:dyDescent="0.2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4.25" x14ac:dyDescent="0.2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4.25" x14ac:dyDescent="0.2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4.25" x14ac:dyDescent="0.2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4.25" x14ac:dyDescent="0.2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4.25" x14ac:dyDescent="0.2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4.25" x14ac:dyDescent="0.2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4.25" x14ac:dyDescent="0.2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4.25" x14ac:dyDescent="0.2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4.25" x14ac:dyDescent="0.2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4.25" x14ac:dyDescent="0.2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4.25" x14ac:dyDescent="0.2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4.25" x14ac:dyDescent="0.2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4.25" x14ac:dyDescent="0.2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4.25" x14ac:dyDescent="0.2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4.25" x14ac:dyDescent="0.2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4.25" x14ac:dyDescent="0.2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4.25" x14ac:dyDescent="0.2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4.25" x14ac:dyDescent="0.2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4.25" x14ac:dyDescent="0.2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4.25" x14ac:dyDescent="0.2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4.25" x14ac:dyDescent="0.2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4.25" x14ac:dyDescent="0.2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4.25" x14ac:dyDescent="0.2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4.25" x14ac:dyDescent="0.2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4.25" x14ac:dyDescent="0.2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4.25" x14ac:dyDescent="0.2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4.25" x14ac:dyDescent="0.2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4.25" x14ac:dyDescent="0.2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4.25" x14ac:dyDescent="0.2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4.25" x14ac:dyDescent="0.2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4.25" x14ac:dyDescent="0.2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4.25" x14ac:dyDescent="0.2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4.25" x14ac:dyDescent="0.2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4.25" x14ac:dyDescent="0.2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4.25" x14ac:dyDescent="0.2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4.25" x14ac:dyDescent="0.2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4.25" x14ac:dyDescent="0.2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4.25" x14ac:dyDescent="0.2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4.25" x14ac:dyDescent="0.2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4.25" x14ac:dyDescent="0.2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4.25" x14ac:dyDescent="0.2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4.25" x14ac:dyDescent="0.2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4.25" x14ac:dyDescent="0.2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4.25" x14ac:dyDescent="0.2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4.25" x14ac:dyDescent="0.2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4.25" x14ac:dyDescent="0.2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4.25" x14ac:dyDescent="0.2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4.25" x14ac:dyDescent="0.2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4.25" x14ac:dyDescent="0.2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4.25" x14ac:dyDescent="0.2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4.25" x14ac:dyDescent="0.2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4.25" x14ac:dyDescent="0.2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4.25" x14ac:dyDescent="0.2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4.25" x14ac:dyDescent="0.2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4.25" x14ac:dyDescent="0.2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4.25" x14ac:dyDescent="0.2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4.25" x14ac:dyDescent="0.2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4.25" x14ac:dyDescent="0.2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4.25" x14ac:dyDescent="0.2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4.25" x14ac:dyDescent="0.2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4.25" x14ac:dyDescent="0.2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4.25" x14ac:dyDescent="0.2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4.25" x14ac:dyDescent="0.2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4.25" x14ac:dyDescent="0.2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4.25" x14ac:dyDescent="0.2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4.25" x14ac:dyDescent="0.2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4.25" x14ac:dyDescent="0.2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4.25" x14ac:dyDescent="0.2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4.25" x14ac:dyDescent="0.2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4.25" x14ac:dyDescent="0.2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4.25" x14ac:dyDescent="0.2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4.25" x14ac:dyDescent="0.2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4.25" x14ac:dyDescent="0.2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4.25" x14ac:dyDescent="0.2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4.25" x14ac:dyDescent="0.2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4.25" x14ac:dyDescent="0.2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4.25" x14ac:dyDescent="0.2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4.25" x14ac:dyDescent="0.2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4.25" x14ac:dyDescent="0.2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4.25" x14ac:dyDescent="0.2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4.25" x14ac:dyDescent="0.2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4.25" x14ac:dyDescent="0.2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4.25" x14ac:dyDescent="0.2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4.25" x14ac:dyDescent="0.2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4.25" x14ac:dyDescent="0.2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4.25" x14ac:dyDescent="0.2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4.25" x14ac:dyDescent="0.2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4.25" x14ac:dyDescent="0.2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4.25" x14ac:dyDescent="0.2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4.25" x14ac:dyDescent="0.2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4.25" x14ac:dyDescent="0.2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4.25" x14ac:dyDescent="0.2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4.25" x14ac:dyDescent="0.2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4.25" x14ac:dyDescent="0.2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4.25" x14ac:dyDescent="0.2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4.25" x14ac:dyDescent="0.2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4.25" x14ac:dyDescent="0.2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4.25" x14ac:dyDescent="0.2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4.25" x14ac:dyDescent="0.2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4.25" x14ac:dyDescent="0.2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4.25" x14ac:dyDescent="0.2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4.25" x14ac:dyDescent="0.2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4.25" x14ac:dyDescent="0.2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4.25" x14ac:dyDescent="0.2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4.25" x14ac:dyDescent="0.2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4.25" x14ac:dyDescent="0.2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4.25" x14ac:dyDescent="0.2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4.25" x14ac:dyDescent="0.2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4.25" x14ac:dyDescent="0.2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4.25" x14ac:dyDescent="0.2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4.25" x14ac:dyDescent="0.2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4.25" x14ac:dyDescent="0.2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4.25" x14ac:dyDescent="0.2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4.25" x14ac:dyDescent="0.2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4.25" x14ac:dyDescent="0.2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4.25" x14ac:dyDescent="0.2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4.25" x14ac:dyDescent="0.2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4.25" x14ac:dyDescent="0.2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4.25" x14ac:dyDescent="0.2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4.25" x14ac:dyDescent="0.2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4.25" x14ac:dyDescent="0.2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4.25" x14ac:dyDescent="0.2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4.25" x14ac:dyDescent="0.2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4.25" x14ac:dyDescent="0.2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4.25" x14ac:dyDescent="0.2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4.25" x14ac:dyDescent="0.2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4.25" x14ac:dyDescent="0.2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4.25" x14ac:dyDescent="0.2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4.25" x14ac:dyDescent="0.2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4.25" x14ac:dyDescent="0.2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4.25" x14ac:dyDescent="0.2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4.25" x14ac:dyDescent="0.2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4.25" x14ac:dyDescent="0.2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4.25" x14ac:dyDescent="0.2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4.25" x14ac:dyDescent="0.2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4.25" x14ac:dyDescent="0.2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4.25" x14ac:dyDescent="0.2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4.25" x14ac:dyDescent="0.2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4.25" x14ac:dyDescent="0.2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4.25" x14ac:dyDescent="0.2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4.25" x14ac:dyDescent="0.2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4.25" x14ac:dyDescent="0.2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4.25" x14ac:dyDescent="0.2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4.25" x14ac:dyDescent="0.2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4.25" x14ac:dyDescent="0.2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4.25" x14ac:dyDescent="0.2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4.25" x14ac:dyDescent="0.2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4.25" x14ac:dyDescent="0.2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4.25" x14ac:dyDescent="0.2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4.25" x14ac:dyDescent="0.2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4.25" x14ac:dyDescent="0.2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4.25" x14ac:dyDescent="0.2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4.25" x14ac:dyDescent="0.2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4.25" x14ac:dyDescent="0.2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4.25" x14ac:dyDescent="0.2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4.25" x14ac:dyDescent="0.2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4.25" x14ac:dyDescent="0.2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4.25" x14ac:dyDescent="0.2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4.25" x14ac:dyDescent="0.2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4.25" x14ac:dyDescent="0.2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4.25" x14ac:dyDescent="0.2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4.25" x14ac:dyDescent="0.2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4.25" x14ac:dyDescent="0.2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4.25" x14ac:dyDescent="0.2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4.25" x14ac:dyDescent="0.2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4.25" x14ac:dyDescent="0.2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4.25" x14ac:dyDescent="0.2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4.25" x14ac:dyDescent="0.2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4.25" x14ac:dyDescent="0.2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4.25" x14ac:dyDescent="0.2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4.25" x14ac:dyDescent="0.2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4.25" x14ac:dyDescent="0.2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4.25" x14ac:dyDescent="0.2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4.25" x14ac:dyDescent="0.2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4.25" x14ac:dyDescent="0.2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4.25" x14ac:dyDescent="0.2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4.25" x14ac:dyDescent="0.2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4.25" x14ac:dyDescent="0.2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4.25" x14ac:dyDescent="0.2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4.25" x14ac:dyDescent="0.2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4.25" x14ac:dyDescent="0.2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4.25" x14ac:dyDescent="0.2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4.25" x14ac:dyDescent="0.2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4.25" x14ac:dyDescent="0.2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4.25" x14ac:dyDescent="0.2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4.25" x14ac:dyDescent="0.2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4.25" x14ac:dyDescent="0.2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4.25" x14ac:dyDescent="0.2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4.25" x14ac:dyDescent="0.2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4.25" x14ac:dyDescent="0.2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4.25" x14ac:dyDescent="0.2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4.25" x14ac:dyDescent="0.2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4.25" x14ac:dyDescent="0.2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4.25" x14ac:dyDescent="0.2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4.25" x14ac:dyDescent="0.2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4.25" x14ac:dyDescent="0.2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4.25" x14ac:dyDescent="0.2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4.25" x14ac:dyDescent="0.2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4.25" x14ac:dyDescent="0.2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4.25" x14ac:dyDescent="0.2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4.25" x14ac:dyDescent="0.2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4.25" x14ac:dyDescent="0.2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4.25" x14ac:dyDescent="0.2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4.25" x14ac:dyDescent="0.2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4.25" x14ac:dyDescent="0.2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4.25" x14ac:dyDescent="0.2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4.25" x14ac:dyDescent="0.2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4.25" x14ac:dyDescent="0.2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4.25" x14ac:dyDescent="0.2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4.25" x14ac:dyDescent="0.2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4.25" x14ac:dyDescent="0.2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4.25" x14ac:dyDescent="0.2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4.25" x14ac:dyDescent="0.2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4.25" x14ac:dyDescent="0.2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4.25" x14ac:dyDescent="0.2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4.25" x14ac:dyDescent="0.2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4.25" x14ac:dyDescent="0.2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4.25" x14ac:dyDescent="0.2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4.25" x14ac:dyDescent="0.2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4.25" x14ac:dyDescent="0.2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4.25" x14ac:dyDescent="0.2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4.25" x14ac:dyDescent="0.2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4.25" x14ac:dyDescent="0.2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4.25" x14ac:dyDescent="0.2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4.25" x14ac:dyDescent="0.2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4.25" x14ac:dyDescent="0.2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4.25" x14ac:dyDescent="0.2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4.25" x14ac:dyDescent="0.2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4.25" x14ac:dyDescent="0.2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4.25" x14ac:dyDescent="0.2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4.25" x14ac:dyDescent="0.2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4.25" x14ac:dyDescent="0.2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4.25" x14ac:dyDescent="0.2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4.25" x14ac:dyDescent="0.2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4.25" x14ac:dyDescent="0.2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4.25" x14ac:dyDescent="0.2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4.25" x14ac:dyDescent="0.2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4.25" x14ac:dyDescent="0.2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4.25" x14ac:dyDescent="0.2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4.25" x14ac:dyDescent="0.2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4.25" x14ac:dyDescent="0.2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4.25" x14ac:dyDescent="0.2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4.25" x14ac:dyDescent="0.2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4.25" x14ac:dyDescent="0.2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4.25" x14ac:dyDescent="0.2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4.25" x14ac:dyDescent="0.2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4.25" x14ac:dyDescent="0.2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4.25" x14ac:dyDescent="0.2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4.25" x14ac:dyDescent="0.2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4.25" x14ac:dyDescent="0.2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4.25" x14ac:dyDescent="0.2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4.25" x14ac:dyDescent="0.2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4.25" x14ac:dyDescent="0.2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4.25" x14ac:dyDescent="0.2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4.25" x14ac:dyDescent="0.2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4.25" x14ac:dyDescent="0.2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4.25" x14ac:dyDescent="0.2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4.25" x14ac:dyDescent="0.2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4.25" x14ac:dyDescent="0.2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4.25" x14ac:dyDescent="0.2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4.25" x14ac:dyDescent="0.2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4.25" x14ac:dyDescent="0.2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4.25" x14ac:dyDescent="0.2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4.25" x14ac:dyDescent="0.2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4.25" x14ac:dyDescent="0.2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4.25" x14ac:dyDescent="0.2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4.25" x14ac:dyDescent="0.2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4.25" x14ac:dyDescent="0.2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4.25" x14ac:dyDescent="0.2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4.25" x14ac:dyDescent="0.2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4.25" x14ac:dyDescent="0.2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4.25" x14ac:dyDescent="0.2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4.25" x14ac:dyDescent="0.2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4.25" x14ac:dyDescent="0.2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4.25" x14ac:dyDescent="0.2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4.25" x14ac:dyDescent="0.2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4.25" x14ac:dyDescent="0.2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4.25" x14ac:dyDescent="0.2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4.25" x14ac:dyDescent="0.2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4.25" x14ac:dyDescent="0.2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4.25" x14ac:dyDescent="0.2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4.25" x14ac:dyDescent="0.2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4.25" x14ac:dyDescent="0.2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4.25" x14ac:dyDescent="0.2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4.25" x14ac:dyDescent="0.2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4.25" x14ac:dyDescent="0.2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4.25" x14ac:dyDescent="0.2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4.25" x14ac:dyDescent="0.2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4.25" x14ac:dyDescent="0.2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4.25" x14ac:dyDescent="0.2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4.25" x14ac:dyDescent="0.2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4.25" x14ac:dyDescent="0.2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4.25" x14ac:dyDescent="0.2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4.25" x14ac:dyDescent="0.2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4.25" x14ac:dyDescent="0.2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4.25" x14ac:dyDescent="0.2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4.25" x14ac:dyDescent="0.2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4.25" x14ac:dyDescent="0.2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4.25" x14ac:dyDescent="0.2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4.25" x14ac:dyDescent="0.2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4.25" x14ac:dyDescent="0.2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4.25" x14ac:dyDescent="0.2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4.25" x14ac:dyDescent="0.2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4.25" x14ac:dyDescent="0.2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4.25" x14ac:dyDescent="0.2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4.25" x14ac:dyDescent="0.2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4.25" x14ac:dyDescent="0.2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4.25" x14ac:dyDescent="0.2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4.25" x14ac:dyDescent="0.2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4.25" x14ac:dyDescent="0.2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4.25" x14ac:dyDescent="0.2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4.25" x14ac:dyDescent="0.2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4.25" x14ac:dyDescent="0.2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4.25" x14ac:dyDescent="0.2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4.25" x14ac:dyDescent="0.2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4.25" x14ac:dyDescent="0.2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4.25" x14ac:dyDescent="0.2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4.25" x14ac:dyDescent="0.2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4.25" x14ac:dyDescent="0.2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4.25" x14ac:dyDescent="0.2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4.25" x14ac:dyDescent="0.2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4.25" x14ac:dyDescent="0.2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4.25" x14ac:dyDescent="0.2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4.25" x14ac:dyDescent="0.2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4.25" x14ac:dyDescent="0.2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4.25" x14ac:dyDescent="0.2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4.25" x14ac:dyDescent="0.2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4.25" x14ac:dyDescent="0.2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4.25" x14ac:dyDescent="0.2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4.25" x14ac:dyDescent="0.2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4.25" x14ac:dyDescent="0.2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4.25" x14ac:dyDescent="0.2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4.25" x14ac:dyDescent="0.2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4.25" x14ac:dyDescent="0.2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4.25" x14ac:dyDescent="0.2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4.25" x14ac:dyDescent="0.2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4.25" x14ac:dyDescent="0.2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4.25" x14ac:dyDescent="0.2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4.25" x14ac:dyDescent="0.2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4.25" x14ac:dyDescent="0.2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4.25" x14ac:dyDescent="0.2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4.25" x14ac:dyDescent="0.2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4.25" x14ac:dyDescent="0.2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4.25" x14ac:dyDescent="0.2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4.25" x14ac:dyDescent="0.2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4.25" x14ac:dyDescent="0.2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4.25" x14ac:dyDescent="0.2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4.25" x14ac:dyDescent="0.2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4.25" x14ac:dyDescent="0.2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4.25" x14ac:dyDescent="0.2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4.25" x14ac:dyDescent="0.2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4.25" x14ac:dyDescent="0.2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4.25" x14ac:dyDescent="0.2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4.25" x14ac:dyDescent="0.2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4.25" x14ac:dyDescent="0.2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4.25" x14ac:dyDescent="0.2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4.25" x14ac:dyDescent="0.2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4.25" x14ac:dyDescent="0.2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4.25" x14ac:dyDescent="0.2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4.25" x14ac:dyDescent="0.2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4.25" x14ac:dyDescent="0.2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4.25" x14ac:dyDescent="0.2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4.25" x14ac:dyDescent="0.2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4.25" x14ac:dyDescent="0.2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4.25" x14ac:dyDescent="0.2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4.25" x14ac:dyDescent="0.2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4.25" x14ac:dyDescent="0.2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4.25" x14ac:dyDescent="0.2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4.25" x14ac:dyDescent="0.2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4.25" x14ac:dyDescent="0.2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4.25" x14ac:dyDescent="0.2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4.25" x14ac:dyDescent="0.2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4.25" x14ac:dyDescent="0.2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4.25" x14ac:dyDescent="0.2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4.25" x14ac:dyDescent="0.2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4.25" x14ac:dyDescent="0.2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4.25" x14ac:dyDescent="0.2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4.25" x14ac:dyDescent="0.2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4.25" x14ac:dyDescent="0.2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4.25" x14ac:dyDescent="0.2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4.25" x14ac:dyDescent="0.2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4.25" x14ac:dyDescent="0.2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4.25" x14ac:dyDescent="0.2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4.25" x14ac:dyDescent="0.2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4.25" x14ac:dyDescent="0.2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4.25" x14ac:dyDescent="0.2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4.25" x14ac:dyDescent="0.2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4.25" x14ac:dyDescent="0.2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4.25" x14ac:dyDescent="0.2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4.25" x14ac:dyDescent="0.2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4.25" x14ac:dyDescent="0.2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4.25" x14ac:dyDescent="0.2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4.25" x14ac:dyDescent="0.2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4.25" x14ac:dyDescent="0.2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4.25" x14ac:dyDescent="0.2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4.25" x14ac:dyDescent="0.2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4.25" x14ac:dyDescent="0.2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4.25" x14ac:dyDescent="0.2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4.25" x14ac:dyDescent="0.2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4.25" x14ac:dyDescent="0.2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4.25" x14ac:dyDescent="0.2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4.25" x14ac:dyDescent="0.2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4.25" x14ac:dyDescent="0.2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4.25" x14ac:dyDescent="0.2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4.25" x14ac:dyDescent="0.2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4.25" x14ac:dyDescent="0.2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4.25" x14ac:dyDescent="0.2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4.25" x14ac:dyDescent="0.2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4.25" x14ac:dyDescent="0.2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4.25" x14ac:dyDescent="0.2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4.25" x14ac:dyDescent="0.2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4.25" x14ac:dyDescent="0.2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4.25" x14ac:dyDescent="0.2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4.25" x14ac:dyDescent="0.2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4.25" x14ac:dyDescent="0.2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4.25" x14ac:dyDescent="0.2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4.25" x14ac:dyDescent="0.2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4.25" x14ac:dyDescent="0.2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4.25" x14ac:dyDescent="0.2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4.25" x14ac:dyDescent="0.2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4.25" x14ac:dyDescent="0.2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4.25" x14ac:dyDescent="0.2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4.25" x14ac:dyDescent="0.2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4.25" x14ac:dyDescent="0.2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4.25" x14ac:dyDescent="0.2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4.25" x14ac:dyDescent="0.2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4.25" x14ac:dyDescent="0.2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4.25" x14ac:dyDescent="0.2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4.25" x14ac:dyDescent="0.2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4.25" x14ac:dyDescent="0.2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4.25" x14ac:dyDescent="0.2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4.25" x14ac:dyDescent="0.2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4.25" x14ac:dyDescent="0.2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4.25" x14ac:dyDescent="0.2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4.25" x14ac:dyDescent="0.2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4.25" x14ac:dyDescent="0.2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4.25" x14ac:dyDescent="0.2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4.25" x14ac:dyDescent="0.2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4.25" x14ac:dyDescent="0.2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4.25" x14ac:dyDescent="0.2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4.25" x14ac:dyDescent="0.2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4.25" x14ac:dyDescent="0.2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4.25" x14ac:dyDescent="0.2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4.25" x14ac:dyDescent="0.2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4.25" x14ac:dyDescent="0.2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4.25" x14ac:dyDescent="0.2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4.25" x14ac:dyDescent="0.2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4.25" x14ac:dyDescent="0.2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4.25" x14ac:dyDescent="0.2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4.25" x14ac:dyDescent="0.2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4.25" x14ac:dyDescent="0.2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4.25" x14ac:dyDescent="0.2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4.25" x14ac:dyDescent="0.2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4.25" x14ac:dyDescent="0.2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4.25" x14ac:dyDescent="0.2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4.25" x14ac:dyDescent="0.2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4.25" x14ac:dyDescent="0.2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4.25" x14ac:dyDescent="0.2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4.25" x14ac:dyDescent="0.2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4.25" x14ac:dyDescent="0.2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4.25" x14ac:dyDescent="0.2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4.25" x14ac:dyDescent="0.2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4.25" x14ac:dyDescent="0.2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4.25" x14ac:dyDescent="0.2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4.25" x14ac:dyDescent="0.2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4.25" x14ac:dyDescent="0.2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4.25" x14ac:dyDescent="0.2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4.25" x14ac:dyDescent="0.2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4.25" x14ac:dyDescent="0.2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4.25" x14ac:dyDescent="0.2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4.25" x14ac:dyDescent="0.2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4.25" x14ac:dyDescent="0.2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4.25" x14ac:dyDescent="0.2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4.25" x14ac:dyDescent="0.2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4.25" x14ac:dyDescent="0.2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4.25" x14ac:dyDescent="0.2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4.25" x14ac:dyDescent="0.2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4.25" x14ac:dyDescent="0.2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4.25" x14ac:dyDescent="0.2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4.25" x14ac:dyDescent="0.2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4.25" x14ac:dyDescent="0.2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4.25" x14ac:dyDescent="0.2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4.25" x14ac:dyDescent="0.2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4.25" x14ac:dyDescent="0.2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4.25" x14ac:dyDescent="0.2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4.25" x14ac:dyDescent="0.2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4.25" x14ac:dyDescent="0.2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4.25" x14ac:dyDescent="0.2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4.25" x14ac:dyDescent="0.2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4.25" x14ac:dyDescent="0.2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4.25" x14ac:dyDescent="0.2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4.25" x14ac:dyDescent="0.2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4.25" x14ac:dyDescent="0.2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4.25" x14ac:dyDescent="0.2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4.25" x14ac:dyDescent="0.2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4.25" x14ac:dyDescent="0.2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4.25" x14ac:dyDescent="0.2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4.25" x14ac:dyDescent="0.2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4.25" x14ac:dyDescent="0.2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4.25" x14ac:dyDescent="0.2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4.25" x14ac:dyDescent="0.2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4.25" x14ac:dyDescent="0.2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4.25" x14ac:dyDescent="0.2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4.25" x14ac:dyDescent="0.2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4.25" x14ac:dyDescent="0.2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4.25" x14ac:dyDescent="0.2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4.25" x14ac:dyDescent="0.2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4.25" x14ac:dyDescent="0.2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4.25" x14ac:dyDescent="0.2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4.25" x14ac:dyDescent="0.2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4.25" x14ac:dyDescent="0.2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4.25" x14ac:dyDescent="0.2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4.25" x14ac:dyDescent="0.2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4.25" x14ac:dyDescent="0.2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4.25" x14ac:dyDescent="0.2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4.25" x14ac:dyDescent="0.2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4.25" x14ac:dyDescent="0.2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4.25" x14ac:dyDescent="0.2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4.25" x14ac:dyDescent="0.2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4.25" x14ac:dyDescent="0.2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4.25" x14ac:dyDescent="0.2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4.25" x14ac:dyDescent="0.2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4.25" x14ac:dyDescent="0.2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4.25" x14ac:dyDescent="0.2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4.25" x14ac:dyDescent="0.2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4.25" x14ac:dyDescent="0.2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4.25" x14ac:dyDescent="0.2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4.25" x14ac:dyDescent="0.2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4.25" x14ac:dyDescent="0.2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4.25" x14ac:dyDescent="0.2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4.25" x14ac:dyDescent="0.2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4.25" x14ac:dyDescent="0.2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4.25" x14ac:dyDescent="0.2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4.25" x14ac:dyDescent="0.2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4.25" x14ac:dyDescent="0.2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4.25" x14ac:dyDescent="0.2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4.25" x14ac:dyDescent="0.2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4.25" x14ac:dyDescent="0.2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4.25" x14ac:dyDescent="0.2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4.25" x14ac:dyDescent="0.2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4.25" x14ac:dyDescent="0.2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4.25" x14ac:dyDescent="0.2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4.25" x14ac:dyDescent="0.2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4.25" x14ac:dyDescent="0.2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4.25" x14ac:dyDescent="0.2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4.25" x14ac:dyDescent="0.2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4.25" x14ac:dyDescent="0.2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4.25" x14ac:dyDescent="0.2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4.25" x14ac:dyDescent="0.2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4.25" x14ac:dyDescent="0.2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4.25" x14ac:dyDescent="0.2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4.25" x14ac:dyDescent="0.2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4.25" x14ac:dyDescent="0.2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4.25" x14ac:dyDescent="0.2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4.25" x14ac:dyDescent="0.2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4.25" x14ac:dyDescent="0.2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4.25" x14ac:dyDescent="0.2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4.25" x14ac:dyDescent="0.2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4.25" x14ac:dyDescent="0.2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4.25" x14ac:dyDescent="0.2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4.25" x14ac:dyDescent="0.2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4.25" x14ac:dyDescent="0.2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4.25" x14ac:dyDescent="0.2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4.25" x14ac:dyDescent="0.2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4.25" x14ac:dyDescent="0.2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4.25" x14ac:dyDescent="0.2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4.25" x14ac:dyDescent="0.2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4.25" x14ac:dyDescent="0.2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4.25" x14ac:dyDescent="0.2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4.25" x14ac:dyDescent="0.2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4.25" x14ac:dyDescent="0.2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4.25" x14ac:dyDescent="0.2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4.25" x14ac:dyDescent="0.2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4.25" x14ac:dyDescent="0.2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4.25" x14ac:dyDescent="0.2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4.25" x14ac:dyDescent="0.2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4.25" x14ac:dyDescent="0.2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4.25" x14ac:dyDescent="0.2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4.25" x14ac:dyDescent="0.2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4.25" x14ac:dyDescent="0.2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4.25" x14ac:dyDescent="0.2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4.25" x14ac:dyDescent="0.2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4.25" x14ac:dyDescent="0.2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4.25" x14ac:dyDescent="0.2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4.25" x14ac:dyDescent="0.2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4.25" x14ac:dyDescent="0.2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4.25" x14ac:dyDescent="0.2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4.25" x14ac:dyDescent="0.2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4.25" x14ac:dyDescent="0.2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4.25" x14ac:dyDescent="0.2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4.25" x14ac:dyDescent="0.2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4.25" x14ac:dyDescent="0.2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4.25" x14ac:dyDescent="0.2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4.25" x14ac:dyDescent="0.2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4.25" x14ac:dyDescent="0.2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4.25" x14ac:dyDescent="0.2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4.25" x14ac:dyDescent="0.2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4.25" x14ac:dyDescent="0.2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4.25" x14ac:dyDescent="0.2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4.25" x14ac:dyDescent="0.2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4.25" x14ac:dyDescent="0.2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4.25" x14ac:dyDescent="0.2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4.25" x14ac:dyDescent="0.2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4.25" x14ac:dyDescent="0.2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4.25" x14ac:dyDescent="0.2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4.25" x14ac:dyDescent="0.2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4.25" x14ac:dyDescent="0.2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4.25" x14ac:dyDescent="0.2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4.25" x14ac:dyDescent="0.2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4.25" x14ac:dyDescent="0.2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4.25" x14ac:dyDescent="0.2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4.25" x14ac:dyDescent="0.2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4.25" x14ac:dyDescent="0.2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4.25" x14ac:dyDescent="0.2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4.25" x14ac:dyDescent="0.2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4.25" x14ac:dyDescent="0.2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4.25" x14ac:dyDescent="0.2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4.25" x14ac:dyDescent="0.2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4.25" x14ac:dyDescent="0.2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4.25" x14ac:dyDescent="0.2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4.25" x14ac:dyDescent="0.2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4.25" x14ac:dyDescent="0.2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4.25" x14ac:dyDescent="0.2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4.25" x14ac:dyDescent="0.2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4.25" x14ac:dyDescent="0.2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4.25" x14ac:dyDescent="0.2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4.25" x14ac:dyDescent="0.2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4.25" x14ac:dyDescent="0.2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4.25" x14ac:dyDescent="0.2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4.25" x14ac:dyDescent="0.2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4.25" x14ac:dyDescent="0.2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4.25" x14ac:dyDescent="0.2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4.25" x14ac:dyDescent="0.2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4.25" x14ac:dyDescent="0.2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4.25" x14ac:dyDescent="0.2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4.25" x14ac:dyDescent="0.2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4.25" x14ac:dyDescent="0.2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4.25" x14ac:dyDescent="0.2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4.25" x14ac:dyDescent="0.2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4.25" x14ac:dyDescent="0.2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4.25" x14ac:dyDescent="0.2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4.25" x14ac:dyDescent="0.2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4.25" x14ac:dyDescent="0.2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4.25" x14ac:dyDescent="0.2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4.25" x14ac:dyDescent="0.2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4.25" x14ac:dyDescent="0.2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4.25" x14ac:dyDescent="0.2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4.25" x14ac:dyDescent="0.2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4.25" x14ac:dyDescent="0.2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4.25" x14ac:dyDescent="0.2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4.25" x14ac:dyDescent="0.2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4.25" x14ac:dyDescent="0.2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4.25" x14ac:dyDescent="0.2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4.25" x14ac:dyDescent="0.2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4.25" x14ac:dyDescent="0.2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4.25" x14ac:dyDescent="0.2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4.25" x14ac:dyDescent="0.2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4.25" x14ac:dyDescent="0.2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4.25" x14ac:dyDescent="0.2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4.25" x14ac:dyDescent="0.2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4.25" x14ac:dyDescent="0.2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4.25" x14ac:dyDescent="0.2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4.25" x14ac:dyDescent="0.2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4.25" x14ac:dyDescent="0.2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4.25" x14ac:dyDescent="0.2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4.25" x14ac:dyDescent="0.2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4.25" x14ac:dyDescent="0.2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4.25" x14ac:dyDescent="0.2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4.25" x14ac:dyDescent="0.2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4.25" x14ac:dyDescent="0.2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4.25" x14ac:dyDescent="0.2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4.25" x14ac:dyDescent="0.2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4.25" x14ac:dyDescent="0.2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4.25" x14ac:dyDescent="0.2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4.25" x14ac:dyDescent="0.2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4.25" x14ac:dyDescent="0.2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4.25" x14ac:dyDescent="0.2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4.25" x14ac:dyDescent="0.2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4.25" x14ac:dyDescent="0.2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4.25" x14ac:dyDescent="0.2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4.25" x14ac:dyDescent="0.2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4.25" x14ac:dyDescent="0.2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4.25" x14ac:dyDescent="0.2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4.25" x14ac:dyDescent="0.2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4.25" x14ac:dyDescent="0.2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4.25" x14ac:dyDescent="0.2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4.25" x14ac:dyDescent="0.2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4.25" x14ac:dyDescent="0.2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4.25" x14ac:dyDescent="0.2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4.25" x14ac:dyDescent="0.2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4.25" x14ac:dyDescent="0.2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4.25" x14ac:dyDescent="0.2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4.25" x14ac:dyDescent="0.2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4.25" x14ac:dyDescent="0.2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4.25" x14ac:dyDescent="0.2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4.25" x14ac:dyDescent="0.2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4.25" x14ac:dyDescent="0.2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4.25" x14ac:dyDescent="0.2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4.25" x14ac:dyDescent="0.2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4.25" x14ac:dyDescent="0.2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4.25" x14ac:dyDescent="0.2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4.25" x14ac:dyDescent="0.2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4.25" x14ac:dyDescent="0.2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4.25" x14ac:dyDescent="0.2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4.25" x14ac:dyDescent="0.2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4.25" x14ac:dyDescent="0.2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4.25" x14ac:dyDescent="0.2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4.25" x14ac:dyDescent="0.2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4.25" x14ac:dyDescent="0.2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4.25" x14ac:dyDescent="0.2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4.25" x14ac:dyDescent="0.2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4.25" x14ac:dyDescent="0.2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4.25" x14ac:dyDescent="0.2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4.25" x14ac:dyDescent="0.2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4.25" x14ac:dyDescent="0.2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4.25" x14ac:dyDescent="0.2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4.25" x14ac:dyDescent="0.2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4.25" x14ac:dyDescent="0.2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4.25" x14ac:dyDescent="0.2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4.25" x14ac:dyDescent="0.2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4.25" x14ac:dyDescent="0.2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4.25" x14ac:dyDescent="0.2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4.25" x14ac:dyDescent="0.2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4.25" x14ac:dyDescent="0.2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4.25" x14ac:dyDescent="0.2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4.25" x14ac:dyDescent="0.2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4.25" x14ac:dyDescent="0.2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4.25" x14ac:dyDescent="0.2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4.25" x14ac:dyDescent="0.2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4.25" x14ac:dyDescent="0.2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4.25" x14ac:dyDescent="0.2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4.25" x14ac:dyDescent="0.2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4.25" x14ac:dyDescent="0.2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4.25" x14ac:dyDescent="0.2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4.25" x14ac:dyDescent="0.2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4.25" x14ac:dyDescent="0.2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4.25" x14ac:dyDescent="0.2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4.25" x14ac:dyDescent="0.2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4.25" x14ac:dyDescent="0.2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4.25" x14ac:dyDescent="0.2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4.25" x14ac:dyDescent="0.2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4.25" x14ac:dyDescent="0.2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4.25" x14ac:dyDescent="0.2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4.25" x14ac:dyDescent="0.2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4.25" x14ac:dyDescent="0.2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4.25" x14ac:dyDescent="0.2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4.25" x14ac:dyDescent="0.2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4.25" x14ac:dyDescent="0.2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4.25" x14ac:dyDescent="0.2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4.25" x14ac:dyDescent="0.2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4.25" x14ac:dyDescent="0.2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4.25" x14ac:dyDescent="0.2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4.25" x14ac:dyDescent="0.2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4.25" x14ac:dyDescent="0.2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4.25" x14ac:dyDescent="0.2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4.25" x14ac:dyDescent="0.2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4.25" x14ac:dyDescent="0.2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4.25" x14ac:dyDescent="0.2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4.25" x14ac:dyDescent="0.2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4.25" x14ac:dyDescent="0.2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4.25" x14ac:dyDescent="0.2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4.25" x14ac:dyDescent="0.2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4.25" x14ac:dyDescent="0.2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4.25" x14ac:dyDescent="0.2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4.25" x14ac:dyDescent="0.2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4.25" x14ac:dyDescent="0.2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4.25" x14ac:dyDescent="0.2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4.25" x14ac:dyDescent="0.2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4.25" x14ac:dyDescent="0.2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4.25" x14ac:dyDescent="0.2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4.25" x14ac:dyDescent="0.2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4.25" x14ac:dyDescent="0.2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4.25" x14ac:dyDescent="0.2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4.25" x14ac:dyDescent="0.2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4.25" x14ac:dyDescent="0.2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4.25" x14ac:dyDescent="0.2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4.25" x14ac:dyDescent="0.2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4.25" x14ac:dyDescent="0.2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4.25" x14ac:dyDescent="0.2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4.25" x14ac:dyDescent="0.2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4.25" x14ac:dyDescent="0.2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4.25" x14ac:dyDescent="0.2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4.25" x14ac:dyDescent="0.2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4.25" x14ac:dyDescent="0.2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4.25" x14ac:dyDescent="0.2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4.25" x14ac:dyDescent="0.2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4.25" x14ac:dyDescent="0.2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4.25" x14ac:dyDescent="0.2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4.25" x14ac:dyDescent="0.2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4.25" x14ac:dyDescent="0.2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4.25" x14ac:dyDescent="0.2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4.25" x14ac:dyDescent="0.2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4.25" x14ac:dyDescent="0.2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4.25" x14ac:dyDescent="0.2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4.25" x14ac:dyDescent="0.2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4.25" x14ac:dyDescent="0.2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4.25" x14ac:dyDescent="0.2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4.25" x14ac:dyDescent="0.2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4.25" x14ac:dyDescent="0.2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4.25" x14ac:dyDescent="0.2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4.25" x14ac:dyDescent="0.2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4.25" x14ac:dyDescent="0.2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4.25" x14ac:dyDescent="0.2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4.25" x14ac:dyDescent="0.2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4.25" x14ac:dyDescent="0.2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4.25" x14ac:dyDescent="0.2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4.25" x14ac:dyDescent="0.2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4.25" x14ac:dyDescent="0.2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4.25" x14ac:dyDescent="0.2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4.25" x14ac:dyDescent="0.2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4.25" x14ac:dyDescent="0.2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4.25" x14ac:dyDescent="0.2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4.25" x14ac:dyDescent="0.2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4.25" x14ac:dyDescent="0.2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4.25" x14ac:dyDescent="0.2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4.25" x14ac:dyDescent="0.2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4.25" x14ac:dyDescent="0.2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4.25" x14ac:dyDescent="0.2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4.25" x14ac:dyDescent="0.2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4.25" x14ac:dyDescent="0.2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4.25" x14ac:dyDescent="0.2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4.25" x14ac:dyDescent="0.2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4.25" x14ac:dyDescent="0.2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4.25" x14ac:dyDescent="0.2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4.25" x14ac:dyDescent="0.2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4.25" x14ac:dyDescent="0.2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4.25" x14ac:dyDescent="0.2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4.25" x14ac:dyDescent="0.2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4.25" x14ac:dyDescent="0.2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4.25" x14ac:dyDescent="0.2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4.25" x14ac:dyDescent="0.2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4.25" x14ac:dyDescent="0.2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4.25" x14ac:dyDescent="0.2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4.25" x14ac:dyDescent="0.2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4.25" x14ac:dyDescent="0.2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4.25" x14ac:dyDescent="0.2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4.25" x14ac:dyDescent="0.2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4.25" x14ac:dyDescent="0.2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4.25" x14ac:dyDescent="0.2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4.25" x14ac:dyDescent="0.2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4.25" x14ac:dyDescent="0.2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4.25" x14ac:dyDescent="0.2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4.25" x14ac:dyDescent="0.2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4.25" x14ac:dyDescent="0.2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4.25" x14ac:dyDescent="0.2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4.25" x14ac:dyDescent="0.2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4.25" x14ac:dyDescent="0.2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4.25" x14ac:dyDescent="0.2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4.25" x14ac:dyDescent="0.2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4.25" x14ac:dyDescent="0.2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4.25" x14ac:dyDescent="0.2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4.25" x14ac:dyDescent="0.2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4.25" x14ac:dyDescent="0.2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4.25" x14ac:dyDescent="0.2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4.25" x14ac:dyDescent="0.2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4.25" x14ac:dyDescent="0.2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4.25" x14ac:dyDescent="0.2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4.25" x14ac:dyDescent="0.2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4.25" x14ac:dyDescent="0.2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4.25" x14ac:dyDescent="0.2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4.25" x14ac:dyDescent="0.2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4.25" x14ac:dyDescent="0.2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4.25" x14ac:dyDescent="0.2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4.25" x14ac:dyDescent="0.2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4.25" x14ac:dyDescent="0.2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4.25" x14ac:dyDescent="0.2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4.25" x14ac:dyDescent="0.2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4.25" x14ac:dyDescent="0.2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4.25" x14ac:dyDescent="0.2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4.25" x14ac:dyDescent="0.2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4.25" x14ac:dyDescent="0.2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4.25" x14ac:dyDescent="0.2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4.25" x14ac:dyDescent="0.2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4.25" x14ac:dyDescent="0.2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4.25" x14ac:dyDescent="0.2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4.25" x14ac:dyDescent="0.2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4.25" x14ac:dyDescent="0.2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4.25" x14ac:dyDescent="0.2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4.25" x14ac:dyDescent="0.2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4.25" x14ac:dyDescent="0.2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4.25" x14ac:dyDescent="0.2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4.25" x14ac:dyDescent="0.2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4.25" x14ac:dyDescent="0.2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4.25" x14ac:dyDescent="0.2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4.25" x14ac:dyDescent="0.2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4.25" x14ac:dyDescent="0.2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4.25" x14ac:dyDescent="0.2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4.25" x14ac:dyDescent="0.2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4.25" x14ac:dyDescent="0.2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4.25" x14ac:dyDescent="0.2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4.25" x14ac:dyDescent="0.2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4.25" x14ac:dyDescent="0.2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4.25" x14ac:dyDescent="0.2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4.25" x14ac:dyDescent="0.2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4.25" x14ac:dyDescent="0.2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4.25" x14ac:dyDescent="0.2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4.25" x14ac:dyDescent="0.2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4.25" x14ac:dyDescent="0.2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4.25" x14ac:dyDescent="0.2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4.25" x14ac:dyDescent="0.2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4.25" x14ac:dyDescent="0.2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4.25" x14ac:dyDescent="0.2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4.25" x14ac:dyDescent="0.2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4.25" x14ac:dyDescent="0.2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4.25" x14ac:dyDescent="0.2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4.25" x14ac:dyDescent="0.2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4.25" x14ac:dyDescent="0.2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4.25" x14ac:dyDescent="0.2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4.25" x14ac:dyDescent="0.2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4.25" x14ac:dyDescent="0.2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4.25" x14ac:dyDescent="0.2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4.25" x14ac:dyDescent="0.2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4.25" x14ac:dyDescent="0.2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4.25" x14ac:dyDescent="0.2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4.25" x14ac:dyDescent="0.2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4.25" x14ac:dyDescent="0.2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4.25" x14ac:dyDescent="0.2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4.25" x14ac:dyDescent="0.2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4.25" x14ac:dyDescent="0.2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4.25" x14ac:dyDescent="0.2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4.25" x14ac:dyDescent="0.2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4.25" x14ac:dyDescent="0.2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4.25" x14ac:dyDescent="0.2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4.25" x14ac:dyDescent="0.2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4.25" x14ac:dyDescent="0.2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4.25" x14ac:dyDescent="0.2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4.25" x14ac:dyDescent="0.2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4.25" x14ac:dyDescent="0.2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4.25" x14ac:dyDescent="0.2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4.25" x14ac:dyDescent="0.2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4.25" x14ac:dyDescent="0.2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4.25" x14ac:dyDescent="0.2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4.25" x14ac:dyDescent="0.2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4.25" x14ac:dyDescent="0.2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4.25" x14ac:dyDescent="0.2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4.25" x14ac:dyDescent="0.2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4.25" x14ac:dyDescent="0.2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4.25" x14ac:dyDescent="0.2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4.25" x14ac:dyDescent="0.2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4.25" x14ac:dyDescent="0.2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4.25" x14ac:dyDescent="0.2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4.25" x14ac:dyDescent="0.2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4.25" x14ac:dyDescent="0.2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4.25" x14ac:dyDescent="0.2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4.25" x14ac:dyDescent="0.2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4.25" x14ac:dyDescent="0.2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4.25" x14ac:dyDescent="0.2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4.25" x14ac:dyDescent="0.2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4.25" x14ac:dyDescent="0.2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4.25" x14ac:dyDescent="0.2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4.25" x14ac:dyDescent="0.2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4.25" x14ac:dyDescent="0.2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4.25" x14ac:dyDescent="0.2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4.25" x14ac:dyDescent="0.2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4.25" x14ac:dyDescent="0.2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4.25" x14ac:dyDescent="0.2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4.25" x14ac:dyDescent="0.2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4.25" x14ac:dyDescent="0.2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4.25" x14ac:dyDescent="0.2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4.25" x14ac:dyDescent="0.2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4.25" x14ac:dyDescent="0.2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4.25" x14ac:dyDescent="0.2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4.25" x14ac:dyDescent="0.2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4.25" x14ac:dyDescent="0.2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4.25" x14ac:dyDescent="0.2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4.25" x14ac:dyDescent="0.2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4.25" x14ac:dyDescent="0.2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4.25" x14ac:dyDescent="0.2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4.25" x14ac:dyDescent="0.2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4.25" x14ac:dyDescent="0.2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4.25" x14ac:dyDescent="0.2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4.25" x14ac:dyDescent="0.2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4.25" x14ac:dyDescent="0.2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4.25" x14ac:dyDescent="0.2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4.25" x14ac:dyDescent="0.2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4.25" x14ac:dyDescent="0.2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4.25" x14ac:dyDescent="0.2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4.25" x14ac:dyDescent="0.2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4.25" x14ac:dyDescent="0.2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4.25" x14ac:dyDescent="0.2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4.25" x14ac:dyDescent="0.2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4.25" x14ac:dyDescent="0.2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4.25" x14ac:dyDescent="0.2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4.25" x14ac:dyDescent="0.2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4.25" x14ac:dyDescent="0.2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4.25" x14ac:dyDescent="0.2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4.25" x14ac:dyDescent="0.2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4.25" x14ac:dyDescent="0.2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4.25" x14ac:dyDescent="0.2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4.25" x14ac:dyDescent="0.2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4.25" x14ac:dyDescent="0.2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4.25" x14ac:dyDescent="0.2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4.25" x14ac:dyDescent="0.2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4.25" x14ac:dyDescent="0.2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4.25" x14ac:dyDescent="0.2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4.25" x14ac:dyDescent="0.2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4.25" x14ac:dyDescent="0.2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4.25" x14ac:dyDescent="0.2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4.25" x14ac:dyDescent="0.2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4.25" x14ac:dyDescent="0.2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4.25" x14ac:dyDescent="0.2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4.25" x14ac:dyDescent="0.2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4.25" x14ac:dyDescent="0.2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4.25" x14ac:dyDescent="0.2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4.25" x14ac:dyDescent="0.2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4.25" x14ac:dyDescent="0.2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4.25" x14ac:dyDescent="0.2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4.25" x14ac:dyDescent="0.2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4.25" x14ac:dyDescent="0.2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4.25" x14ac:dyDescent="0.2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4.25" x14ac:dyDescent="0.2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4.25" x14ac:dyDescent="0.2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4.25" x14ac:dyDescent="0.2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4.25" x14ac:dyDescent="0.2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4.25" x14ac:dyDescent="0.2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4.25" x14ac:dyDescent="0.2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4.25" x14ac:dyDescent="0.2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4.25" x14ac:dyDescent="0.2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4.25" x14ac:dyDescent="0.2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4.25" x14ac:dyDescent="0.2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4.25" x14ac:dyDescent="0.2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4.25" x14ac:dyDescent="0.2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4.25" x14ac:dyDescent="0.2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4.25" x14ac:dyDescent="0.2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4.25" x14ac:dyDescent="0.2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4.25" x14ac:dyDescent="0.2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4.25" x14ac:dyDescent="0.2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4.25" x14ac:dyDescent="0.2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4.25" x14ac:dyDescent="0.2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4.25" x14ac:dyDescent="0.2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4.25" x14ac:dyDescent="0.2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4.25" x14ac:dyDescent="0.2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4.25" x14ac:dyDescent="0.2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4.25" x14ac:dyDescent="0.2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4.25" x14ac:dyDescent="0.2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4.25" x14ac:dyDescent="0.2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4.25" x14ac:dyDescent="0.2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4.25" x14ac:dyDescent="0.2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4.25" x14ac:dyDescent="0.2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4.25" x14ac:dyDescent="0.2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4.25" x14ac:dyDescent="0.2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4.25" x14ac:dyDescent="0.2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4.25" x14ac:dyDescent="0.2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4.25" x14ac:dyDescent="0.2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4.25" x14ac:dyDescent="0.2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4.25" x14ac:dyDescent="0.2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4.25" x14ac:dyDescent="0.2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4.25" x14ac:dyDescent="0.2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4.25" x14ac:dyDescent="0.2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4.25" x14ac:dyDescent="0.2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4.25" x14ac:dyDescent="0.2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4.25" x14ac:dyDescent="0.2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4.25" x14ac:dyDescent="0.2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4.25" x14ac:dyDescent="0.2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4.25" x14ac:dyDescent="0.2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4.25" x14ac:dyDescent="0.2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4.25" x14ac:dyDescent="0.2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4.25" x14ac:dyDescent="0.2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4.25" x14ac:dyDescent="0.2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4.25" x14ac:dyDescent="0.2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4.25" x14ac:dyDescent="0.2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4.25" x14ac:dyDescent="0.2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4.25" x14ac:dyDescent="0.2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4.25" x14ac:dyDescent="0.2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4.25" x14ac:dyDescent="0.2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4.25" x14ac:dyDescent="0.2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4.25" x14ac:dyDescent="0.2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4.25" x14ac:dyDescent="0.2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4.25" x14ac:dyDescent="0.2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4.25" x14ac:dyDescent="0.2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4.25" x14ac:dyDescent="0.2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4.25" x14ac:dyDescent="0.2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4.25" x14ac:dyDescent="0.2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4.25" x14ac:dyDescent="0.2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4.25" x14ac:dyDescent="0.2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4.25" x14ac:dyDescent="0.2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4.25" x14ac:dyDescent="0.2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4.25" x14ac:dyDescent="0.2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4.25" x14ac:dyDescent="0.2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4.25" x14ac:dyDescent="0.2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4.25" x14ac:dyDescent="0.2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4.25" x14ac:dyDescent="0.2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4.25" x14ac:dyDescent="0.2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4.25" x14ac:dyDescent="0.2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4.25" x14ac:dyDescent="0.2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4.25" x14ac:dyDescent="0.2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4.25" x14ac:dyDescent="0.2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4.25" x14ac:dyDescent="0.2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4.25" x14ac:dyDescent="0.2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4.25" x14ac:dyDescent="0.2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4.25" x14ac:dyDescent="0.2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4.25" x14ac:dyDescent="0.2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4.25" x14ac:dyDescent="0.2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4.25" x14ac:dyDescent="0.2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4.25" x14ac:dyDescent="0.2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4.25" x14ac:dyDescent="0.2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4.25" x14ac:dyDescent="0.2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4.25" x14ac:dyDescent="0.2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4.25" x14ac:dyDescent="0.2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4.25" x14ac:dyDescent="0.2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4.25" x14ac:dyDescent="0.2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4.25" x14ac:dyDescent="0.2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4.25" x14ac:dyDescent="0.2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4.25" x14ac:dyDescent="0.2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4.25" x14ac:dyDescent="0.2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4.25" x14ac:dyDescent="0.2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4.25" x14ac:dyDescent="0.2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4.25" x14ac:dyDescent="0.2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4.25" x14ac:dyDescent="0.2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4.25" x14ac:dyDescent="0.2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4.25" x14ac:dyDescent="0.2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4.25" x14ac:dyDescent="0.2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4.25" x14ac:dyDescent="0.2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4.25" x14ac:dyDescent="0.2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4.25" x14ac:dyDescent="0.2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4.25" x14ac:dyDescent="0.2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4.25" x14ac:dyDescent="0.2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4.25" x14ac:dyDescent="0.2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4.25" x14ac:dyDescent="0.2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4.25" x14ac:dyDescent="0.2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4.25" x14ac:dyDescent="0.2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4.25" x14ac:dyDescent="0.2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4.25" x14ac:dyDescent="0.2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4.25" x14ac:dyDescent="0.2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4.25" x14ac:dyDescent="0.2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4.25" x14ac:dyDescent="0.2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4.25" x14ac:dyDescent="0.2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4.25" x14ac:dyDescent="0.2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4.25" x14ac:dyDescent="0.2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4.25" x14ac:dyDescent="0.2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4.25" x14ac:dyDescent="0.2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4.25" x14ac:dyDescent="0.2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4.25" x14ac:dyDescent="0.2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4.25" x14ac:dyDescent="0.2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4.25" x14ac:dyDescent="0.2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4.25" x14ac:dyDescent="0.2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4.25" x14ac:dyDescent="0.2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4.25" x14ac:dyDescent="0.2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4.25" x14ac:dyDescent="0.2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4.25" x14ac:dyDescent="0.2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4.25" x14ac:dyDescent="0.2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4.25" x14ac:dyDescent="0.2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4.25" x14ac:dyDescent="0.2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4.25" x14ac:dyDescent="0.2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4.25" x14ac:dyDescent="0.2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4.25" x14ac:dyDescent="0.2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4.25" x14ac:dyDescent="0.2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4.25" x14ac:dyDescent="0.2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4.25" x14ac:dyDescent="0.2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4.25" x14ac:dyDescent="0.2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4.25" x14ac:dyDescent="0.2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4.25" x14ac:dyDescent="0.2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4.25" x14ac:dyDescent="0.2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4.25" x14ac:dyDescent="0.2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4.25" x14ac:dyDescent="0.2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4.25" x14ac:dyDescent="0.2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4.25" x14ac:dyDescent="0.2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4.25" x14ac:dyDescent="0.2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4.25" x14ac:dyDescent="0.2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4.25" x14ac:dyDescent="0.2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4.25" x14ac:dyDescent="0.2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4.25" x14ac:dyDescent="0.2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4.25" x14ac:dyDescent="0.2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4.25" x14ac:dyDescent="0.2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4.25" x14ac:dyDescent="0.2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4.25" x14ac:dyDescent="0.2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4.25" x14ac:dyDescent="0.2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4.25" x14ac:dyDescent="0.2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4.25" x14ac:dyDescent="0.2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4.25" x14ac:dyDescent="0.2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4.25" x14ac:dyDescent="0.2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4.25" x14ac:dyDescent="0.2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4.25" x14ac:dyDescent="0.2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4.25" x14ac:dyDescent="0.2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4.25" x14ac:dyDescent="0.2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4.25" x14ac:dyDescent="0.2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4.25" x14ac:dyDescent="0.2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4.25" x14ac:dyDescent="0.2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4.25" x14ac:dyDescent="0.2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4.25" x14ac:dyDescent="0.2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4.25" x14ac:dyDescent="0.2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4.25" x14ac:dyDescent="0.2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4.25" x14ac:dyDescent="0.2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4.25" x14ac:dyDescent="0.2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4.25" x14ac:dyDescent="0.2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4.25" x14ac:dyDescent="0.2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4.25" x14ac:dyDescent="0.2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4.25" x14ac:dyDescent="0.2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4.25" x14ac:dyDescent="0.2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4.25" x14ac:dyDescent="0.2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4.25" x14ac:dyDescent="0.2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4.25" x14ac:dyDescent="0.2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4.25" x14ac:dyDescent="0.2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4.25" x14ac:dyDescent="0.2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4.25" x14ac:dyDescent="0.2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4.25" x14ac:dyDescent="0.2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4.25" x14ac:dyDescent="0.2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4.25" x14ac:dyDescent="0.2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4.25" x14ac:dyDescent="0.2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4.25" x14ac:dyDescent="0.2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4.25" x14ac:dyDescent="0.2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4.25" x14ac:dyDescent="0.2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4.25" x14ac:dyDescent="0.2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4.25" x14ac:dyDescent="0.2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4.25" x14ac:dyDescent="0.2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4.25" x14ac:dyDescent="0.2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4.25" x14ac:dyDescent="0.2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4.25" x14ac:dyDescent="0.2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4.25" x14ac:dyDescent="0.2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4.25" x14ac:dyDescent="0.2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4.25" x14ac:dyDescent="0.2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4.25" x14ac:dyDescent="0.2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4.25" x14ac:dyDescent="0.2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4.25" x14ac:dyDescent="0.2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4.25" x14ac:dyDescent="0.2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4.25" x14ac:dyDescent="0.2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4.25" x14ac:dyDescent="0.2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4.25" x14ac:dyDescent="0.2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4.25" x14ac:dyDescent="0.2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4.25" x14ac:dyDescent="0.2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4.25" x14ac:dyDescent="0.2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4.25" x14ac:dyDescent="0.2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4.25" x14ac:dyDescent="0.2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4.25" x14ac:dyDescent="0.2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4.25" x14ac:dyDescent="0.2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4.25" x14ac:dyDescent="0.2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4.25" x14ac:dyDescent="0.2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4.25" x14ac:dyDescent="0.2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4.25" x14ac:dyDescent="0.2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4.25" x14ac:dyDescent="0.2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4.25" x14ac:dyDescent="0.2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4.25" x14ac:dyDescent="0.2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4.25" x14ac:dyDescent="0.2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4.25" x14ac:dyDescent="0.2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4.25" x14ac:dyDescent="0.2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4.25" x14ac:dyDescent="0.2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4.25" x14ac:dyDescent="0.2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4.25" x14ac:dyDescent="0.2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4.25" x14ac:dyDescent="0.2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4.25" x14ac:dyDescent="0.2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4.25" x14ac:dyDescent="0.2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4.25" x14ac:dyDescent="0.2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4.25" x14ac:dyDescent="0.2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4.25" x14ac:dyDescent="0.2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4.25" x14ac:dyDescent="0.2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4.25" x14ac:dyDescent="0.2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4.25" x14ac:dyDescent="0.2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4.25" x14ac:dyDescent="0.2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4.25" x14ac:dyDescent="0.2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4.25" x14ac:dyDescent="0.2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4.25" x14ac:dyDescent="0.2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4.25" x14ac:dyDescent="0.2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4.25" x14ac:dyDescent="0.2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4.25" x14ac:dyDescent="0.2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4.25" x14ac:dyDescent="0.2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4.25" x14ac:dyDescent="0.2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4.25" x14ac:dyDescent="0.2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4.25" x14ac:dyDescent="0.2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4.25" x14ac:dyDescent="0.2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4.25" x14ac:dyDescent="0.2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4.25" x14ac:dyDescent="0.2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4.25" x14ac:dyDescent="0.2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4.25" x14ac:dyDescent="0.2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4.25" x14ac:dyDescent="0.2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4.25" x14ac:dyDescent="0.2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4.25" x14ac:dyDescent="0.2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4.25" x14ac:dyDescent="0.2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4.25" x14ac:dyDescent="0.2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4.25" x14ac:dyDescent="0.2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4.25" x14ac:dyDescent="0.2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4.25" x14ac:dyDescent="0.2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4.25" x14ac:dyDescent="0.2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4.25" x14ac:dyDescent="0.2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4.25" x14ac:dyDescent="0.2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4.25" x14ac:dyDescent="0.2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4.25" x14ac:dyDescent="0.2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4.25" x14ac:dyDescent="0.2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4.25" x14ac:dyDescent="0.2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4.25" x14ac:dyDescent="0.2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4.25" x14ac:dyDescent="0.2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4.25" x14ac:dyDescent="0.2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4.25" x14ac:dyDescent="0.2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4.25" x14ac:dyDescent="0.2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4.25" x14ac:dyDescent="0.2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4.25" x14ac:dyDescent="0.2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4.25" x14ac:dyDescent="0.2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4.25" x14ac:dyDescent="0.2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4.25" x14ac:dyDescent="0.2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4.25" x14ac:dyDescent="0.2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4.25" x14ac:dyDescent="0.2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4.25" x14ac:dyDescent="0.2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4.25" x14ac:dyDescent="0.2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4.25" x14ac:dyDescent="0.2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4.25" x14ac:dyDescent="0.2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4.25" x14ac:dyDescent="0.2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4.25" x14ac:dyDescent="0.2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4.25" x14ac:dyDescent="0.2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4.25" x14ac:dyDescent="0.2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4.25" x14ac:dyDescent="0.2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4.25" x14ac:dyDescent="0.2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4.25" x14ac:dyDescent="0.2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4.25" x14ac:dyDescent="0.2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4.25" x14ac:dyDescent="0.2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4.25" x14ac:dyDescent="0.2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4.25" x14ac:dyDescent="0.2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4.25" x14ac:dyDescent="0.2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4.25" x14ac:dyDescent="0.2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4.25" x14ac:dyDescent="0.2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4.25" x14ac:dyDescent="0.2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4.25" x14ac:dyDescent="0.2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4.25" x14ac:dyDescent="0.2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4.25" x14ac:dyDescent="0.2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4.25" x14ac:dyDescent="0.2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4.25" x14ac:dyDescent="0.2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4.25" x14ac:dyDescent="0.2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4.25" x14ac:dyDescent="0.2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4.25" x14ac:dyDescent="0.2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4.25" x14ac:dyDescent="0.2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4.25" x14ac:dyDescent="0.2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4.25" x14ac:dyDescent="0.2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4.25" x14ac:dyDescent="0.2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4.25" x14ac:dyDescent="0.2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4.25" x14ac:dyDescent="0.2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4.25" x14ac:dyDescent="0.2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4.25" x14ac:dyDescent="0.2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4.25" x14ac:dyDescent="0.2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4.25" x14ac:dyDescent="0.2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4.25" x14ac:dyDescent="0.2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4.25" x14ac:dyDescent="0.2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4.25" x14ac:dyDescent="0.2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4.25" x14ac:dyDescent="0.2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4.25" x14ac:dyDescent="0.2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4.25" x14ac:dyDescent="0.2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4.25" x14ac:dyDescent="0.2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4.25" x14ac:dyDescent="0.2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4.25" x14ac:dyDescent="0.2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4.25" x14ac:dyDescent="0.2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4.25" x14ac:dyDescent="0.2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4.25" x14ac:dyDescent="0.2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4.25" x14ac:dyDescent="0.2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4.25" x14ac:dyDescent="0.2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4.25" x14ac:dyDescent="0.2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4.25" x14ac:dyDescent="0.2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4.25" x14ac:dyDescent="0.2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4.25" x14ac:dyDescent="0.2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4.25" x14ac:dyDescent="0.2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4.25" x14ac:dyDescent="0.2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4.25" x14ac:dyDescent="0.2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4.25" x14ac:dyDescent="0.2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4.25" x14ac:dyDescent="0.2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4.25" x14ac:dyDescent="0.2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4.25" x14ac:dyDescent="0.2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4.25" x14ac:dyDescent="0.2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4.25" x14ac:dyDescent="0.2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4.25" x14ac:dyDescent="0.2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4.25" x14ac:dyDescent="0.2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4.25" x14ac:dyDescent="0.2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4.25" x14ac:dyDescent="0.2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4.25" x14ac:dyDescent="0.2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4.25" x14ac:dyDescent="0.2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4.25" x14ac:dyDescent="0.2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4.25" x14ac:dyDescent="0.2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4.25" x14ac:dyDescent="0.2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4.25" x14ac:dyDescent="0.2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4.25" x14ac:dyDescent="0.2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4.25" x14ac:dyDescent="0.2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4.25" x14ac:dyDescent="0.2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4.25" x14ac:dyDescent="0.2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4.25" x14ac:dyDescent="0.2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4.25" x14ac:dyDescent="0.2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4.25" x14ac:dyDescent="0.2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4.25" x14ac:dyDescent="0.2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4.25" x14ac:dyDescent="0.2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4.25" x14ac:dyDescent="0.2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4.25" x14ac:dyDescent="0.2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4.25" x14ac:dyDescent="0.2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4.25" x14ac:dyDescent="0.2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4.25" x14ac:dyDescent="0.2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4.25" x14ac:dyDescent="0.2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4.25" x14ac:dyDescent="0.2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4.25" x14ac:dyDescent="0.2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4.25" x14ac:dyDescent="0.2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4.25" x14ac:dyDescent="0.2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4.25" x14ac:dyDescent="0.2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4.25" x14ac:dyDescent="0.2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4.25" x14ac:dyDescent="0.2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4.25" x14ac:dyDescent="0.2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4.25" x14ac:dyDescent="0.2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4.25" x14ac:dyDescent="0.2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4.25" x14ac:dyDescent="0.2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4.25" x14ac:dyDescent="0.2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4.25" x14ac:dyDescent="0.2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4.25" x14ac:dyDescent="0.2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4.25" x14ac:dyDescent="0.2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4.25" x14ac:dyDescent="0.2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4.25" x14ac:dyDescent="0.2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4.25" x14ac:dyDescent="0.2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4.25" x14ac:dyDescent="0.2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4.25" x14ac:dyDescent="0.2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4.25" x14ac:dyDescent="0.2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4.25" x14ac:dyDescent="0.2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4.25" x14ac:dyDescent="0.2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4.25" x14ac:dyDescent="0.2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4.25" x14ac:dyDescent="0.2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4.25" x14ac:dyDescent="0.2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4.25" x14ac:dyDescent="0.2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4.25" x14ac:dyDescent="0.2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4.25" x14ac:dyDescent="0.2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4.25" x14ac:dyDescent="0.2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4.25" x14ac:dyDescent="0.2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4.25" x14ac:dyDescent="0.2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4.25" x14ac:dyDescent="0.2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4.25" x14ac:dyDescent="0.2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4.25" x14ac:dyDescent="0.2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4.25" x14ac:dyDescent="0.2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4.25" x14ac:dyDescent="0.2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4.25" x14ac:dyDescent="0.2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4.25" x14ac:dyDescent="0.2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4.25" x14ac:dyDescent="0.2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4.25" x14ac:dyDescent="0.2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4.25" x14ac:dyDescent="0.2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4.25" x14ac:dyDescent="0.2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4.25" x14ac:dyDescent="0.2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4.25" x14ac:dyDescent="0.2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4.25" x14ac:dyDescent="0.2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4.25" x14ac:dyDescent="0.2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4.25" x14ac:dyDescent="0.2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4.25" x14ac:dyDescent="0.2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4.25" x14ac:dyDescent="0.2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4.25" x14ac:dyDescent="0.2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4.25" x14ac:dyDescent="0.2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4.25" x14ac:dyDescent="0.2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4.25" x14ac:dyDescent="0.2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4.25" x14ac:dyDescent="0.2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4.25" x14ac:dyDescent="0.2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4.25" x14ac:dyDescent="0.2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4.25" x14ac:dyDescent="0.2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4.25" x14ac:dyDescent="0.2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4.25" x14ac:dyDescent="0.2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4.25" x14ac:dyDescent="0.2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4.25" x14ac:dyDescent="0.2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4.25" x14ac:dyDescent="0.2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4.25" x14ac:dyDescent="0.2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4.25" x14ac:dyDescent="0.2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4.25" x14ac:dyDescent="0.2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4.25" x14ac:dyDescent="0.2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4.25" x14ac:dyDescent="0.2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4.25" x14ac:dyDescent="0.2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4.25" x14ac:dyDescent="0.2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4.25" x14ac:dyDescent="0.2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4.25" x14ac:dyDescent="0.2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4.25" x14ac:dyDescent="0.2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4.25" x14ac:dyDescent="0.2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4.25" x14ac:dyDescent="0.2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4.25" x14ac:dyDescent="0.2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4.25" x14ac:dyDescent="0.2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4.25" x14ac:dyDescent="0.2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4.25" x14ac:dyDescent="0.2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4.25" x14ac:dyDescent="0.2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4.25" x14ac:dyDescent="0.2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4.25" x14ac:dyDescent="0.2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4.25" x14ac:dyDescent="0.2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4.25" x14ac:dyDescent="0.2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4.25" x14ac:dyDescent="0.2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4.25" x14ac:dyDescent="0.2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4.25" x14ac:dyDescent="0.2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4.25" x14ac:dyDescent="0.2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4.25" x14ac:dyDescent="0.2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4.25" x14ac:dyDescent="0.2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4.25" x14ac:dyDescent="0.2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4.25" x14ac:dyDescent="0.2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4.25" x14ac:dyDescent="0.2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4.25" x14ac:dyDescent="0.2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4.25" x14ac:dyDescent="0.2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4.25" x14ac:dyDescent="0.2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4.25" x14ac:dyDescent="0.2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4.25" x14ac:dyDescent="0.2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4.25" x14ac:dyDescent="0.2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4.25" x14ac:dyDescent="0.2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4.25" x14ac:dyDescent="0.2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4.25" x14ac:dyDescent="0.2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4.25" x14ac:dyDescent="0.2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4.25" x14ac:dyDescent="0.2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4.25" x14ac:dyDescent="0.2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4.25" x14ac:dyDescent="0.2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4.25" x14ac:dyDescent="0.2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4.25" x14ac:dyDescent="0.2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4.25" x14ac:dyDescent="0.2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4.25" x14ac:dyDescent="0.2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4.25" x14ac:dyDescent="0.2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4.25" x14ac:dyDescent="0.2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4.25" x14ac:dyDescent="0.2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4.25" x14ac:dyDescent="0.2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4.25" x14ac:dyDescent="0.2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4.25" x14ac:dyDescent="0.2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4.25" x14ac:dyDescent="0.2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4.25" x14ac:dyDescent="0.2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4.25" x14ac:dyDescent="0.2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4.25" x14ac:dyDescent="0.2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4.25" x14ac:dyDescent="0.2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4.25" x14ac:dyDescent="0.2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4.25" x14ac:dyDescent="0.2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4.25" x14ac:dyDescent="0.2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4.25" x14ac:dyDescent="0.2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4.25" x14ac:dyDescent="0.2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4.25" x14ac:dyDescent="0.2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4.25" x14ac:dyDescent="0.2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4.25" x14ac:dyDescent="0.2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4.25" x14ac:dyDescent="0.2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4.25" x14ac:dyDescent="0.2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4.25" x14ac:dyDescent="0.2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4.25" x14ac:dyDescent="0.2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4.25" x14ac:dyDescent="0.2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4.25" x14ac:dyDescent="0.2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4.25" x14ac:dyDescent="0.2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4.25" x14ac:dyDescent="0.2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4.25" x14ac:dyDescent="0.2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4.25" x14ac:dyDescent="0.2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4.25" x14ac:dyDescent="0.2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4.25" x14ac:dyDescent="0.2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4.25" x14ac:dyDescent="0.2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4.25" x14ac:dyDescent="0.2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4.25" x14ac:dyDescent="0.2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4.25" x14ac:dyDescent="0.2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4.25" x14ac:dyDescent="0.2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4.25" x14ac:dyDescent="0.2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4.25" x14ac:dyDescent="0.2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4.25" x14ac:dyDescent="0.2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4.25" x14ac:dyDescent="0.2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4.25" x14ac:dyDescent="0.2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4.25" x14ac:dyDescent="0.2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4.25" x14ac:dyDescent="0.2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4.25" x14ac:dyDescent="0.2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4.25" x14ac:dyDescent="0.2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4.25" x14ac:dyDescent="0.2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4.25" x14ac:dyDescent="0.2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4.25" x14ac:dyDescent="0.2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4.25" x14ac:dyDescent="0.2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4.25" x14ac:dyDescent="0.2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4.25" x14ac:dyDescent="0.2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4.25" x14ac:dyDescent="0.2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4.25" x14ac:dyDescent="0.2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4.25" x14ac:dyDescent="0.2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4.25" x14ac:dyDescent="0.2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4.25" x14ac:dyDescent="0.2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4.25" x14ac:dyDescent="0.2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4.25" x14ac:dyDescent="0.2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4.25" x14ac:dyDescent="0.2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4.25" x14ac:dyDescent="0.2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4.25" x14ac:dyDescent="0.2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4.25" x14ac:dyDescent="0.2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4.25" x14ac:dyDescent="0.2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4.25" x14ac:dyDescent="0.2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4.25" x14ac:dyDescent="0.2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4.25" x14ac:dyDescent="0.2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4.25" x14ac:dyDescent="0.2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4.25" x14ac:dyDescent="0.2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4.25" x14ac:dyDescent="0.2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4.25" x14ac:dyDescent="0.2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4.25" x14ac:dyDescent="0.2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4.25" x14ac:dyDescent="0.2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4.25" x14ac:dyDescent="0.2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4.25" x14ac:dyDescent="0.2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4.25" x14ac:dyDescent="0.2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4.25" x14ac:dyDescent="0.2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4.25" x14ac:dyDescent="0.2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4.25" x14ac:dyDescent="0.2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4.25" x14ac:dyDescent="0.2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4.25" x14ac:dyDescent="0.2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4.25" x14ac:dyDescent="0.2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4.25" x14ac:dyDescent="0.2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4.25" x14ac:dyDescent="0.2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4.25" x14ac:dyDescent="0.2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4.25" x14ac:dyDescent="0.2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4.25" x14ac:dyDescent="0.2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4.25" x14ac:dyDescent="0.2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4.25" x14ac:dyDescent="0.2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4.25" x14ac:dyDescent="0.2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4.25" x14ac:dyDescent="0.2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4.25" x14ac:dyDescent="0.2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4.25" x14ac:dyDescent="0.2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4.25" x14ac:dyDescent="0.2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4.25" x14ac:dyDescent="0.2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4.25" x14ac:dyDescent="0.2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4.25" x14ac:dyDescent="0.2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4.25" x14ac:dyDescent="0.2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4.25" x14ac:dyDescent="0.2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4.25" x14ac:dyDescent="0.2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4.25" x14ac:dyDescent="0.2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4.25" x14ac:dyDescent="0.2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4.25" x14ac:dyDescent="0.2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4.25" x14ac:dyDescent="0.2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4.25" x14ac:dyDescent="0.2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4.25" x14ac:dyDescent="0.2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4.25" x14ac:dyDescent="0.2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4.25" x14ac:dyDescent="0.2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4.25" x14ac:dyDescent="0.2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4.25" x14ac:dyDescent="0.2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4.25" x14ac:dyDescent="0.2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4.25" x14ac:dyDescent="0.2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4.25" x14ac:dyDescent="0.2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4.25" x14ac:dyDescent="0.2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4.25" x14ac:dyDescent="0.2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4.25" x14ac:dyDescent="0.2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4.25" x14ac:dyDescent="0.2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4.25" x14ac:dyDescent="0.2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4.25" x14ac:dyDescent="0.2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4.25" x14ac:dyDescent="0.2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4.25" x14ac:dyDescent="0.2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4.25" x14ac:dyDescent="0.2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4.25" x14ac:dyDescent="0.2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4.25" x14ac:dyDescent="0.2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4.25" x14ac:dyDescent="0.2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4.25" x14ac:dyDescent="0.2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4.25" x14ac:dyDescent="0.2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4.25" x14ac:dyDescent="0.2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4.25" x14ac:dyDescent="0.2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4.25" x14ac:dyDescent="0.2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4.25" x14ac:dyDescent="0.2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4.25" x14ac:dyDescent="0.2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4.25" x14ac:dyDescent="0.2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4.25" x14ac:dyDescent="0.2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4.25" x14ac:dyDescent="0.2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4.25" x14ac:dyDescent="0.2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4.25" x14ac:dyDescent="0.2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4.25" x14ac:dyDescent="0.2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4.25" x14ac:dyDescent="0.2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4.25" x14ac:dyDescent="0.2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4.25" x14ac:dyDescent="0.2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4.25" x14ac:dyDescent="0.2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4.25" x14ac:dyDescent="0.2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4.25" x14ac:dyDescent="0.2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4.25" x14ac:dyDescent="0.2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4.25" x14ac:dyDescent="0.2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4.25" x14ac:dyDescent="0.2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4.25" x14ac:dyDescent="0.2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4.25" x14ac:dyDescent="0.2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4.25" x14ac:dyDescent="0.2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4.25" x14ac:dyDescent="0.2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4.25" x14ac:dyDescent="0.2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4.25" x14ac:dyDescent="0.2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4.25" x14ac:dyDescent="0.2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4.25" x14ac:dyDescent="0.2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4.25" x14ac:dyDescent="0.2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4.25" x14ac:dyDescent="0.2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4.25" x14ac:dyDescent="0.2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4.25" x14ac:dyDescent="0.2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4.25" x14ac:dyDescent="0.2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4.25" x14ac:dyDescent="0.2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4.25" x14ac:dyDescent="0.2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4.25" x14ac:dyDescent="0.2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4.25" x14ac:dyDescent="0.2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4.25" x14ac:dyDescent="0.2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4.25" x14ac:dyDescent="0.2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4.25" x14ac:dyDescent="0.2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4.25" x14ac:dyDescent="0.2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4.25" x14ac:dyDescent="0.2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4.25" x14ac:dyDescent="0.2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4.25" x14ac:dyDescent="0.2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4.25" x14ac:dyDescent="0.2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4.25" x14ac:dyDescent="0.2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4.25" x14ac:dyDescent="0.2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4.25" x14ac:dyDescent="0.2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4.25" x14ac:dyDescent="0.2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4.25" x14ac:dyDescent="0.2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4.25" x14ac:dyDescent="0.2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4.25" x14ac:dyDescent="0.2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4.25" x14ac:dyDescent="0.2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4.25" x14ac:dyDescent="0.2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4.25" x14ac:dyDescent="0.2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4.25" x14ac:dyDescent="0.2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4.25" x14ac:dyDescent="0.2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4.25" x14ac:dyDescent="0.2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4.25" x14ac:dyDescent="0.2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4.25" x14ac:dyDescent="0.2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4.25" x14ac:dyDescent="0.2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4.25" x14ac:dyDescent="0.2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4.25" x14ac:dyDescent="0.2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4.25" x14ac:dyDescent="0.2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4.25" x14ac:dyDescent="0.2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4.25" x14ac:dyDescent="0.2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4.25" x14ac:dyDescent="0.2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4.25" x14ac:dyDescent="0.2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4.25" x14ac:dyDescent="0.2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4.25" x14ac:dyDescent="0.2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4.25" x14ac:dyDescent="0.2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4.25" x14ac:dyDescent="0.2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4.25" x14ac:dyDescent="0.2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4.25" x14ac:dyDescent="0.2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4.25" x14ac:dyDescent="0.2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4.25" x14ac:dyDescent="0.2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4.25" x14ac:dyDescent="0.2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4.25" x14ac:dyDescent="0.2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4.25" x14ac:dyDescent="0.2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4.25" x14ac:dyDescent="0.2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4.25" x14ac:dyDescent="0.2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4.25" x14ac:dyDescent="0.2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4.25" x14ac:dyDescent="0.2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4.25" x14ac:dyDescent="0.2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4.25" x14ac:dyDescent="0.2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4.25" x14ac:dyDescent="0.2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4.25" x14ac:dyDescent="0.2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4.25" x14ac:dyDescent="0.2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4.25" x14ac:dyDescent="0.2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4.25" x14ac:dyDescent="0.2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4.25" x14ac:dyDescent="0.2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4.25" x14ac:dyDescent="0.2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4.25" x14ac:dyDescent="0.2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4.25" x14ac:dyDescent="0.2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4.25" x14ac:dyDescent="0.2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4.25" x14ac:dyDescent="0.2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4.25" x14ac:dyDescent="0.2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4.25" x14ac:dyDescent="0.2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4.25" x14ac:dyDescent="0.2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4.25" x14ac:dyDescent="0.2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4.25" x14ac:dyDescent="0.2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4.25" x14ac:dyDescent="0.2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4.25" x14ac:dyDescent="0.2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4.25" x14ac:dyDescent="0.2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4.25" x14ac:dyDescent="0.2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4.25" x14ac:dyDescent="0.2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4.25" x14ac:dyDescent="0.2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4.25" x14ac:dyDescent="0.2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4.25" x14ac:dyDescent="0.2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4.25" x14ac:dyDescent="0.2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4.25" x14ac:dyDescent="0.2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4.25" x14ac:dyDescent="0.2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4.25" x14ac:dyDescent="0.2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4.25" x14ac:dyDescent="0.2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4.25" x14ac:dyDescent="0.2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4.25" x14ac:dyDescent="0.2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4.25" x14ac:dyDescent="0.2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4.25" x14ac:dyDescent="0.2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4.25" x14ac:dyDescent="0.2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4.25" x14ac:dyDescent="0.2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4.25" x14ac:dyDescent="0.2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4.25" x14ac:dyDescent="0.2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4.25" x14ac:dyDescent="0.2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4.25" x14ac:dyDescent="0.2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4.25" x14ac:dyDescent="0.2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4.25" x14ac:dyDescent="0.2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4.25" x14ac:dyDescent="0.2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4.25" x14ac:dyDescent="0.2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4.25" x14ac:dyDescent="0.2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4.25" x14ac:dyDescent="0.2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4.25" x14ac:dyDescent="0.2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4.25" x14ac:dyDescent="0.2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4.25" x14ac:dyDescent="0.2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4.25" x14ac:dyDescent="0.2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4.25" x14ac:dyDescent="0.2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4.25" x14ac:dyDescent="0.2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4.25" x14ac:dyDescent="0.2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4.25" x14ac:dyDescent="0.2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4.25" x14ac:dyDescent="0.2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4.25" x14ac:dyDescent="0.2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4.25" x14ac:dyDescent="0.2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4.25" x14ac:dyDescent="0.2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4.25" x14ac:dyDescent="0.2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4.25" x14ac:dyDescent="0.2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4.25" x14ac:dyDescent="0.2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4.25" x14ac:dyDescent="0.2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4.25" x14ac:dyDescent="0.2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4.25" x14ac:dyDescent="0.2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4.25" x14ac:dyDescent="0.2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4.25" x14ac:dyDescent="0.2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4.25" x14ac:dyDescent="0.2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4.25" x14ac:dyDescent="0.2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4.25" x14ac:dyDescent="0.2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4.25" x14ac:dyDescent="0.2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4.25" x14ac:dyDescent="0.2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4.25" x14ac:dyDescent="0.2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4.25" x14ac:dyDescent="0.2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4.25" x14ac:dyDescent="0.2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4.25" x14ac:dyDescent="0.2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4.25" x14ac:dyDescent="0.2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4.25" x14ac:dyDescent="0.2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4.25" x14ac:dyDescent="0.2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4.25" x14ac:dyDescent="0.2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4.25" x14ac:dyDescent="0.2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4.25" x14ac:dyDescent="0.2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4.25" x14ac:dyDescent="0.2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4.25" x14ac:dyDescent="0.2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4.25" x14ac:dyDescent="0.2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4.25" x14ac:dyDescent="0.2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4.25" x14ac:dyDescent="0.2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4.25" x14ac:dyDescent="0.2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4.25" x14ac:dyDescent="0.2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4.25" x14ac:dyDescent="0.2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4.25" x14ac:dyDescent="0.2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4.25" x14ac:dyDescent="0.2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4.25" x14ac:dyDescent="0.2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4.25" x14ac:dyDescent="0.2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4.25" x14ac:dyDescent="0.2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4.25" x14ac:dyDescent="0.2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4.25" x14ac:dyDescent="0.2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4.25" x14ac:dyDescent="0.2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4.25" x14ac:dyDescent="0.2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4.25" x14ac:dyDescent="0.2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4.25" x14ac:dyDescent="0.2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4.25" x14ac:dyDescent="0.2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4.25" x14ac:dyDescent="0.2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4.25" x14ac:dyDescent="0.2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4.25" x14ac:dyDescent="0.2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4.25" x14ac:dyDescent="0.2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4.25" x14ac:dyDescent="0.2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4.25" x14ac:dyDescent="0.2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4.25" x14ac:dyDescent="0.2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4.25" x14ac:dyDescent="0.2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4.25" x14ac:dyDescent="0.2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4.25" x14ac:dyDescent="0.2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4.25" x14ac:dyDescent="0.2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4.25" x14ac:dyDescent="0.2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4.25" x14ac:dyDescent="0.2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4.25" x14ac:dyDescent="0.2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4.25" x14ac:dyDescent="0.2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4.25" x14ac:dyDescent="0.2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4.25" x14ac:dyDescent="0.2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4.25" x14ac:dyDescent="0.2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4.25" x14ac:dyDescent="0.2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4.25" x14ac:dyDescent="0.2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4.25" x14ac:dyDescent="0.2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4.25" x14ac:dyDescent="0.2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4.25" x14ac:dyDescent="0.2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4.25" x14ac:dyDescent="0.2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4.25" x14ac:dyDescent="0.2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4.25" x14ac:dyDescent="0.2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4.25" x14ac:dyDescent="0.2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4.25" x14ac:dyDescent="0.2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4.25" x14ac:dyDescent="0.2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4.25" x14ac:dyDescent="0.2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4.25" x14ac:dyDescent="0.2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4.25" x14ac:dyDescent="0.2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4.25" x14ac:dyDescent="0.2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4.25" x14ac:dyDescent="0.2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4.25" x14ac:dyDescent="0.2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4.25" x14ac:dyDescent="0.2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4.25" x14ac:dyDescent="0.2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4.25" x14ac:dyDescent="0.2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4.25" x14ac:dyDescent="0.2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4.25" x14ac:dyDescent="0.2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4.25" x14ac:dyDescent="0.2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4.25" x14ac:dyDescent="0.2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4.25" x14ac:dyDescent="0.2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4.25" x14ac:dyDescent="0.2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4.25" x14ac:dyDescent="0.2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4.25" x14ac:dyDescent="0.2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4.25" x14ac:dyDescent="0.2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4.25" x14ac:dyDescent="0.2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4.25" x14ac:dyDescent="0.2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4.25" x14ac:dyDescent="0.2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4.25" x14ac:dyDescent="0.2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4.25" x14ac:dyDescent="0.2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4.25" x14ac:dyDescent="0.2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4.25" x14ac:dyDescent="0.2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4.25" x14ac:dyDescent="0.2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4.25" x14ac:dyDescent="0.2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4.25" x14ac:dyDescent="0.2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4.25" x14ac:dyDescent="0.2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4.25" x14ac:dyDescent="0.2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4.25" x14ac:dyDescent="0.2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4.25" x14ac:dyDescent="0.2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4.25" x14ac:dyDescent="0.2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4.25" x14ac:dyDescent="0.2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4.25" x14ac:dyDescent="0.2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4.25" x14ac:dyDescent="0.2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4.25" x14ac:dyDescent="0.2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4.25" x14ac:dyDescent="0.2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4.25" x14ac:dyDescent="0.2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4.25" x14ac:dyDescent="0.2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4.25" x14ac:dyDescent="0.2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4.25" x14ac:dyDescent="0.2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4.25" x14ac:dyDescent="0.2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4.25" x14ac:dyDescent="0.2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4.25" x14ac:dyDescent="0.2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4.25" x14ac:dyDescent="0.2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4.25" x14ac:dyDescent="0.2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4.25" x14ac:dyDescent="0.2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4.25" x14ac:dyDescent="0.2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4.25" x14ac:dyDescent="0.2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4.25" x14ac:dyDescent="0.2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4.25" x14ac:dyDescent="0.2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4.25" x14ac:dyDescent="0.2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4.25" x14ac:dyDescent="0.2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4.25" x14ac:dyDescent="0.2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4.25" x14ac:dyDescent="0.2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4.25" x14ac:dyDescent="0.2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4.25" x14ac:dyDescent="0.2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4.25" x14ac:dyDescent="0.2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4.25" x14ac:dyDescent="0.2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4.25" x14ac:dyDescent="0.2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4.25" x14ac:dyDescent="0.2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4.25" x14ac:dyDescent="0.2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4.25" x14ac:dyDescent="0.2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4.25" x14ac:dyDescent="0.2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4.25" x14ac:dyDescent="0.2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4.25" x14ac:dyDescent="0.2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4.25" x14ac:dyDescent="0.2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4.25" x14ac:dyDescent="0.2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4.25" x14ac:dyDescent="0.2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4.25" x14ac:dyDescent="0.2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4.25" x14ac:dyDescent="0.2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4.25" x14ac:dyDescent="0.2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4.25" x14ac:dyDescent="0.2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4.25" x14ac:dyDescent="0.2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4.25" x14ac:dyDescent="0.2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4.25" x14ac:dyDescent="0.2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4.25" x14ac:dyDescent="0.2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4.25" x14ac:dyDescent="0.2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4.25" x14ac:dyDescent="0.2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4.25" x14ac:dyDescent="0.2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4.25" x14ac:dyDescent="0.2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4.25" x14ac:dyDescent="0.2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4.25" x14ac:dyDescent="0.2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4.25" x14ac:dyDescent="0.2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4.25" x14ac:dyDescent="0.2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4.25" x14ac:dyDescent="0.2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4.25" x14ac:dyDescent="0.2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4.25" x14ac:dyDescent="0.2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4.25" x14ac:dyDescent="0.2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4.25" x14ac:dyDescent="0.2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4.25" x14ac:dyDescent="0.2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4.25" x14ac:dyDescent="0.2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4.25" x14ac:dyDescent="0.2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4.25" x14ac:dyDescent="0.2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4.25" x14ac:dyDescent="0.2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4.25" x14ac:dyDescent="0.2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4.25" x14ac:dyDescent="0.2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4.25" x14ac:dyDescent="0.2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4.25" x14ac:dyDescent="0.2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4.25" x14ac:dyDescent="0.2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4.25" x14ac:dyDescent="0.2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4.25" x14ac:dyDescent="0.2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4.25" x14ac:dyDescent="0.2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4.25" x14ac:dyDescent="0.2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4.25" x14ac:dyDescent="0.2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4.25" x14ac:dyDescent="0.2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4.25" x14ac:dyDescent="0.2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4.25" x14ac:dyDescent="0.2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4.25" x14ac:dyDescent="0.2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4.25" x14ac:dyDescent="0.2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4.25" x14ac:dyDescent="0.2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4.25" x14ac:dyDescent="0.2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4.25" x14ac:dyDescent="0.2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4.25" x14ac:dyDescent="0.2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4.25" x14ac:dyDescent="0.2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4.25" x14ac:dyDescent="0.2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4.25" x14ac:dyDescent="0.2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4.25" x14ac:dyDescent="0.2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4.25" x14ac:dyDescent="0.2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4.25" x14ac:dyDescent="0.2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4.25" x14ac:dyDescent="0.2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4.25" x14ac:dyDescent="0.2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4.25" x14ac:dyDescent="0.2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4.25" x14ac:dyDescent="0.2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4.25" x14ac:dyDescent="0.2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4.25" x14ac:dyDescent="0.2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4.25" x14ac:dyDescent="0.2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4.25" x14ac:dyDescent="0.2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4.25" x14ac:dyDescent="0.2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4.25" x14ac:dyDescent="0.2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4.25" x14ac:dyDescent="0.2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4.25" x14ac:dyDescent="0.2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4.25" x14ac:dyDescent="0.2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4.25" x14ac:dyDescent="0.2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4.25" x14ac:dyDescent="0.2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4.25" x14ac:dyDescent="0.2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4.25" x14ac:dyDescent="0.2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4.25" x14ac:dyDescent="0.2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4.25" x14ac:dyDescent="0.2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4.25" x14ac:dyDescent="0.2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4.25" x14ac:dyDescent="0.2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4.25" x14ac:dyDescent="0.2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4.25" x14ac:dyDescent="0.2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4.25" x14ac:dyDescent="0.2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4.25" x14ac:dyDescent="0.2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4.25" x14ac:dyDescent="0.2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4.25" x14ac:dyDescent="0.2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4.25" x14ac:dyDescent="0.2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4.25" x14ac:dyDescent="0.2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4.25" x14ac:dyDescent="0.2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4.25" x14ac:dyDescent="0.2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4.25" x14ac:dyDescent="0.2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4.25" x14ac:dyDescent="0.2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4.25" x14ac:dyDescent="0.2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4.25" x14ac:dyDescent="0.2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4.25" x14ac:dyDescent="0.2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4.25" x14ac:dyDescent="0.2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4.25" x14ac:dyDescent="0.2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4.25" x14ac:dyDescent="0.2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4.25" x14ac:dyDescent="0.2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4.25" x14ac:dyDescent="0.2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4.25" x14ac:dyDescent="0.2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4.25" x14ac:dyDescent="0.2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4.25" x14ac:dyDescent="0.2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4.25" x14ac:dyDescent="0.2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4.25" x14ac:dyDescent="0.2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4.25" x14ac:dyDescent="0.2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4.25" x14ac:dyDescent="0.2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4.25" x14ac:dyDescent="0.2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4.25" x14ac:dyDescent="0.2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4.25" x14ac:dyDescent="0.2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4.25" x14ac:dyDescent="0.2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4.25" x14ac:dyDescent="0.2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4.25" x14ac:dyDescent="0.2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4.25" x14ac:dyDescent="0.2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4.25" x14ac:dyDescent="0.2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4.25" x14ac:dyDescent="0.2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4.25" x14ac:dyDescent="0.2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4.25" x14ac:dyDescent="0.2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4.25" x14ac:dyDescent="0.2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4.25" x14ac:dyDescent="0.2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4.25" x14ac:dyDescent="0.2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4.25" x14ac:dyDescent="0.2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4.25" x14ac:dyDescent="0.2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4.25" x14ac:dyDescent="0.2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4.25" x14ac:dyDescent="0.2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4.25" x14ac:dyDescent="0.2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4.25" x14ac:dyDescent="0.2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4.25" x14ac:dyDescent="0.2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4.25" x14ac:dyDescent="0.2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4.25" x14ac:dyDescent="0.2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4.25" x14ac:dyDescent="0.2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4.25" x14ac:dyDescent="0.2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4.25" x14ac:dyDescent="0.2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4.25" x14ac:dyDescent="0.2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4.25" x14ac:dyDescent="0.2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4.25" x14ac:dyDescent="0.2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4.25" x14ac:dyDescent="0.2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4.25" x14ac:dyDescent="0.2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4.25" x14ac:dyDescent="0.2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4.25" x14ac:dyDescent="0.2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4.25" x14ac:dyDescent="0.2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4.25" x14ac:dyDescent="0.2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4.25" x14ac:dyDescent="0.2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4.25" x14ac:dyDescent="0.2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4.25" x14ac:dyDescent="0.2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4.25" x14ac:dyDescent="0.2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4.25" x14ac:dyDescent="0.2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4.25" x14ac:dyDescent="0.2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4.25" x14ac:dyDescent="0.2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4.25" x14ac:dyDescent="0.2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4.25" x14ac:dyDescent="0.2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4.25" x14ac:dyDescent="0.2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4.25" x14ac:dyDescent="0.2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4.25" x14ac:dyDescent="0.2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4.25" x14ac:dyDescent="0.2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4.25" x14ac:dyDescent="0.2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4.25" x14ac:dyDescent="0.2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4.25" x14ac:dyDescent="0.2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4.25" x14ac:dyDescent="0.2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4.25" x14ac:dyDescent="0.2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4.25" x14ac:dyDescent="0.2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4.25" x14ac:dyDescent="0.2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4.25" x14ac:dyDescent="0.2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4.25" x14ac:dyDescent="0.2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4.25" x14ac:dyDescent="0.2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4.25" x14ac:dyDescent="0.2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4.25" x14ac:dyDescent="0.2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4.25" x14ac:dyDescent="0.2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4.25" x14ac:dyDescent="0.2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4.25" x14ac:dyDescent="0.2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4.25" x14ac:dyDescent="0.2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4.25" x14ac:dyDescent="0.2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4.25" x14ac:dyDescent="0.2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4.25" x14ac:dyDescent="0.2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4.25" x14ac:dyDescent="0.2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4.25" x14ac:dyDescent="0.2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4.25" x14ac:dyDescent="0.2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4.25" x14ac:dyDescent="0.2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4.25" x14ac:dyDescent="0.2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4.25" x14ac:dyDescent="0.2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4.25" x14ac:dyDescent="0.2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4.25" x14ac:dyDescent="0.2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4.25" x14ac:dyDescent="0.2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4.25" x14ac:dyDescent="0.2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4.25" x14ac:dyDescent="0.2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4.25" x14ac:dyDescent="0.2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4.25" x14ac:dyDescent="0.2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4.25" x14ac:dyDescent="0.2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4.25" x14ac:dyDescent="0.2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4.25" x14ac:dyDescent="0.2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4.25" x14ac:dyDescent="0.2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4.25" x14ac:dyDescent="0.2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4.25" x14ac:dyDescent="0.2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4.25" x14ac:dyDescent="0.2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4.25" x14ac:dyDescent="0.2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4.25" x14ac:dyDescent="0.2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4.25" x14ac:dyDescent="0.2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4.25" x14ac:dyDescent="0.2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4.25" x14ac:dyDescent="0.2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4.25" x14ac:dyDescent="0.2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4.25" x14ac:dyDescent="0.2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4.25" x14ac:dyDescent="0.2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4.25" x14ac:dyDescent="0.2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4.25" x14ac:dyDescent="0.2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4.25" x14ac:dyDescent="0.2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4.25" x14ac:dyDescent="0.2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4.25" x14ac:dyDescent="0.2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4.25" x14ac:dyDescent="0.2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4.25" x14ac:dyDescent="0.2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4.25" x14ac:dyDescent="0.2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4.25" x14ac:dyDescent="0.2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4.25" x14ac:dyDescent="0.2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4.25" x14ac:dyDescent="0.2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4.25" x14ac:dyDescent="0.2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4.25" x14ac:dyDescent="0.2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4.25" x14ac:dyDescent="0.2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4.25" x14ac:dyDescent="0.2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4.25" x14ac:dyDescent="0.2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4.25" x14ac:dyDescent="0.2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4.25" x14ac:dyDescent="0.2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4.25" x14ac:dyDescent="0.2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4.25" x14ac:dyDescent="0.2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4.25" x14ac:dyDescent="0.2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4.25" x14ac:dyDescent="0.2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4.25" x14ac:dyDescent="0.2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4.25" x14ac:dyDescent="0.2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4.25" x14ac:dyDescent="0.2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4.25" x14ac:dyDescent="0.2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4.25" x14ac:dyDescent="0.2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4.25" x14ac:dyDescent="0.2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4.25" x14ac:dyDescent="0.2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4.25" x14ac:dyDescent="0.2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4.25" x14ac:dyDescent="0.2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4.25" x14ac:dyDescent="0.2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4.25" x14ac:dyDescent="0.2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4.25" x14ac:dyDescent="0.2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4.25" x14ac:dyDescent="0.2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4.25" x14ac:dyDescent="0.2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4.25" x14ac:dyDescent="0.2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4.25" x14ac:dyDescent="0.2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4.25" x14ac:dyDescent="0.2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4.25" x14ac:dyDescent="0.2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4.25" x14ac:dyDescent="0.2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4.25" x14ac:dyDescent="0.2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4.25" x14ac:dyDescent="0.2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4.25" x14ac:dyDescent="0.2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4.25" x14ac:dyDescent="0.2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4.25" x14ac:dyDescent="0.2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4.25" x14ac:dyDescent="0.2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4.25" x14ac:dyDescent="0.2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4.25" x14ac:dyDescent="0.2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4.25" x14ac:dyDescent="0.2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4.25" x14ac:dyDescent="0.2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4.25" x14ac:dyDescent="0.2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4.25" x14ac:dyDescent="0.2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4.25" x14ac:dyDescent="0.2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4.25" x14ac:dyDescent="0.2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4.25" x14ac:dyDescent="0.2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4.25" x14ac:dyDescent="0.2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4.25" x14ac:dyDescent="0.2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4.25" x14ac:dyDescent="0.2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4.25" x14ac:dyDescent="0.2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4.25" x14ac:dyDescent="0.2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4.25" x14ac:dyDescent="0.2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4.25" x14ac:dyDescent="0.2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4.25" x14ac:dyDescent="0.2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4.25" x14ac:dyDescent="0.2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4.25" x14ac:dyDescent="0.2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4.25" x14ac:dyDescent="0.2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4.25" x14ac:dyDescent="0.2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4.25" x14ac:dyDescent="0.2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4.25" x14ac:dyDescent="0.2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4.25" x14ac:dyDescent="0.2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4.25" x14ac:dyDescent="0.2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4.25" x14ac:dyDescent="0.2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4.25" x14ac:dyDescent="0.2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4.25" x14ac:dyDescent="0.2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4.25" x14ac:dyDescent="0.2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4.25" x14ac:dyDescent="0.2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4.25" x14ac:dyDescent="0.2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4.25" x14ac:dyDescent="0.2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4.25" x14ac:dyDescent="0.2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4.25" x14ac:dyDescent="0.2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4.25" x14ac:dyDescent="0.2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4.25" x14ac:dyDescent="0.2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4.25" x14ac:dyDescent="0.2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4.25" x14ac:dyDescent="0.2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4.25" x14ac:dyDescent="0.2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4.25" x14ac:dyDescent="0.2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4.25" x14ac:dyDescent="0.2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4.25" x14ac:dyDescent="0.2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4.25" x14ac:dyDescent="0.2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4.25" x14ac:dyDescent="0.2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4.25" x14ac:dyDescent="0.2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4.25" x14ac:dyDescent="0.2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4.25" x14ac:dyDescent="0.2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4.25" x14ac:dyDescent="0.2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4.25" x14ac:dyDescent="0.2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4.25" x14ac:dyDescent="0.2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4.25" x14ac:dyDescent="0.2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4.25" x14ac:dyDescent="0.2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4.25" x14ac:dyDescent="0.2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4.25" x14ac:dyDescent="0.2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4.25" x14ac:dyDescent="0.2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4.25" x14ac:dyDescent="0.2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4.25" x14ac:dyDescent="0.2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4.25" x14ac:dyDescent="0.2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4.25" x14ac:dyDescent="0.2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4.25" x14ac:dyDescent="0.2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4.25" x14ac:dyDescent="0.2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4.25" x14ac:dyDescent="0.2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4.25" x14ac:dyDescent="0.2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4.25" x14ac:dyDescent="0.2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4.25" x14ac:dyDescent="0.2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4.25" x14ac:dyDescent="0.2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4.25" x14ac:dyDescent="0.2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4.25" x14ac:dyDescent="0.2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4.25" x14ac:dyDescent="0.2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4.25" x14ac:dyDescent="0.2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4.25" x14ac:dyDescent="0.2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4.25" x14ac:dyDescent="0.2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4.25" x14ac:dyDescent="0.2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4.25" x14ac:dyDescent="0.2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4.25" x14ac:dyDescent="0.2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4.25" x14ac:dyDescent="0.2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4.25" x14ac:dyDescent="0.2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4.25" x14ac:dyDescent="0.2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4.25" x14ac:dyDescent="0.2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4.25" x14ac:dyDescent="0.2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4.25" x14ac:dyDescent="0.2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4.25" x14ac:dyDescent="0.2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4.25" x14ac:dyDescent="0.2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4.25" x14ac:dyDescent="0.2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4.25" x14ac:dyDescent="0.2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4.25" x14ac:dyDescent="0.2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4.25" x14ac:dyDescent="0.2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4.25" x14ac:dyDescent="0.2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4.25" x14ac:dyDescent="0.2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4.25" x14ac:dyDescent="0.2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4.25" x14ac:dyDescent="0.2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4.25" x14ac:dyDescent="0.2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4.25" x14ac:dyDescent="0.2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4.25" x14ac:dyDescent="0.2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4.25" x14ac:dyDescent="0.2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4.25" x14ac:dyDescent="0.2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4.25" x14ac:dyDescent="0.2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4.25" x14ac:dyDescent="0.2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4.25" x14ac:dyDescent="0.2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4.25" x14ac:dyDescent="0.2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4.25" x14ac:dyDescent="0.2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4.25" x14ac:dyDescent="0.2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4.25" x14ac:dyDescent="0.2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4.25" x14ac:dyDescent="0.2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4.25" x14ac:dyDescent="0.2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4.25" x14ac:dyDescent="0.2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4.25" x14ac:dyDescent="0.2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4.25" x14ac:dyDescent="0.2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4.25" x14ac:dyDescent="0.2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4.25" x14ac:dyDescent="0.2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4.25" x14ac:dyDescent="0.2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4.25" x14ac:dyDescent="0.2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4.25" x14ac:dyDescent="0.2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4.25" x14ac:dyDescent="0.2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4.25" x14ac:dyDescent="0.2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4.25" x14ac:dyDescent="0.2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4.25" x14ac:dyDescent="0.2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4.25" x14ac:dyDescent="0.2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4.25" x14ac:dyDescent="0.2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4.25" x14ac:dyDescent="0.2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4.25" x14ac:dyDescent="0.2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4.25" x14ac:dyDescent="0.2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4.25" x14ac:dyDescent="0.2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4.25" x14ac:dyDescent="0.2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4.25" x14ac:dyDescent="0.2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4.25" x14ac:dyDescent="0.2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4.25" x14ac:dyDescent="0.2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4.25" x14ac:dyDescent="0.2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4.25" x14ac:dyDescent="0.2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4.25" x14ac:dyDescent="0.2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4.25" x14ac:dyDescent="0.2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4.25" x14ac:dyDescent="0.2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4.25" x14ac:dyDescent="0.2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4.25" x14ac:dyDescent="0.2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4.25" x14ac:dyDescent="0.2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4.25" x14ac:dyDescent="0.2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4.25" x14ac:dyDescent="0.2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4.25" x14ac:dyDescent="0.2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4.25" x14ac:dyDescent="0.2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4.25" x14ac:dyDescent="0.2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4.25" x14ac:dyDescent="0.2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4.25" x14ac:dyDescent="0.2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4.25" x14ac:dyDescent="0.2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4.25" x14ac:dyDescent="0.2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4.25" x14ac:dyDescent="0.2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4.25" x14ac:dyDescent="0.2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4.25" x14ac:dyDescent="0.2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4.25" x14ac:dyDescent="0.2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4.25" x14ac:dyDescent="0.2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4.25" x14ac:dyDescent="0.2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4.25" x14ac:dyDescent="0.2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4.25" x14ac:dyDescent="0.2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4.25" x14ac:dyDescent="0.2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4.25" x14ac:dyDescent="0.2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4.25" x14ac:dyDescent="0.2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4.25" x14ac:dyDescent="0.2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4.25" x14ac:dyDescent="0.2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4.25" x14ac:dyDescent="0.2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4.25" x14ac:dyDescent="0.2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4.25" x14ac:dyDescent="0.2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4.25" x14ac:dyDescent="0.2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4.25" x14ac:dyDescent="0.2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4.25" x14ac:dyDescent="0.2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4.25" x14ac:dyDescent="0.2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4.25" x14ac:dyDescent="0.2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4.25" x14ac:dyDescent="0.2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4.25" x14ac:dyDescent="0.2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4.25" x14ac:dyDescent="0.2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4.25" x14ac:dyDescent="0.2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4.25" x14ac:dyDescent="0.2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4.25" x14ac:dyDescent="0.2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4.25" x14ac:dyDescent="0.2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4.25" x14ac:dyDescent="0.2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4.25" x14ac:dyDescent="0.2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4.25" x14ac:dyDescent="0.2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4.25" x14ac:dyDescent="0.2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4.25" x14ac:dyDescent="0.2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4.25" x14ac:dyDescent="0.2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4.25" x14ac:dyDescent="0.2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4.25" x14ac:dyDescent="0.2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4.25" x14ac:dyDescent="0.2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4.25" x14ac:dyDescent="0.2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4.25" x14ac:dyDescent="0.2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4.25" x14ac:dyDescent="0.2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4.25" x14ac:dyDescent="0.2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4.25" x14ac:dyDescent="0.2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4.25" x14ac:dyDescent="0.2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4.25" x14ac:dyDescent="0.2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4.25" x14ac:dyDescent="0.2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4.25" x14ac:dyDescent="0.2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4.25" x14ac:dyDescent="0.2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4.25" x14ac:dyDescent="0.2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4.25" x14ac:dyDescent="0.2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4.25" x14ac:dyDescent="0.2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4.25" x14ac:dyDescent="0.2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4.25" x14ac:dyDescent="0.2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4.25" x14ac:dyDescent="0.2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4.25" x14ac:dyDescent="0.2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4.25" x14ac:dyDescent="0.2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4.25" x14ac:dyDescent="0.2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4.25" x14ac:dyDescent="0.2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4.25" x14ac:dyDescent="0.2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4.25" x14ac:dyDescent="0.2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4.25" x14ac:dyDescent="0.2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4.25" x14ac:dyDescent="0.2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4.25" x14ac:dyDescent="0.2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4.25" x14ac:dyDescent="0.2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4.25" x14ac:dyDescent="0.2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4.25" x14ac:dyDescent="0.2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4.25" x14ac:dyDescent="0.2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4.25" x14ac:dyDescent="0.2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4.25" x14ac:dyDescent="0.2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4.25" x14ac:dyDescent="0.2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4.25" x14ac:dyDescent="0.2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4.25" x14ac:dyDescent="0.2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4.25" x14ac:dyDescent="0.2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4.25" x14ac:dyDescent="0.2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4.25" x14ac:dyDescent="0.2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4.25" x14ac:dyDescent="0.2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4.25" x14ac:dyDescent="0.2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4.25" x14ac:dyDescent="0.2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4.25" x14ac:dyDescent="0.2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4.25" x14ac:dyDescent="0.2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4.25" x14ac:dyDescent="0.2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4.25" x14ac:dyDescent="0.2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4.25" x14ac:dyDescent="0.2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4.25" x14ac:dyDescent="0.2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4.25" x14ac:dyDescent="0.2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4.25" x14ac:dyDescent="0.2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4.25" x14ac:dyDescent="0.2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4.25" x14ac:dyDescent="0.2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4.25" x14ac:dyDescent="0.2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4.25" x14ac:dyDescent="0.2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4.25" x14ac:dyDescent="0.2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4.25" x14ac:dyDescent="0.2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4.25" x14ac:dyDescent="0.2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4.25" x14ac:dyDescent="0.2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4.25" x14ac:dyDescent="0.2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4.25" x14ac:dyDescent="0.2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4.25" x14ac:dyDescent="0.2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4.25" x14ac:dyDescent="0.2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4.25" x14ac:dyDescent="0.2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4.25" x14ac:dyDescent="0.2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4.25" x14ac:dyDescent="0.2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4.25" x14ac:dyDescent="0.2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4.25" x14ac:dyDescent="0.2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4.25" x14ac:dyDescent="0.2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4.25" x14ac:dyDescent="0.2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4.25" x14ac:dyDescent="0.2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4.25" x14ac:dyDescent="0.2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4.25" x14ac:dyDescent="0.2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4.25" x14ac:dyDescent="0.2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4.25" x14ac:dyDescent="0.2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4.25" x14ac:dyDescent="0.2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4.25" x14ac:dyDescent="0.2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4.25" x14ac:dyDescent="0.2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4.25" x14ac:dyDescent="0.2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4.25" x14ac:dyDescent="0.2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4.25" x14ac:dyDescent="0.2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4.25" x14ac:dyDescent="0.2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4.25" x14ac:dyDescent="0.2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4.25" x14ac:dyDescent="0.2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4.25" x14ac:dyDescent="0.2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4.25" x14ac:dyDescent="0.2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4.25" x14ac:dyDescent="0.2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4.25" x14ac:dyDescent="0.2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4.25" x14ac:dyDescent="0.2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4.25" x14ac:dyDescent="0.2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4.25" x14ac:dyDescent="0.2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4.25" x14ac:dyDescent="0.2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4.25" x14ac:dyDescent="0.2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4.25" x14ac:dyDescent="0.2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4.25" x14ac:dyDescent="0.2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4.25" x14ac:dyDescent="0.2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4.25" x14ac:dyDescent="0.2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4.25" x14ac:dyDescent="0.2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4.25" x14ac:dyDescent="0.2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4.25" x14ac:dyDescent="0.2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4.25" x14ac:dyDescent="0.2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4.25" x14ac:dyDescent="0.2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4.25" x14ac:dyDescent="0.2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4.25" x14ac:dyDescent="0.2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4.25" x14ac:dyDescent="0.2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4.25" x14ac:dyDescent="0.2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4.25" x14ac:dyDescent="0.2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4.25" x14ac:dyDescent="0.2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4.25" x14ac:dyDescent="0.2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4.25" x14ac:dyDescent="0.2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4.25" x14ac:dyDescent="0.2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4.25" x14ac:dyDescent="0.2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4.25" x14ac:dyDescent="0.2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4.25" x14ac:dyDescent="0.2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4.25" x14ac:dyDescent="0.2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4.25" x14ac:dyDescent="0.2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4.25" x14ac:dyDescent="0.2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4.25" x14ac:dyDescent="0.2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4.25" x14ac:dyDescent="0.2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4.25" x14ac:dyDescent="0.2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4.25" x14ac:dyDescent="0.2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4.25" x14ac:dyDescent="0.2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4.25" x14ac:dyDescent="0.2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4.25" x14ac:dyDescent="0.2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4.25" x14ac:dyDescent="0.2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4.25" x14ac:dyDescent="0.2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4.25" x14ac:dyDescent="0.2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4.25" x14ac:dyDescent="0.2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4.25" x14ac:dyDescent="0.2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4.25" x14ac:dyDescent="0.2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4.25" x14ac:dyDescent="0.2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4.25" x14ac:dyDescent="0.2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4.25" x14ac:dyDescent="0.2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4.25" x14ac:dyDescent="0.2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4.25" x14ac:dyDescent="0.2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4.25" x14ac:dyDescent="0.2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4.25" x14ac:dyDescent="0.2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4.25" x14ac:dyDescent="0.2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4.25" x14ac:dyDescent="0.2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4.25" x14ac:dyDescent="0.2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4.25" x14ac:dyDescent="0.2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4.25" x14ac:dyDescent="0.2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4.25" x14ac:dyDescent="0.2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4.25" x14ac:dyDescent="0.2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4.25" x14ac:dyDescent="0.2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4.25" x14ac:dyDescent="0.2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4.25" x14ac:dyDescent="0.2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4.25" x14ac:dyDescent="0.2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4.25" x14ac:dyDescent="0.2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4.25" x14ac:dyDescent="0.2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4.25" x14ac:dyDescent="0.2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4.25" x14ac:dyDescent="0.2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4.25" x14ac:dyDescent="0.2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4.25" x14ac:dyDescent="0.2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4.25" x14ac:dyDescent="0.2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4.25" x14ac:dyDescent="0.2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4.25" x14ac:dyDescent="0.2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4.25" x14ac:dyDescent="0.2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4.25" x14ac:dyDescent="0.2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4.25" x14ac:dyDescent="0.2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4.25" x14ac:dyDescent="0.2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4.25" x14ac:dyDescent="0.2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4.25" x14ac:dyDescent="0.2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4.25" x14ac:dyDescent="0.2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4.25" x14ac:dyDescent="0.2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4.25" x14ac:dyDescent="0.2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4.25" x14ac:dyDescent="0.2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4.25" x14ac:dyDescent="0.2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4.25" x14ac:dyDescent="0.2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4.25" x14ac:dyDescent="0.2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4.25" x14ac:dyDescent="0.2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4.25" x14ac:dyDescent="0.2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4.25" x14ac:dyDescent="0.2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4.25" x14ac:dyDescent="0.2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4.25" x14ac:dyDescent="0.2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4.25" x14ac:dyDescent="0.2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4.25" x14ac:dyDescent="0.2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4.25" x14ac:dyDescent="0.2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4.25" x14ac:dyDescent="0.2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4.25" x14ac:dyDescent="0.2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4.25" x14ac:dyDescent="0.2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4.25" x14ac:dyDescent="0.2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4.25" x14ac:dyDescent="0.2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4.25" x14ac:dyDescent="0.2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4.25" x14ac:dyDescent="0.2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4.25" x14ac:dyDescent="0.2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4.25" x14ac:dyDescent="0.2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4.25" x14ac:dyDescent="0.2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4.25" x14ac:dyDescent="0.2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4.25" x14ac:dyDescent="0.2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4.25" x14ac:dyDescent="0.2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4.25" x14ac:dyDescent="0.2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4.25" x14ac:dyDescent="0.2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4.25" x14ac:dyDescent="0.2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4.25" x14ac:dyDescent="0.2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4.25" x14ac:dyDescent="0.2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4.25" x14ac:dyDescent="0.2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4.25" x14ac:dyDescent="0.2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4.25" x14ac:dyDescent="0.2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4.25" x14ac:dyDescent="0.2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4.25" x14ac:dyDescent="0.2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4.25" x14ac:dyDescent="0.2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4.25" x14ac:dyDescent="0.2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4.25" x14ac:dyDescent="0.2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4.25" x14ac:dyDescent="0.2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4.25" x14ac:dyDescent="0.2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4.25" x14ac:dyDescent="0.2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4.25" x14ac:dyDescent="0.2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4.25" x14ac:dyDescent="0.2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4.25" x14ac:dyDescent="0.2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4.25" x14ac:dyDescent="0.2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4.25" x14ac:dyDescent="0.2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4.25" x14ac:dyDescent="0.2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4.25" x14ac:dyDescent="0.2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4.25" x14ac:dyDescent="0.2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4.25" x14ac:dyDescent="0.2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4.25" x14ac:dyDescent="0.2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4.25" x14ac:dyDescent="0.2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4.25" x14ac:dyDescent="0.2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4.25" x14ac:dyDescent="0.2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4.25" x14ac:dyDescent="0.2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4.25" x14ac:dyDescent="0.2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4.25" x14ac:dyDescent="0.2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4.25" x14ac:dyDescent="0.2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4.25" x14ac:dyDescent="0.2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4.25" x14ac:dyDescent="0.2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4.25" x14ac:dyDescent="0.2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4.25" x14ac:dyDescent="0.2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4.25" x14ac:dyDescent="0.2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4.25" x14ac:dyDescent="0.2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4.25" x14ac:dyDescent="0.2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4.25" x14ac:dyDescent="0.2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4.25" x14ac:dyDescent="0.2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4.25" x14ac:dyDescent="0.2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4.25" x14ac:dyDescent="0.2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4.25" x14ac:dyDescent="0.2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4.25" x14ac:dyDescent="0.2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4.25" x14ac:dyDescent="0.2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4.25" x14ac:dyDescent="0.2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4.25" x14ac:dyDescent="0.2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4.25" x14ac:dyDescent="0.2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4.25" x14ac:dyDescent="0.2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4.25" x14ac:dyDescent="0.2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4.25" x14ac:dyDescent="0.2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4.25" x14ac:dyDescent="0.2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4.25" x14ac:dyDescent="0.2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4.25" x14ac:dyDescent="0.2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4.25" x14ac:dyDescent="0.2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4.25" x14ac:dyDescent="0.2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4.25" x14ac:dyDescent="0.2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4.25" x14ac:dyDescent="0.2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4.25" x14ac:dyDescent="0.2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4.25" x14ac:dyDescent="0.2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4.25" x14ac:dyDescent="0.2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4.25" x14ac:dyDescent="0.2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4.25" x14ac:dyDescent="0.2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4.25" x14ac:dyDescent="0.2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4.25" x14ac:dyDescent="0.2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4.25" x14ac:dyDescent="0.2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4.25" x14ac:dyDescent="0.2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4.25" x14ac:dyDescent="0.2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4.25" x14ac:dyDescent="0.2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4.25" x14ac:dyDescent="0.2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4.25" x14ac:dyDescent="0.2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4.25" x14ac:dyDescent="0.2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4.25" x14ac:dyDescent="0.2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4.25" x14ac:dyDescent="0.2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4.25" x14ac:dyDescent="0.2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4.25" x14ac:dyDescent="0.2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4.25" x14ac:dyDescent="0.2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4.25" x14ac:dyDescent="0.2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4.25" x14ac:dyDescent="0.2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4.25" x14ac:dyDescent="0.2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4.25" x14ac:dyDescent="0.2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4.25" x14ac:dyDescent="0.2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4.25" x14ac:dyDescent="0.2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4.25" x14ac:dyDescent="0.2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4.25" x14ac:dyDescent="0.2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4.25" x14ac:dyDescent="0.2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4.25" x14ac:dyDescent="0.2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4.25" x14ac:dyDescent="0.2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4.25" x14ac:dyDescent="0.2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4.25" x14ac:dyDescent="0.2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4.25" x14ac:dyDescent="0.2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4.25" x14ac:dyDescent="0.2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4.25" x14ac:dyDescent="0.2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4.25" x14ac:dyDescent="0.2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4.25" x14ac:dyDescent="0.2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4.25" x14ac:dyDescent="0.2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4.25" x14ac:dyDescent="0.2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4.25" x14ac:dyDescent="0.2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4.25" x14ac:dyDescent="0.2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4.25" x14ac:dyDescent="0.2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4.25" x14ac:dyDescent="0.2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4.25" x14ac:dyDescent="0.2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4.25" x14ac:dyDescent="0.2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4.25" x14ac:dyDescent="0.2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4.25" x14ac:dyDescent="0.2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4.25" x14ac:dyDescent="0.2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4.25" x14ac:dyDescent="0.2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4.25" x14ac:dyDescent="0.2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4.25" x14ac:dyDescent="0.2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4.25" x14ac:dyDescent="0.2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4.25" x14ac:dyDescent="0.2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4.25" x14ac:dyDescent="0.2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4.25" x14ac:dyDescent="0.2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4.25" x14ac:dyDescent="0.2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4.25" x14ac:dyDescent="0.2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4.25" x14ac:dyDescent="0.2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4.25" x14ac:dyDescent="0.2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4.25" x14ac:dyDescent="0.2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4.25" x14ac:dyDescent="0.2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4.25" x14ac:dyDescent="0.2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4.25" x14ac:dyDescent="0.2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4.25" x14ac:dyDescent="0.2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4.25" x14ac:dyDescent="0.2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4.25" x14ac:dyDescent="0.2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4.25" x14ac:dyDescent="0.2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4.25" x14ac:dyDescent="0.2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4.25" x14ac:dyDescent="0.2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4.25" x14ac:dyDescent="0.2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4.25" x14ac:dyDescent="0.2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4.25" x14ac:dyDescent="0.2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4.25" x14ac:dyDescent="0.2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4.25" x14ac:dyDescent="0.2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4.25" x14ac:dyDescent="0.2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4.25" x14ac:dyDescent="0.2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4.25" x14ac:dyDescent="0.2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4.25" x14ac:dyDescent="0.2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4.25" x14ac:dyDescent="0.2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4.25" x14ac:dyDescent="0.2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4.25" x14ac:dyDescent="0.2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4.25" x14ac:dyDescent="0.2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4.25" x14ac:dyDescent="0.2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4.25" x14ac:dyDescent="0.2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4.25" x14ac:dyDescent="0.2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4.25" x14ac:dyDescent="0.2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4.25" x14ac:dyDescent="0.2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4.25" x14ac:dyDescent="0.2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4.25" x14ac:dyDescent="0.2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4.25" x14ac:dyDescent="0.2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4.25" x14ac:dyDescent="0.2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4.25" x14ac:dyDescent="0.2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4.25" x14ac:dyDescent="0.2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4.25" x14ac:dyDescent="0.2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4.25" x14ac:dyDescent="0.2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4.25" x14ac:dyDescent="0.2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4.25" x14ac:dyDescent="0.2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4.25" x14ac:dyDescent="0.2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4.25" x14ac:dyDescent="0.2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4.25" x14ac:dyDescent="0.2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4.25" x14ac:dyDescent="0.2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4.25" x14ac:dyDescent="0.2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4.25" x14ac:dyDescent="0.2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4.25" x14ac:dyDescent="0.2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4.25" x14ac:dyDescent="0.2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4.25" x14ac:dyDescent="0.2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4.25" x14ac:dyDescent="0.2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4.25" x14ac:dyDescent="0.2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4.25" x14ac:dyDescent="0.2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4.25" x14ac:dyDescent="0.2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4.25" x14ac:dyDescent="0.2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4.25" x14ac:dyDescent="0.2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4.25" x14ac:dyDescent="0.2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4.25" x14ac:dyDescent="0.2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4.25" x14ac:dyDescent="0.2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4.25" x14ac:dyDescent="0.2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4.25" x14ac:dyDescent="0.2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4.25" x14ac:dyDescent="0.2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4.25" x14ac:dyDescent="0.2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4.25" x14ac:dyDescent="0.2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4.25" x14ac:dyDescent="0.2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4.25" x14ac:dyDescent="0.2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4.25" x14ac:dyDescent="0.2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4.25" x14ac:dyDescent="0.2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4.25" x14ac:dyDescent="0.2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4.25" x14ac:dyDescent="0.2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4.25" x14ac:dyDescent="0.2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4.25" x14ac:dyDescent="0.2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4.25" x14ac:dyDescent="0.2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4.25" x14ac:dyDescent="0.2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4.25" x14ac:dyDescent="0.2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4.25" x14ac:dyDescent="0.2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4.25" x14ac:dyDescent="0.2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4.25" x14ac:dyDescent="0.2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4.25" x14ac:dyDescent="0.2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4.25" x14ac:dyDescent="0.2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4.25" x14ac:dyDescent="0.2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4.25" x14ac:dyDescent="0.2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4.25" x14ac:dyDescent="0.2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4.25" x14ac:dyDescent="0.2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4.25" x14ac:dyDescent="0.2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4.25" x14ac:dyDescent="0.2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4.25" x14ac:dyDescent="0.2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4.25" x14ac:dyDescent="0.2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4.25" x14ac:dyDescent="0.2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4.25" x14ac:dyDescent="0.2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4.25" x14ac:dyDescent="0.2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4.25" x14ac:dyDescent="0.2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4.25" x14ac:dyDescent="0.2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4.25" x14ac:dyDescent="0.2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4.25" x14ac:dyDescent="0.2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4.25" x14ac:dyDescent="0.2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4.25" x14ac:dyDescent="0.2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4.25" x14ac:dyDescent="0.2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4.25" x14ac:dyDescent="0.2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4.25" x14ac:dyDescent="0.2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4.25" x14ac:dyDescent="0.2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4.25" x14ac:dyDescent="0.2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4.25" x14ac:dyDescent="0.2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4.25" x14ac:dyDescent="0.2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4.25" x14ac:dyDescent="0.2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4.25" x14ac:dyDescent="0.2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4.25" x14ac:dyDescent="0.2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4.25" x14ac:dyDescent="0.2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4.25" x14ac:dyDescent="0.2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4.25" x14ac:dyDescent="0.2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4.25" x14ac:dyDescent="0.2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4.25" x14ac:dyDescent="0.2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4.25" x14ac:dyDescent="0.2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4.25" x14ac:dyDescent="0.2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4.25" x14ac:dyDescent="0.2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4.25" x14ac:dyDescent="0.2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4.25" x14ac:dyDescent="0.2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4.25" x14ac:dyDescent="0.2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4.25" x14ac:dyDescent="0.2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4.25" x14ac:dyDescent="0.2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4.25" x14ac:dyDescent="0.2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4.25" x14ac:dyDescent="0.2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4.25" x14ac:dyDescent="0.2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4.25" x14ac:dyDescent="0.2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4.25" x14ac:dyDescent="0.2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4.25" x14ac:dyDescent="0.2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4.25" x14ac:dyDescent="0.2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4.25" x14ac:dyDescent="0.2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4.25" x14ac:dyDescent="0.2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4.25" x14ac:dyDescent="0.2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4.25" x14ac:dyDescent="0.2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4.25" x14ac:dyDescent="0.2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4.25" x14ac:dyDescent="0.2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4.25" x14ac:dyDescent="0.2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4.25" x14ac:dyDescent="0.2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4.25" x14ac:dyDescent="0.2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4.25" x14ac:dyDescent="0.2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4.25" x14ac:dyDescent="0.2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4.25" x14ac:dyDescent="0.2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4.25" x14ac:dyDescent="0.2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4.25" x14ac:dyDescent="0.2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4.25" x14ac:dyDescent="0.2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4.25" x14ac:dyDescent="0.2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4.25" x14ac:dyDescent="0.2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4.25" x14ac:dyDescent="0.2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4.25" x14ac:dyDescent="0.2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4.25" x14ac:dyDescent="0.2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4.25" x14ac:dyDescent="0.2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4.25" x14ac:dyDescent="0.2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4.25" x14ac:dyDescent="0.2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4.25" x14ac:dyDescent="0.2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4.25" x14ac:dyDescent="0.2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4.25" x14ac:dyDescent="0.2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4.25" x14ac:dyDescent="0.2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4.25" x14ac:dyDescent="0.2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4.25" x14ac:dyDescent="0.2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4.25" x14ac:dyDescent="0.2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4.25" x14ac:dyDescent="0.2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4.25" x14ac:dyDescent="0.2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4.25" x14ac:dyDescent="0.2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4.25" x14ac:dyDescent="0.2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4.25" x14ac:dyDescent="0.2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4.25" x14ac:dyDescent="0.2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4.25" x14ac:dyDescent="0.2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4.25" x14ac:dyDescent="0.2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4.25" x14ac:dyDescent="0.2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4.25" x14ac:dyDescent="0.2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4.25" x14ac:dyDescent="0.2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4.25" x14ac:dyDescent="0.2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4.25" x14ac:dyDescent="0.2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4.25" x14ac:dyDescent="0.2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4.25" x14ac:dyDescent="0.2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4.25" x14ac:dyDescent="0.2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4.25" x14ac:dyDescent="0.2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4.25" x14ac:dyDescent="0.2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4.25" x14ac:dyDescent="0.2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4.25" x14ac:dyDescent="0.2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4.25" x14ac:dyDescent="0.2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4.25" x14ac:dyDescent="0.2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4.25" x14ac:dyDescent="0.2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4.25" x14ac:dyDescent="0.2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4.25" x14ac:dyDescent="0.2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4.25" x14ac:dyDescent="0.2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4.25" x14ac:dyDescent="0.2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4.25" x14ac:dyDescent="0.2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4.25" x14ac:dyDescent="0.2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4.25" x14ac:dyDescent="0.2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4.25" x14ac:dyDescent="0.2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4.25" x14ac:dyDescent="0.2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4.25" x14ac:dyDescent="0.2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4.25" x14ac:dyDescent="0.2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4.25" x14ac:dyDescent="0.2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4.25" x14ac:dyDescent="0.2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4.25" x14ac:dyDescent="0.2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4.25" x14ac:dyDescent="0.2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4.25" x14ac:dyDescent="0.2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4.25" x14ac:dyDescent="0.2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4.25" x14ac:dyDescent="0.2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4.25" x14ac:dyDescent="0.2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4.25" x14ac:dyDescent="0.2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4.25" x14ac:dyDescent="0.2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4.25" x14ac:dyDescent="0.2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4.25" x14ac:dyDescent="0.2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4.25" x14ac:dyDescent="0.2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4.25" x14ac:dyDescent="0.2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4.25" x14ac:dyDescent="0.2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4.25" x14ac:dyDescent="0.2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4.25" x14ac:dyDescent="0.2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4.25" x14ac:dyDescent="0.2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4.25" x14ac:dyDescent="0.2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4.25" x14ac:dyDescent="0.2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4.25" x14ac:dyDescent="0.2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4.25" x14ac:dyDescent="0.2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4.25" x14ac:dyDescent="0.2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4.25" x14ac:dyDescent="0.2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4.25" x14ac:dyDescent="0.2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4.25" x14ac:dyDescent="0.2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4.25" x14ac:dyDescent="0.2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4.25" x14ac:dyDescent="0.2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4.25" x14ac:dyDescent="0.2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4.25" x14ac:dyDescent="0.2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4.25" x14ac:dyDescent="0.2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4.25" x14ac:dyDescent="0.2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4.25" x14ac:dyDescent="0.2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4.25" x14ac:dyDescent="0.2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4.25" x14ac:dyDescent="0.2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4.25" x14ac:dyDescent="0.2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4.25" x14ac:dyDescent="0.2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4.25" x14ac:dyDescent="0.2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4.25" x14ac:dyDescent="0.2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4.25" x14ac:dyDescent="0.2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4.25" x14ac:dyDescent="0.2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4.25" x14ac:dyDescent="0.2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4.25" x14ac:dyDescent="0.2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4.25" x14ac:dyDescent="0.2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4.25" x14ac:dyDescent="0.2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4.25" x14ac:dyDescent="0.2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4.25" x14ac:dyDescent="0.2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4.25" x14ac:dyDescent="0.2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4.25" x14ac:dyDescent="0.2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4.25" x14ac:dyDescent="0.2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4.25" x14ac:dyDescent="0.2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4.25" x14ac:dyDescent="0.2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4.25" x14ac:dyDescent="0.2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4.25" x14ac:dyDescent="0.2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4.25" x14ac:dyDescent="0.2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4.25" x14ac:dyDescent="0.2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4.25" x14ac:dyDescent="0.2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4.25" x14ac:dyDescent="0.2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4.25" x14ac:dyDescent="0.2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4.25" x14ac:dyDescent="0.2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4.25" x14ac:dyDescent="0.2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4.25" x14ac:dyDescent="0.2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4.25" x14ac:dyDescent="0.2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4.25" x14ac:dyDescent="0.2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4.25" x14ac:dyDescent="0.2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4.25" x14ac:dyDescent="0.2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4.25" x14ac:dyDescent="0.2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4.25" x14ac:dyDescent="0.2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4.25" x14ac:dyDescent="0.2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4.25" x14ac:dyDescent="0.2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4.25" x14ac:dyDescent="0.2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4.25" x14ac:dyDescent="0.2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4.25" x14ac:dyDescent="0.2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4.25" x14ac:dyDescent="0.2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4.25" x14ac:dyDescent="0.2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4.25" x14ac:dyDescent="0.2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4.25" x14ac:dyDescent="0.2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4.25" x14ac:dyDescent="0.2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4.25" x14ac:dyDescent="0.2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4.25" x14ac:dyDescent="0.2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4.25" x14ac:dyDescent="0.2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4.25" x14ac:dyDescent="0.2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4.25" x14ac:dyDescent="0.2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4.25" x14ac:dyDescent="0.2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4.25" x14ac:dyDescent="0.2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4.25" x14ac:dyDescent="0.2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4.25" x14ac:dyDescent="0.2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4.25" x14ac:dyDescent="0.2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4.25" x14ac:dyDescent="0.2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4.25" x14ac:dyDescent="0.2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4.25" x14ac:dyDescent="0.2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4.25" x14ac:dyDescent="0.2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4.25" x14ac:dyDescent="0.2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4.25" x14ac:dyDescent="0.2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4.25" x14ac:dyDescent="0.2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4.25" x14ac:dyDescent="0.2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4.25" x14ac:dyDescent="0.2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4.25" x14ac:dyDescent="0.2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4.25" x14ac:dyDescent="0.2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4.25" x14ac:dyDescent="0.2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4.25" x14ac:dyDescent="0.2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4.25" x14ac:dyDescent="0.2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4.25" x14ac:dyDescent="0.2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4.25" x14ac:dyDescent="0.2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4.25" x14ac:dyDescent="0.2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4.25" x14ac:dyDescent="0.2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4.25" x14ac:dyDescent="0.2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4.25" x14ac:dyDescent="0.2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4.25" x14ac:dyDescent="0.2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4.25" x14ac:dyDescent="0.2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4.25" x14ac:dyDescent="0.2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4.25" x14ac:dyDescent="0.2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4.25" x14ac:dyDescent="0.2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4.25" x14ac:dyDescent="0.2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4.25" x14ac:dyDescent="0.2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4.25" x14ac:dyDescent="0.2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4.25" x14ac:dyDescent="0.2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4.25" x14ac:dyDescent="0.2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4.25" x14ac:dyDescent="0.2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4.25" x14ac:dyDescent="0.2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4.25" x14ac:dyDescent="0.2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4.25" x14ac:dyDescent="0.2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4.25" x14ac:dyDescent="0.2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4.25" x14ac:dyDescent="0.2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4.25" x14ac:dyDescent="0.2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4.25" x14ac:dyDescent="0.2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4.25" x14ac:dyDescent="0.2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4.25" x14ac:dyDescent="0.2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4.25" x14ac:dyDescent="0.2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4.25" x14ac:dyDescent="0.2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4.25" x14ac:dyDescent="0.2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4.25" x14ac:dyDescent="0.2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4.25" x14ac:dyDescent="0.2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4.25" x14ac:dyDescent="0.2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4.25" x14ac:dyDescent="0.2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4.25" x14ac:dyDescent="0.2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4.25" x14ac:dyDescent="0.2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4.25" x14ac:dyDescent="0.2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4.25" x14ac:dyDescent="0.2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4.25" x14ac:dyDescent="0.2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4.25" x14ac:dyDescent="0.2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4.25" x14ac:dyDescent="0.2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4.25" x14ac:dyDescent="0.2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4.25" x14ac:dyDescent="0.2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4.25" x14ac:dyDescent="0.2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4.25" x14ac:dyDescent="0.2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4.25" x14ac:dyDescent="0.2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4.25" x14ac:dyDescent="0.2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4.25" x14ac:dyDescent="0.2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4.25" x14ac:dyDescent="0.2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4.25" x14ac:dyDescent="0.2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4.25" x14ac:dyDescent="0.2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4.25" x14ac:dyDescent="0.2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4.25" x14ac:dyDescent="0.2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4.25" x14ac:dyDescent="0.2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4.25" x14ac:dyDescent="0.2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4.25" x14ac:dyDescent="0.2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4.25" x14ac:dyDescent="0.2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4.25" x14ac:dyDescent="0.2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4.25" x14ac:dyDescent="0.2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4.25" x14ac:dyDescent="0.2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4.25" x14ac:dyDescent="0.2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4.25" x14ac:dyDescent="0.2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4.25" x14ac:dyDescent="0.2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4.25" x14ac:dyDescent="0.2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4.25" x14ac:dyDescent="0.2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4.25" x14ac:dyDescent="0.2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4.25" x14ac:dyDescent="0.2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4.25" x14ac:dyDescent="0.2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4.25" x14ac:dyDescent="0.2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4.25" x14ac:dyDescent="0.2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4.25" x14ac:dyDescent="0.2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4.25" x14ac:dyDescent="0.2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4.25" x14ac:dyDescent="0.2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4.25" x14ac:dyDescent="0.2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4.25" x14ac:dyDescent="0.2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4.25" x14ac:dyDescent="0.2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4.25" x14ac:dyDescent="0.2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4.25" x14ac:dyDescent="0.2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4.25" x14ac:dyDescent="0.2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4.25" x14ac:dyDescent="0.2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4.25" x14ac:dyDescent="0.2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4.25" x14ac:dyDescent="0.2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4.25" x14ac:dyDescent="0.2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4.25" x14ac:dyDescent="0.2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4.25" x14ac:dyDescent="0.2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4.25" x14ac:dyDescent="0.2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4.25" x14ac:dyDescent="0.2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4.25" x14ac:dyDescent="0.2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4.25" x14ac:dyDescent="0.2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4.25" x14ac:dyDescent="0.2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4.25" x14ac:dyDescent="0.2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4.25" x14ac:dyDescent="0.2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4.25" x14ac:dyDescent="0.2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4.25" x14ac:dyDescent="0.2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4.25" x14ac:dyDescent="0.2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4.25" x14ac:dyDescent="0.2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4.25" x14ac:dyDescent="0.2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4.25" x14ac:dyDescent="0.2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4.25" x14ac:dyDescent="0.2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4.25" x14ac:dyDescent="0.2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4.25" x14ac:dyDescent="0.2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4.25" x14ac:dyDescent="0.2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4.25" x14ac:dyDescent="0.2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4.25" x14ac:dyDescent="0.2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4.25" x14ac:dyDescent="0.2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4.25" x14ac:dyDescent="0.2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4.25" x14ac:dyDescent="0.2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4.25" x14ac:dyDescent="0.2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4.25" x14ac:dyDescent="0.2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4.25" x14ac:dyDescent="0.2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4.25" x14ac:dyDescent="0.2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4.25" x14ac:dyDescent="0.2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4.25" x14ac:dyDescent="0.2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4.25" x14ac:dyDescent="0.2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4.25" x14ac:dyDescent="0.2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4.25" x14ac:dyDescent="0.2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4.25" x14ac:dyDescent="0.2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4.25" x14ac:dyDescent="0.2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4.25" x14ac:dyDescent="0.2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4.25" x14ac:dyDescent="0.2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4.25" x14ac:dyDescent="0.2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4.25" x14ac:dyDescent="0.2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4.25" x14ac:dyDescent="0.2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4.25" x14ac:dyDescent="0.2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4.25" x14ac:dyDescent="0.2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4.25" x14ac:dyDescent="0.2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4.25" x14ac:dyDescent="0.2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4.25" x14ac:dyDescent="0.2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4.25" x14ac:dyDescent="0.2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4.25" x14ac:dyDescent="0.2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4.25" x14ac:dyDescent="0.2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4.25" x14ac:dyDescent="0.2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4.25" x14ac:dyDescent="0.2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4.25" x14ac:dyDescent="0.2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4.25" x14ac:dyDescent="0.2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4.25" x14ac:dyDescent="0.2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4.25" x14ac:dyDescent="0.2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4.25" x14ac:dyDescent="0.2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4.25" x14ac:dyDescent="0.2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4.25" x14ac:dyDescent="0.2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4.25" x14ac:dyDescent="0.2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4.25" x14ac:dyDescent="0.2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4.25" x14ac:dyDescent="0.2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4.25" x14ac:dyDescent="0.2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4.25" x14ac:dyDescent="0.2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4.25" x14ac:dyDescent="0.2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4.25" x14ac:dyDescent="0.2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4.25" x14ac:dyDescent="0.2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4.25" x14ac:dyDescent="0.2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4.25" x14ac:dyDescent="0.2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4.25" x14ac:dyDescent="0.2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4.25" x14ac:dyDescent="0.2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4.25" x14ac:dyDescent="0.2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4.25" x14ac:dyDescent="0.2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4.25" x14ac:dyDescent="0.2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4.25" x14ac:dyDescent="0.2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4.25" x14ac:dyDescent="0.2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4.25" x14ac:dyDescent="0.2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4.25" x14ac:dyDescent="0.2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4.25" x14ac:dyDescent="0.2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4.25" x14ac:dyDescent="0.2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4.25" x14ac:dyDescent="0.2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4.25" x14ac:dyDescent="0.2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4.25" x14ac:dyDescent="0.2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4.25" x14ac:dyDescent="0.2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4.25" x14ac:dyDescent="0.2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4.25" x14ac:dyDescent="0.2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4.25" x14ac:dyDescent="0.2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4.25" x14ac:dyDescent="0.2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4.25" x14ac:dyDescent="0.2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4.25" x14ac:dyDescent="0.2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4.25" x14ac:dyDescent="0.2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4.25" x14ac:dyDescent="0.2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4.25" x14ac:dyDescent="0.2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4.25" x14ac:dyDescent="0.2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4.25" x14ac:dyDescent="0.2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4.25" x14ac:dyDescent="0.2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4.25" x14ac:dyDescent="0.2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4.25" x14ac:dyDescent="0.2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4.25" x14ac:dyDescent="0.2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4.25" x14ac:dyDescent="0.2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4.25" x14ac:dyDescent="0.2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4.25" x14ac:dyDescent="0.2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4.25" x14ac:dyDescent="0.2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4.25" x14ac:dyDescent="0.2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4.25" x14ac:dyDescent="0.2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4.25" x14ac:dyDescent="0.2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4.25" x14ac:dyDescent="0.2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4.25" x14ac:dyDescent="0.2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4.25" x14ac:dyDescent="0.2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4.25" x14ac:dyDescent="0.2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4.25" x14ac:dyDescent="0.2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4.25" x14ac:dyDescent="0.2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4.25" x14ac:dyDescent="0.2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4.25" x14ac:dyDescent="0.2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4.25" x14ac:dyDescent="0.2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4.25" x14ac:dyDescent="0.2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4.25" x14ac:dyDescent="0.2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4.25" x14ac:dyDescent="0.2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4.25" x14ac:dyDescent="0.2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4.25" x14ac:dyDescent="0.2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4.25" x14ac:dyDescent="0.2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4.25" x14ac:dyDescent="0.2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4.25" x14ac:dyDescent="0.2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4.25" x14ac:dyDescent="0.2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4.25" x14ac:dyDescent="0.2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4.25" x14ac:dyDescent="0.2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4.25" x14ac:dyDescent="0.2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4.25" x14ac:dyDescent="0.2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4.25" x14ac:dyDescent="0.2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4.25" x14ac:dyDescent="0.2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4.25" x14ac:dyDescent="0.2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4.25" x14ac:dyDescent="0.2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4.25" x14ac:dyDescent="0.2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4.25" x14ac:dyDescent="0.2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4.25" x14ac:dyDescent="0.2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4.25" x14ac:dyDescent="0.2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4.25" x14ac:dyDescent="0.2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4.25" x14ac:dyDescent="0.2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4.25" x14ac:dyDescent="0.2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4.25" x14ac:dyDescent="0.2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4.25" x14ac:dyDescent="0.2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4.25" x14ac:dyDescent="0.2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4.25" x14ac:dyDescent="0.2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4.25" x14ac:dyDescent="0.2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4.25" x14ac:dyDescent="0.2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4.25" x14ac:dyDescent="0.2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4.25" x14ac:dyDescent="0.2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4.25" x14ac:dyDescent="0.2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4.25" x14ac:dyDescent="0.2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4.25" x14ac:dyDescent="0.2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4.25" x14ac:dyDescent="0.2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4.25" x14ac:dyDescent="0.2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4.25" x14ac:dyDescent="0.2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4.25" x14ac:dyDescent="0.2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4.25" x14ac:dyDescent="0.2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4.25" x14ac:dyDescent="0.2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4.25" x14ac:dyDescent="0.2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4.25" x14ac:dyDescent="0.2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4.25" x14ac:dyDescent="0.2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4.25" x14ac:dyDescent="0.2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4.25" x14ac:dyDescent="0.2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4.25" x14ac:dyDescent="0.2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4.25" x14ac:dyDescent="0.2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4.25" x14ac:dyDescent="0.2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4.25" x14ac:dyDescent="0.2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4.25" x14ac:dyDescent="0.2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4.25" x14ac:dyDescent="0.2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4.25" x14ac:dyDescent="0.2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4.25" x14ac:dyDescent="0.2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4.25" x14ac:dyDescent="0.2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4.25" x14ac:dyDescent="0.2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4.25" x14ac:dyDescent="0.2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4.25" x14ac:dyDescent="0.2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4.25" x14ac:dyDescent="0.2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4.25" x14ac:dyDescent="0.2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4.25" x14ac:dyDescent="0.2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4.25" x14ac:dyDescent="0.2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4.25" x14ac:dyDescent="0.2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4.25" x14ac:dyDescent="0.2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4.25" x14ac:dyDescent="0.2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4.25" x14ac:dyDescent="0.2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4.25" x14ac:dyDescent="0.2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4.25" x14ac:dyDescent="0.2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4.25" x14ac:dyDescent="0.2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4.25" x14ac:dyDescent="0.2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4.25" x14ac:dyDescent="0.2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4.25" x14ac:dyDescent="0.2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4.25" x14ac:dyDescent="0.2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4.25" x14ac:dyDescent="0.2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4.25" x14ac:dyDescent="0.2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4.25" x14ac:dyDescent="0.2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4.25" x14ac:dyDescent="0.2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4.25" x14ac:dyDescent="0.2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4.25" x14ac:dyDescent="0.2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4.25" x14ac:dyDescent="0.2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4.25" x14ac:dyDescent="0.2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4.25" x14ac:dyDescent="0.2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4.25" x14ac:dyDescent="0.2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4.25" x14ac:dyDescent="0.2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4.25" x14ac:dyDescent="0.2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4.25" x14ac:dyDescent="0.2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4.25" x14ac:dyDescent="0.2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4.25" x14ac:dyDescent="0.2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4.25" x14ac:dyDescent="0.2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4.25" x14ac:dyDescent="0.2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4.25" x14ac:dyDescent="0.2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4.25" x14ac:dyDescent="0.2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4.25" x14ac:dyDescent="0.2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4.25" x14ac:dyDescent="0.2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4.25" x14ac:dyDescent="0.2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4.25" x14ac:dyDescent="0.2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4.25" x14ac:dyDescent="0.2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4.25" x14ac:dyDescent="0.2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4.25" x14ac:dyDescent="0.2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4.25" x14ac:dyDescent="0.2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4.25" x14ac:dyDescent="0.2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4.25" x14ac:dyDescent="0.2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4.25" x14ac:dyDescent="0.2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4.25" x14ac:dyDescent="0.2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4.25" x14ac:dyDescent="0.2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4.25" x14ac:dyDescent="0.2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4.25" x14ac:dyDescent="0.2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4.25" x14ac:dyDescent="0.2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4.25" x14ac:dyDescent="0.2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4.25" x14ac:dyDescent="0.2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4.25" x14ac:dyDescent="0.2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4.25" x14ac:dyDescent="0.2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4.25" x14ac:dyDescent="0.2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4.25" x14ac:dyDescent="0.2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4.25" x14ac:dyDescent="0.2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4.25" x14ac:dyDescent="0.2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4.25" x14ac:dyDescent="0.2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4.25" x14ac:dyDescent="0.2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4.25" x14ac:dyDescent="0.2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4.25" x14ac:dyDescent="0.2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4.25" x14ac:dyDescent="0.2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4.25" x14ac:dyDescent="0.2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4.25" x14ac:dyDescent="0.2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4.25" x14ac:dyDescent="0.2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4.25" x14ac:dyDescent="0.2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4.25" x14ac:dyDescent="0.2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4.25" x14ac:dyDescent="0.2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4.25" x14ac:dyDescent="0.2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4.25" x14ac:dyDescent="0.2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4.25" x14ac:dyDescent="0.2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4.25" x14ac:dyDescent="0.2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4.25" x14ac:dyDescent="0.2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4.25" x14ac:dyDescent="0.2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4.25" x14ac:dyDescent="0.2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4.25" x14ac:dyDescent="0.2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4.25" x14ac:dyDescent="0.2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4.25" x14ac:dyDescent="0.2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4.25" x14ac:dyDescent="0.2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4.25" x14ac:dyDescent="0.2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4.25" x14ac:dyDescent="0.2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4.25" x14ac:dyDescent="0.2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4.25" x14ac:dyDescent="0.2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4.25" x14ac:dyDescent="0.2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4.25" x14ac:dyDescent="0.2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4.25" x14ac:dyDescent="0.2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4.25" x14ac:dyDescent="0.2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4.25" x14ac:dyDescent="0.2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4.25" x14ac:dyDescent="0.2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4.25" x14ac:dyDescent="0.2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4.25" x14ac:dyDescent="0.2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4.25" x14ac:dyDescent="0.2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4.25" x14ac:dyDescent="0.2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4.25" x14ac:dyDescent="0.2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4.25" x14ac:dyDescent="0.2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4.25" x14ac:dyDescent="0.2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4.25" x14ac:dyDescent="0.2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4.25" x14ac:dyDescent="0.2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4.25" x14ac:dyDescent="0.2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4.25" x14ac:dyDescent="0.2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4.25" x14ac:dyDescent="0.2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4.25" x14ac:dyDescent="0.2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4.25" x14ac:dyDescent="0.2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4.25" x14ac:dyDescent="0.2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4.25" x14ac:dyDescent="0.2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4.25" x14ac:dyDescent="0.2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4.25" x14ac:dyDescent="0.2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4.25" x14ac:dyDescent="0.2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4.25" x14ac:dyDescent="0.2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4.25" x14ac:dyDescent="0.2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4.25" x14ac:dyDescent="0.2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4.25" x14ac:dyDescent="0.2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4.25" x14ac:dyDescent="0.2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4.25" x14ac:dyDescent="0.2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4.25" x14ac:dyDescent="0.2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4.25" x14ac:dyDescent="0.2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4.25" x14ac:dyDescent="0.2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4.25" x14ac:dyDescent="0.2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4.25" x14ac:dyDescent="0.2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4.25" x14ac:dyDescent="0.2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4.25" x14ac:dyDescent="0.2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4.25" x14ac:dyDescent="0.2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4.25" x14ac:dyDescent="0.2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4.25" x14ac:dyDescent="0.2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4.25" x14ac:dyDescent="0.2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4.25" x14ac:dyDescent="0.2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4.25" x14ac:dyDescent="0.2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4.25" x14ac:dyDescent="0.2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4.25" x14ac:dyDescent="0.2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4.25" x14ac:dyDescent="0.2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4.25" x14ac:dyDescent="0.2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4.25" x14ac:dyDescent="0.2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4.25" x14ac:dyDescent="0.2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4.25" x14ac:dyDescent="0.2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4.25" x14ac:dyDescent="0.2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4.25" x14ac:dyDescent="0.2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4.25" x14ac:dyDescent="0.2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4.25" x14ac:dyDescent="0.2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4.25" x14ac:dyDescent="0.2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4.25" x14ac:dyDescent="0.2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4.25" x14ac:dyDescent="0.2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4.25" x14ac:dyDescent="0.2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4.25" x14ac:dyDescent="0.2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4.25" x14ac:dyDescent="0.2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4.25" x14ac:dyDescent="0.2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4.25" x14ac:dyDescent="0.2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4.25" x14ac:dyDescent="0.2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4.25" x14ac:dyDescent="0.2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4.25" x14ac:dyDescent="0.2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4.25" x14ac:dyDescent="0.2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4.25" x14ac:dyDescent="0.2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4.25" x14ac:dyDescent="0.2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4.25" x14ac:dyDescent="0.2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4.25" x14ac:dyDescent="0.2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4.25" x14ac:dyDescent="0.2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4.25" x14ac:dyDescent="0.2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4.25" x14ac:dyDescent="0.2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4.25" x14ac:dyDescent="0.2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4.25" x14ac:dyDescent="0.2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4.25" x14ac:dyDescent="0.2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4.25" x14ac:dyDescent="0.2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4.25" x14ac:dyDescent="0.2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4.25" x14ac:dyDescent="0.2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4.25" x14ac:dyDescent="0.2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4.25" x14ac:dyDescent="0.2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4.25" x14ac:dyDescent="0.2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4.25" x14ac:dyDescent="0.2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4.25" x14ac:dyDescent="0.2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4.25" x14ac:dyDescent="0.2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4.25" x14ac:dyDescent="0.2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4.25" x14ac:dyDescent="0.2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4.25" x14ac:dyDescent="0.2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4.25" x14ac:dyDescent="0.2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4.25" x14ac:dyDescent="0.2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4.25" x14ac:dyDescent="0.2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4.25" x14ac:dyDescent="0.2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4.25" x14ac:dyDescent="0.2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4.25" x14ac:dyDescent="0.2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4.25" x14ac:dyDescent="0.2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4.25" x14ac:dyDescent="0.2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4.25" x14ac:dyDescent="0.2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4.25" x14ac:dyDescent="0.2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4.25" x14ac:dyDescent="0.2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4.25" x14ac:dyDescent="0.2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4.25" x14ac:dyDescent="0.2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4.25" x14ac:dyDescent="0.2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4.25" x14ac:dyDescent="0.2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4.25" x14ac:dyDescent="0.2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4.25" x14ac:dyDescent="0.2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4.25" x14ac:dyDescent="0.2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4.25" x14ac:dyDescent="0.2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4.25" x14ac:dyDescent="0.2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4.25" x14ac:dyDescent="0.2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4.25" x14ac:dyDescent="0.2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4.25" x14ac:dyDescent="0.2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4.25" x14ac:dyDescent="0.2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4.25" x14ac:dyDescent="0.2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4.25" x14ac:dyDescent="0.2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4.25" x14ac:dyDescent="0.2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4.25" x14ac:dyDescent="0.2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4.25" x14ac:dyDescent="0.2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4.25" x14ac:dyDescent="0.2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4.25" x14ac:dyDescent="0.2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4.25" x14ac:dyDescent="0.2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4.25" x14ac:dyDescent="0.2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4.25" x14ac:dyDescent="0.2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4.25" x14ac:dyDescent="0.2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4.25" x14ac:dyDescent="0.2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4.25" x14ac:dyDescent="0.2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4.25" x14ac:dyDescent="0.2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4.25" x14ac:dyDescent="0.2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4.25" x14ac:dyDescent="0.2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4.25" x14ac:dyDescent="0.2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4.25" x14ac:dyDescent="0.2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4.25" x14ac:dyDescent="0.2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4.25" x14ac:dyDescent="0.2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4.25" x14ac:dyDescent="0.2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4.25" x14ac:dyDescent="0.2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4.25" x14ac:dyDescent="0.2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4.25" x14ac:dyDescent="0.2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4.25" x14ac:dyDescent="0.2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4.25" x14ac:dyDescent="0.2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4.25" x14ac:dyDescent="0.2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4.25" x14ac:dyDescent="0.2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4.25" x14ac:dyDescent="0.2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4.25" x14ac:dyDescent="0.2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4.25" x14ac:dyDescent="0.2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4.25" x14ac:dyDescent="0.2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4.25" x14ac:dyDescent="0.2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4.25" x14ac:dyDescent="0.2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4.25" x14ac:dyDescent="0.2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4.25" x14ac:dyDescent="0.2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4.25" x14ac:dyDescent="0.2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4.25" x14ac:dyDescent="0.2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4.25" x14ac:dyDescent="0.2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4.25" x14ac:dyDescent="0.2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4.25" x14ac:dyDescent="0.2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4.25" x14ac:dyDescent="0.2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4.25" x14ac:dyDescent="0.2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4.25" x14ac:dyDescent="0.2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4.25" x14ac:dyDescent="0.2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4.25" x14ac:dyDescent="0.2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4.25" x14ac:dyDescent="0.2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4.25" x14ac:dyDescent="0.2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4.25" x14ac:dyDescent="0.2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4.25" x14ac:dyDescent="0.2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4.25" x14ac:dyDescent="0.2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4.25" x14ac:dyDescent="0.2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4.25" x14ac:dyDescent="0.2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4.25" x14ac:dyDescent="0.2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4.25" x14ac:dyDescent="0.2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4.25" x14ac:dyDescent="0.2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4.25" x14ac:dyDescent="0.2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4.25" x14ac:dyDescent="0.2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4.25" x14ac:dyDescent="0.2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4.25" x14ac:dyDescent="0.2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4.25" x14ac:dyDescent="0.2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4.25" x14ac:dyDescent="0.2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4.25" x14ac:dyDescent="0.2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4.25" x14ac:dyDescent="0.2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4.25" x14ac:dyDescent="0.2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4.25" x14ac:dyDescent="0.2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4.25" x14ac:dyDescent="0.2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4.25" x14ac:dyDescent="0.2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4.25" x14ac:dyDescent="0.2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4.25" x14ac:dyDescent="0.2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4.25" x14ac:dyDescent="0.2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4.25" x14ac:dyDescent="0.2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4.25" x14ac:dyDescent="0.2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4.25" x14ac:dyDescent="0.2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4.25" x14ac:dyDescent="0.2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4.25" x14ac:dyDescent="0.2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4.25" x14ac:dyDescent="0.2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4.25" x14ac:dyDescent="0.2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4.25" x14ac:dyDescent="0.2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4.25" x14ac:dyDescent="0.2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4.25" x14ac:dyDescent="0.2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4.25" x14ac:dyDescent="0.2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4.25" x14ac:dyDescent="0.2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4.25" x14ac:dyDescent="0.2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4.25" x14ac:dyDescent="0.2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4.25" x14ac:dyDescent="0.2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4.25" x14ac:dyDescent="0.2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4.25" x14ac:dyDescent="0.2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4.25" x14ac:dyDescent="0.2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4.25" x14ac:dyDescent="0.2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4.25" x14ac:dyDescent="0.2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4.25" x14ac:dyDescent="0.2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4.25" x14ac:dyDescent="0.2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4.25" x14ac:dyDescent="0.2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4.25" x14ac:dyDescent="0.2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4.25" x14ac:dyDescent="0.2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4.25" x14ac:dyDescent="0.2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4.25" x14ac:dyDescent="0.2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4.25" x14ac:dyDescent="0.2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4.25" x14ac:dyDescent="0.2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4.25" x14ac:dyDescent="0.2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4.25" x14ac:dyDescent="0.2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4.25" x14ac:dyDescent="0.2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4.25" x14ac:dyDescent="0.2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4.25" x14ac:dyDescent="0.2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4.25" x14ac:dyDescent="0.2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4.25" x14ac:dyDescent="0.2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4.25" x14ac:dyDescent="0.2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4.25" x14ac:dyDescent="0.2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4.25" x14ac:dyDescent="0.2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4.25" x14ac:dyDescent="0.2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4.25" x14ac:dyDescent="0.2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4.25" x14ac:dyDescent="0.2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4.25" x14ac:dyDescent="0.2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4.25" x14ac:dyDescent="0.2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4.25" x14ac:dyDescent="0.2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4.25" x14ac:dyDescent="0.2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4.25" x14ac:dyDescent="0.2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4.25" x14ac:dyDescent="0.2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4.25" x14ac:dyDescent="0.2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4.25" x14ac:dyDescent="0.2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4.25" x14ac:dyDescent="0.2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4.25" x14ac:dyDescent="0.2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4.25" x14ac:dyDescent="0.2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4.25" x14ac:dyDescent="0.2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4.25" x14ac:dyDescent="0.2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4.25" x14ac:dyDescent="0.2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4.25" x14ac:dyDescent="0.2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4.25" x14ac:dyDescent="0.2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4.25" x14ac:dyDescent="0.2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4.25" x14ac:dyDescent="0.2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4.25" x14ac:dyDescent="0.2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4.25" x14ac:dyDescent="0.2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4.25" x14ac:dyDescent="0.2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4.25" x14ac:dyDescent="0.2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4.25" x14ac:dyDescent="0.2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4.25" x14ac:dyDescent="0.2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4.25" x14ac:dyDescent="0.2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Sebastián Muci Ovalle</cp:lastModifiedBy>
  <dcterms:created xsi:type="dcterms:W3CDTF">2015-03-02T00:35:53Z</dcterms:created>
  <dcterms:modified xsi:type="dcterms:W3CDTF">2020-08-28T16:42:20Z</dcterms:modified>
</cp:coreProperties>
</file>