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1-Ene\"/>
    </mc:Choice>
  </mc:AlternateContent>
  <xr:revisionPtr revIDLastSave="0" documentId="8_{7DEC9413-B47E-48B4-A251-A8CC198215F2}" xr6:coauthVersionLast="46" xr6:coauthVersionMax="46" xr10:uidLastSave="{00000000-0000-0000-0000-000000000000}"/>
  <bookViews>
    <workbookView xWindow="-28920" yWindow="-120" windowWidth="29040" windowHeight="15840" xr2:uid="{9E07D513-CB5A-4DB2-BAE4-300A1D47EB40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[1]Facturación!$W$88:$X$106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G37" i="1"/>
  <c r="F37" i="1"/>
  <c r="E37" i="1"/>
  <c r="D37" i="1"/>
  <c r="B37" i="1"/>
  <c r="H36" i="1"/>
  <c r="G36" i="1"/>
  <c r="F36" i="1"/>
  <c r="E36" i="1"/>
  <c r="D36" i="1"/>
  <c r="B36" i="1"/>
  <c r="H35" i="1"/>
  <c r="G35" i="1"/>
  <c r="F35" i="1"/>
  <c r="E35" i="1"/>
  <c r="D35" i="1"/>
  <c r="B35" i="1"/>
  <c r="H34" i="1"/>
  <c r="G34" i="1"/>
  <c r="F34" i="1"/>
  <c r="E34" i="1"/>
  <c r="D34" i="1"/>
  <c r="B34" i="1"/>
  <c r="H33" i="1"/>
  <c r="G33" i="1"/>
  <c r="F33" i="1"/>
  <c r="E33" i="1"/>
  <c r="D33" i="1"/>
  <c r="B33" i="1"/>
  <c r="H32" i="1"/>
  <c r="G32" i="1"/>
  <c r="F32" i="1"/>
  <c r="E32" i="1"/>
  <c r="D32" i="1"/>
  <c r="B32" i="1"/>
  <c r="H31" i="1"/>
  <c r="G31" i="1"/>
  <c r="F31" i="1"/>
  <c r="E31" i="1"/>
  <c r="D31" i="1"/>
  <c r="B31" i="1"/>
  <c r="H30" i="1"/>
  <c r="G30" i="1"/>
  <c r="F30" i="1"/>
  <c r="E30" i="1"/>
  <c r="D30" i="1"/>
  <c r="B30" i="1"/>
  <c r="H29" i="1"/>
  <c r="G29" i="1"/>
  <c r="F29" i="1"/>
  <c r="E29" i="1"/>
  <c r="D29" i="1"/>
  <c r="B29" i="1"/>
  <c r="H28" i="1"/>
  <c r="G28" i="1"/>
  <c r="F28" i="1"/>
  <c r="E28" i="1"/>
  <c r="D28" i="1"/>
  <c r="B28" i="1"/>
  <c r="H27" i="1"/>
  <c r="G27" i="1"/>
  <c r="F27" i="1"/>
  <c r="E27" i="1"/>
  <c r="D27" i="1"/>
  <c r="B27" i="1"/>
  <c r="H26" i="1"/>
  <c r="G26" i="1"/>
  <c r="F26" i="1"/>
  <c r="E26" i="1"/>
  <c r="D26" i="1"/>
  <c r="B26" i="1"/>
  <c r="H25" i="1"/>
  <c r="G25" i="1"/>
  <c r="F25" i="1"/>
  <c r="E25" i="1"/>
  <c r="D25" i="1"/>
  <c r="B25" i="1"/>
  <c r="H24" i="1"/>
  <c r="G24" i="1"/>
  <c r="F24" i="1"/>
  <c r="E24" i="1"/>
  <c r="D24" i="1"/>
  <c r="B24" i="1"/>
  <c r="H23" i="1"/>
  <c r="G23" i="1"/>
  <c r="F23" i="1"/>
  <c r="E23" i="1"/>
  <c r="D23" i="1"/>
  <c r="B23" i="1"/>
  <c r="H22" i="1"/>
  <c r="G22" i="1"/>
  <c r="F22" i="1"/>
  <c r="E22" i="1"/>
  <c r="D22" i="1"/>
  <c r="B22" i="1"/>
  <c r="H21" i="1"/>
  <c r="G21" i="1"/>
  <c r="F21" i="1"/>
  <c r="E21" i="1"/>
  <c r="D21" i="1"/>
  <c r="B21" i="1"/>
  <c r="H20" i="1"/>
  <c r="G20" i="1"/>
  <c r="F20" i="1"/>
  <c r="E20" i="1"/>
  <c r="D20" i="1"/>
  <c r="B20" i="1"/>
  <c r="H19" i="1"/>
  <c r="G19" i="1"/>
  <c r="F19" i="1"/>
  <c r="E19" i="1"/>
  <c r="D19" i="1"/>
  <c r="B19" i="1"/>
  <c r="H18" i="1"/>
  <c r="G18" i="1"/>
  <c r="F18" i="1"/>
  <c r="E18" i="1"/>
  <c r="D18" i="1"/>
  <c r="B18" i="1"/>
  <c r="H17" i="1"/>
  <c r="G17" i="1"/>
  <c r="F17" i="1"/>
  <c r="E17" i="1"/>
  <c r="D17" i="1"/>
  <c r="B17" i="1"/>
  <c r="H16" i="1"/>
  <c r="G16" i="1"/>
  <c r="F16" i="1"/>
  <c r="E16" i="1"/>
  <c r="D16" i="1"/>
  <c r="B16" i="1"/>
  <c r="H15" i="1"/>
  <c r="G15" i="1"/>
  <c r="F15" i="1"/>
  <c r="E15" i="1"/>
  <c r="D15" i="1"/>
  <c r="B15" i="1"/>
  <c r="H14" i="1"/>
  <c r="G14" i="1"/>
  <c r="F14" i="1"/>
  <c r="E14" i="1"/>
  <c r="D14" i="1"/>
  <c r="B14" i="1"/>
  <c r="H13" i="1"/>
  <c r="G13" i="1"/>
  <c r="F13" i="1"/>
  <c r="E13" i="1"/>
  <c r="D13" i="1"/>
  <c r="B13" i="1"/>
  <c r="H12" i="1"/>
  <c r="G12" i="1"/>
  <c r="F12" i="1"/>
  <c r="E12" i="1"/>
  <c r="D12" i="1"/>
  <c r="B12" i="1"/>
  <c r="H11" i="1"/>
  <c r="G11" i="1"/>
  <c r="F11" i="1"/>
  <c r="E11" i="1"/>
  <c r="D11" i="1"/>
  <c r="B11" i="1"/>
  <c r="H10" i="1"/>
  <c r="G10" i="1"/>
  <c r="F10" i="1"/>
  <c r="E10" i="1"/>
  <c r="D10" i="1"/>
  <c r="B10" i="1"/>
  <c r="H9" i="1"/>
  <c r="G9" i="1"/>
  <c r="F9" i="1"/>
  <c r="E9" i="1"/>
  <c r="D9" i="1"/>
  <c r="B9" i="1"/>
  <c r="H8" i="1"/>
  <c r="G8" i="1"/>
  <c r="F8" i="1"/>
  <c r="E8" i="1"/>
  <c r="D8" i="1"/>
  <c r="B8" i="1"/>
  <c r="H7" i="1"/>
  <c r="G7" i="1"/>
  <c r="F7" i="1"/>
  <c r="E7" i="1"/>
  <c r="D7" i="1"/>
  <c r="B7" i="1"/>
  <c r="H6" i="1"/>
  <c r="G6" i="1"/>
  <c r="F6" i="1"/>
  <c r="E6" i="1"/>
  <c r="D6" i="1"/>
  <c r="B6" i="1"/>
  <c r="H5" i="1"/>
  <c r="G5" i="1"/>
  <c r="F5" i="1"/>
  <c r="E5" i="1"/>
  <c r="D5" i="1"/>
  <c r="B5" i="1"/>
  <c r="H4" i="1"/>
  <c r="G4" i="1"/>
  <c r="F4" i="1"/>
  <c r="E4" i="1"/>
  <c r="D4" i="1"/>
  <c r="B4" i="1"/>
  <c r="H3" i="1"/>
  <c r="G3" i="1"/>
  <c r="F3" i="1"/>
  <c r="E3" i="1"/>
  <c r="D3" i="1"/>
  <c r="B3" i="1"/>
  <c r="H2" i="1"/>
  <c r="G2" i="1"/>
  <c r="F2" i="1"/>
  <c r="E2" i="1"/>
  <c r="D2" i="1"/>
  <c r="B2" i="1"/>
  <c r="A3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<sst xmlns="http://schemas.openxmlformats.org/spreadsheetml/2006/main" count="44" uniqueCount="9">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</sst>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Dic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2">
          <cell r="A2">
            <v>44166</v>
          </cell>
          <cell r="G2" t="str">
            <v>CONAFE</v>
          </cell>
          <cell r="H2">
            <v>783250996.99999988</v>
          </cell>
          <cell r="Y2" t="str">
            <v>OC: 41586583 Active Energy 15,848,938 kWh</v>
          </cell>
          <cell r="Z2" t="str">
            <v>[TEE_2015/02][L]</v>
          </cell>
        </row>
        <row r="3">
          <cell r="G3" t="str">
            <v>CONAFE</v>
          </cell>
          <cell r="H3">
            <v>163345305</v>
          </cell>
          <cell r="Y3" t="str">
            <v>OC: 41586583 Capacity 29,083 kW</v>
          </cell>
          <cell r="Z3" t="str">
            <v>[BP_2015/02] [L]</v>
          </cell>
        </row>
        <row r="4">
          <cell r="G4" t="str">
            <v>CONAFE</v>
          </cell>
          <cell r="H4">
            <v>551307</v>
          </cell>
          <cell r="Y4" t="str">
            <v>OC: 41586583 Reactive Energy</v>
          </cell>
          <cell r="Z4" t="str">
            <v>[ERA_2015/02][L]</v>
          </cell>
        </row>
        <row r="9">
          <cell r="G9" t="str">
            <v>ELECDA SIC</v>
          </cell>
          <cell r="H9">
            <v>1210145</v>
          </cell>
          <cell r="Y9" t="str">
            <v>OC: 41586792 Active Energy 24,636 kWh</v>
          </cell>
          <cell r="Z9" t="str">
            <v>[TEE_2015/02][L]</v>
          </cell>
        </row>
        <row r="10">
          <cell r="G10" t="str">
            <v>ELECDA SIC</v>
          </cell>
          <cell r="H10">
            <v>287915</v>
          </cell>
          <cell r="Y10" t="str">
            <v>OC: 41586792 Capacity 54 kW</v>
          </cell>
          <cell r="Z10" t="str">
            <v>[BP_2015/02] [L]</v>
          </cell>
        </row>
        <row r="11">
          <cell r="G11" t="str">
            <v>ELECDA SIC</v>
          </cell>
          <cell r="H11">
            <v>22</v>
          </cell>
          <cell r="Y11" t="str">
            <v>OC: 41586792 Reactive Energy</v>
          </cell>
          <cell r="Z11" t="str">
            <v>[ERA_2015/02][L]</v>
          </cell>
        </row>
        <row r="16">
          <cell r="G16" t="str">
            <v>EMELARI</v>
          </cell>
          <cell r="H16">
            <v>15948349.000000002</v>
          </cell>
          <cell r="Y16" t="str">
            <v>OC: 41586716 Active Energy 299,273 kWh</v>
          </cell>
          <cell r="Z16" t="str">
            <v>[TEE_2015/02][L]</v>
          </cell>
        </row>
        <row r="17">
          <cell r="G17" t="str">
            <v>EMELARI</v>
          </cell>
          <cell r="H17">
            <v>3019074</v>
          </cell>
          <cell r="Y17" t="str">
            <v>OC: 41586716 Capacity 539 kW</v>
          </cell>
          <cell r="Z17" t="str">
            <v>[BP_2015/02] [L]</v>
          </cell>
        </row>
        <row r="18">
          <cell r="G18" t="str">
            <v>EMELARI</v>
          </cell>
          <cell r="H18">
            <v>99430</v>
          </cell>
          <cell r="Y18" t="str">
            <v>OC: 41586716 Reactive Energy</v>
          </cell>
          <cell r="Z18" t="str">
            <v>[ERA_2015/02][L]</v>
          </cell>
        </row>
        <row r="22">
          <cell r="G22" t="str">
            <v>COOPELAN</v>
          </cell>
          <cell r="H22">
            <v>61951118.894124739</v>
          </cell>
          <cell r="Y22" t="str">
            <v>Active Energy 1,169,961 kWh</v>
          </cell>
          <cell r="Z22" t="str">
            <v>[TEE_2015/02][L]</v>
          </cell>
        </row>
        <row r="23">
          <cell r="G23" t="str">
            <v>COOPELAN</v>
          </cell>
          <cell r="H23">
            <v>7519530.9927136526</v>
          </cell>
          <cell r="Y23" t="str">
            <v>Capacity 1,386 kW</v>
          </cell>
          <cell r="Z23" t="str">
            <v>[BP_2015/02] [L]</v>
          </cell>
        </row>
        <row r="24">
          <cell r="G24" t="str">
            <v>COOPELAN</v>
          </cell>
          <cell r="H24">
            <v>0</v>
          </cell>
          <cell r="Y24" t="str">
            <v>Reactive Energy</v>
          </cell>
          <cell r="Z24" t="str">
            <v>[ERA_2015/02][L]</v>
          </cell>
        </row>
        <row r="29">
          <cell r="G29" t="str">
            <v>CODINER</v>
          </cell>
          <cell r="H29">
            <v>21176321.186569795</v>
          </cell>
          <cell r="Y29" t="str">
            <v>Active Energy 461,164 kWh</v>
          </cell>
          <cell r="Z29" t="str">
            <v>[TEE_2015/02][L]</v>
          </cell>
        </row>
        <row r="30">
          <cell r="G30" t="str">
            <v>CODINER</v>
          </cell>
          <cell r="H30">
            <v>1303714.09855</v>
          </cell>
          <cell r="Y30" t="str">
            <v>Capacity 248 kW</v>
          </cell>
          <cell r="Z30" t="str">
            <v>[BP_2015/02] [L]</v>
          </cell>
        </row>
        <row r="31">
          <cell r="G31" t="str">
            <v>CODINER</v>
          </cell>
          <cell r="H31">
            <v>67291.003873594018</v>
          </cell>
          <cell r="Y31" t="str">
            <v>Reactive Energy</v>
          </cell>
          <cell r="Z31" t="str">
            <v>[ERA_2015/02][L]</v>
          </cell>
        </row>
        <row r="35">
          <cell r="G35" t="str">
            <v>COPELEC</v>
          </cell>
          <cell r="H35">
            <v>140193958.61588356</v>
          </cell>
          <cell r="Y35" t="str">
            <v>Active Energy 2,653,082 kWh</v>
          </cell>
          <cell r="Z35" t="str">
            <v>[TEE_2015/02][L]</v>
          </cell>
        </row>
        <row r="36">
          <cell r="G36" t="str">
            <v>COPELEC</v>
          </cell>
          <cell r="H36">
            <v>13510295.37374554</v>
          </cell>
          <cell r="Y36" t="str">
            <v>Capacity 2,448 kW</v>
          </cell>
          <cell r="Z36" t="str">
            <v>[BP_2015/02] [L]</v>
          </cell>
        </row>
        <row r="37">
          <cell r="G37" t="str">
            <v>COPELEC</v>
          </cell>
          <cell r="H37">
            <v>410792.02371038368</v>
          </cell>
          <cell r="Y37" t="str">
            <v>Reactive Energy</v>
          </cell>
          <cell r="Z37" t="str">
            <v>[ERA_2015/02][L]</v>
          </cell>
        </row>
        <row r="42">
          <cell r="G42" t="str">
            <v>FRONTEL</v>
          </cell>
          <cell r="H42">
            <v>390647513.77908266</v>
          </cell>
          <cell r="Y42" t="str">
            <v>OC: A:2021301381_B:2021301384_C:2021301386 Active Energy 8,432,384 kWh</v>
          </cell>
          <cell r="Z42" t="str">
            <v>[TEE_2015/02][L]</v>
          </cell>
        </row>
        <row r="43">
          <cell r="G43" t="str">
            <v>FRONTEL</v>
          </cell>
          <cell r="H43">
            <v>69335762.235433936</v>
          </cell>
          <cell r="Y43" t="str">
            <v>Capacity 12,987 kW</v>
          </cell>
          <cell r="Z43" t="str">
            <v>[BP_2015/02] [L]</v>
          </cell>
        </row>
        <row r="44">
          <cell r="G44" t="str">
            <v>FRONTEL</v>
          </cell>
          <cell r="H44">
            <v>187047.91006546427</v>
          </cell>
          <cell r="Y44" t="str">
            <v>Reactive Energy</v>
          </cell>
          <cell r="Z44" t="str">
            <v>[ERA_2015/02][L]</v>
          </cell>
        </row>
        <row r="49">
          <cell r="G49" t="str">
            <v>LUZ OSORNO</v>
          </cell>
          <cell r="H49">
            <v>54592521.785317145</v>
          </cell>
          <cell r="Y49" t="str">
            <v>OC: A:2021301413_B:2021301416_C:2021301418 Active Energy 1,263,624 kWh</v>
          </cell>
          <cell r="Z49" t="str">
            <v>[TEE_2015/02][L]</v>
          </cell>
        </row>
        <row r="50">
          <cell r="G50" t="str">
            <v>LUZ OSORNO</v>
          </cell>
          <cell r="H50">
            <v>10391893.413257878</v>
          </cell>
          <cell r="Y50" t="str">
            <v>Capacity 2,059 kW</v>
          </cell>
          <cell r="Z50" t="str">
            <v>[BP_2015/02] [L]</v>
          </cell>
        </row>
        <row r="51">
          <cell r="G51" t="str">
            <v>LUZ OSORNO</v>
          </cell>
          <cell r="H51">
            <v>25526.809990357993</v>
          </cell>
          <cell r="Y51" t="str">
            <v>Reactive Energy</v>
          </cell>
          <cell r="Z51" t="str">
            <v>[ERA_2015/02][L]</v>
          </cell>
        </row>
        <row r="56">
          <cell r="G56" t="str">
            <v>LUZLINARES</v>
          </cell>
          <cell r="H56">
            <v>3119104.6137141124</v>
          </cell>
          <cell r="Y56" t="str">
            <v>Active Energy 66,177 kWh</v>
          </cell>
          <cell r="Z56" t="str">
            <v>[TEE_2015/02][L]</v>
          </cell>
        </row>
        <row r="57">
          <cell r="G57" t="str">
            <v>LUZLINARES</v>
          </cell>
          <cell r="H57">
            <v>100976.41392454492</v>
          </cell>
          <cell r="Y57" t="str">
            <v>Capacity 18 kW</v>
          </cell>
          <cell r="Z57" t="str">
            <v>[BP_2015/02] [L]</v>
          </cell>
        </row>
        <row r="58">
          <cell r="G58" t="str">
            <v>LUZLINARES</v>
          </cell>
          <cell r="H58">
            <v>0</v>
          </cell>
          <cell r="Y58" t="str">
            <v>Reactive Energy</v>
          </cell>
          <cell r="Z58" t="str">
            <v>[ERA_2015/02][L]</v>
          </cell>
        </row>
        <row r="63">
          <cell r="G63" t="str">
            <v>LUZPARRAL</v>
          </cell>
          <cell r="H63">
            <v>12288839.551614529</v>
          </cell>
          <cell r="Y63" t="str">
            <v>Active Energy 262,293 kWh</v>
          </cell>
          <cell r="Z63" t="str">
            <v>[TEE_2015/02][L]</v>
          </cell>
        </row>
        <row r="64">
          <cell r="G64" t="str">
            <v>LUZPARRAL</v>
          </cell>
          <cell r="H64">
            <v>220597.58749896477</v>
          </cell>
          <cell r="Y64" t="str">
            <v>Capacity 40 kW</v>
          </cell>
          <cell r="Z64" t="str">
            <v>[BP_2015/02] [L]</v>
          </cell>
        </row>
        <row r="65">
          <cell r="G65" t="str">
            <v>LUZPARRAL</v>
          </cell>
          <cell r="H65">
            <v>0</v>
          </cell>
          <cell r="Y65" t="str">
            <v>Reactive Energy</v>
          </cell>
          <cell r="Z65" t="str">
            <v>[ERA_2015/02][L]</v>
          </cell>
        </row>
        <row r="70">
          <cell r="G70" t="str">
            <v>EMELAT</v>
          </cell>
          <cell r="H70">
            <v>47628452.999999993</v>
          </cell>
          <cell r="Y70" t="str">
            <v>OC: 41586648 Active Energy 959,570 kWh</v>
          </cell>
          <cell r="Z70" t="str">
            <v>[TEE_2015/02][L]</v>
          </cell>
        </row>
        <row r="71">
          <cell r="G71" t="str">
            <v>EMELAT</v>
          </cell>
          <cell r="H71">
            <v>10115750.000000002</v>
          </cell>
          <cell r="Y71" t="str">
            <v>OC: 41586648 Capacity 1,845 kW</v>
          </cell>
          <cell r="Z71" t="str">
            <v>[BP_2015/02] [L]</v>
          </cell>
        </row>
        <row r="72">
          <cell r="G72" t="str">
            <v>EMELAT</v>
          </cell>
          <cell r="H72">
            <v>179623</v>
          </cell>
          <cell r="Y72" t="str">
            <v>OC: 41586648 Reactive Energy</v>
          </cell>
          <cell r="Z72" t="str">
            <v>[ERA_2015/02][L]</v>
          </cell>
        </row>
        <row r="76">
          <cell r="G76" t="str">
            <v>SAESA</v>
          </cell>
          <cell r="H76">
            <v>546980120.11062777</v>
          </cell>
          <cell r="Y76" t="str">
            <v>A:2021301447_B:2021301450_C:2021301452 Active Energy 12,346,682 kWh</v>
          </cell>
          <cell r="Z76" t="str">
            <v>[TEE_2015/02][L]</v>
          </cell>
        </row>
        <row r="77">
          <cell r="G77" t="str">
            <v>SAESA</v>
          </cell>
          <cell r="H77">
            <v>136965098.99475133</v>
          </cell>
          <cell r="Y77" t="str">
            <v>Capacity 26,640 kW</v>
          </cell>
          <cell r="Z77" t="str">
            <v>[BP_2015/02] [L]</v>
          </cell>
        </row>
        <row r="78">
          <cell r="G78" t="str">
            <v>SAESA</v>
          </cell>
          <cell r="H78">
            <v>38147.196660079855</v>
          </cell>
          <cell r="Y78" t="str">
            <v>Reactive Energy</v>
          </cell>
          <cell r="Z78" t="str">
            <v>[ERA_2015/02][L]</v>
          </cell>
        </row>
        <row r="88">
          <cell r="W88" t="str">
            <v>Elecda SIC</v>
          </cell>
        </row>
        <row r="89">
          <cell r="W89" t="str">
            <v>ELECDA SING</v>
          </cell>
        </row>
        <row r="90">
          <cell r="W90" t="str">
            <v>EMELARI</v>
          </cell>
        </row>
        <row r="91">
          <cell r="W91" t="str">
            <v>CONAFE</v>
          </cell>
        </row>
        <row r="92">
          <cell r="W92" t="str">
            <v>FRONTEL</v>
          </cell>
        </row>
        <row r="93">
          <cell r="W93" t="str">
            <v>COOPELAN</v>
          </cell>
        </row>
        <row r="94">
          <cell r="W94" t="str">
            <v>Luzlinares</v>
          </cell>
        </row>
        <row r="95">
          <cell r="W95" t="str">
            <v>Luzparral</v>
          </cell>
        </row>
        <row r="96">
          <cell r="W96" t="str">
            <v>Copelec</v>
          </cell>
        </row>
        <row r="97">
          <cell r="W97" t="str">
            <v>Luz Osorno</v>
          </cell>
        </row>
        <row r="98">
          <cell r="W98" t="str">
            <v>Litoral</v>
          </cell>
        </row>
        <row r="99">
          <cell r="W99" t="str">
            <v>Chilquinta</v>
          </cell>
        </row>
        <row r="100">
          <cell r="W100" t="str">
            <v>SAESA</v>
          </cell>
        </row>
        <row r="101">
          <cell r="W101" t="str">
            <v>CODINER</v>
          </cell>
        </row>
        <row r="102">
          <cell r="W102" t="str">
            <v>CGE Distribución (Ex Emelectric)</v>
          </cell>
        </row>
        <row r="103">
          <cell r="W103" t="str">
            <v>EMELAT</v>
          </cell>
        </row>
        <row r="104">
          <cell r="W104" t="str">
            <v>CGE Distribución</v>
          </cell>
        </row>
        <row r="105">
          <cell r="W105" t="str">
            <v>EDECSA</v>
          </cell>
        </row>
        <row r="106">
          <cell r="W106" t="str">
            <v>ENELSA</v>
          </cell>
        </row>
      </sheetData>
      <sheetData sheetId="3"/>
      <sheetData sheetId="4"/>
      <sheetData sheetId="5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F73B-0878-4AFD-8766-50FE1A59DE6A}">
  <dimension ref="A1:N39"/>
  <sheetViews>
    <sheetView tabSelected="1" zoomScale="85" zoomScaleNormal="85" workbookViewId="0">
      <selection activeCell="G2" sqref="G2:G37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tr">
        <f>[1]Facturación!G2</f>
        <v>CONAFE</v>
      </c>
      <c r="C2" s="4" t="s">
        <v>8</v>
      </c>
      <c r="D2" s="4" t="str">
        <f>+[1]Facturación!Z2</f>
        <v>[TEE_2015/02][L]</v>
      </c>
      <c r="E2" s="5">
        <f>MONTH([1]Facturación!$A$2)</f>
        <v>12</v>
      </c>
      <c r="F2" s="5">
        <f>YEAR([1]Facturación!$A$2)</f>
        <v>2020</v>
      </c>
      <c r="G2" s="6">
        <f>[1]Facturación!H2</f>
        <v>783250996.99999988</v>
      </c>
      <c r="H2" s="6" t="str">
        <f>+[1]Facturación!Y2</f>
        <v>OC: 41586583 Active Energy 15,848,938 kWh</v>
      </c>
      <c r="I2" s="6"/>
      <c r="J2" s="6"/>
    </row>
    <row r="3" spans="1:10" x14ac:dyDescent="0.3">
      <c r="A3" s="4">
        <f t="shared" ref="A3:A37" si="0">IF(B2=B3,A2,A2+1)</f>
        <v>1</v>
      </c>
      <c r="B3" s="4" t="str">
        <f>[1]Facturación!G3</f>
        <v>CONAFE</v>
      </c>
      <c r="C3" s="4" t="s">
        <v>8</v>
      </c>
      <c r="D3" s="4" t="str">
        <f>+[1]Facturación!Z3</f>
        <v>[BP_2015/02] [L]</v>
      </c>
      <c r="E3" s="5">
        <f>MONTH([1]Facturación!$A$2)</f>
        <v>12</v>
      </c>
      <c r="F3" s="5">
        <f>YEAR([1]Facturación!$A$2)</f>
        <v>2020</v>
      </c>
      <c r="G3" s="6">
        <f>[1]Facturación!H3</f>
        <v>163345305</v>
      </c>
      <c r="H3" s="6" t="str">
        <f>+[1]Facturación!Y3</f>
        <v>OC: 41586583 Capacity 29,083 kW</v>
      </c>
      <c r="I3" s="6"/>
      <c r="J3" s="6"/>
    </row>
    <row r="4" spans="1:10" x14ac:dyDescent="0.3">
      <c r="A4" s="4">
        <f t="shared" si="0"/>
        <v>1</v>
      </c>
      <c r="B4" s="4" t="str">
        <f>[1]Facturación!G4</f>
        <v>CONAFE</v>
      </c>
      <c r="C4" s="4" t="s">
        <v>8</v>
      </c>
      <c r="D4" s="4" t="str">
        <f>+[1]Facturación!Z4</f>
        <v>[ERA_2015/02][L]</v>
      </c>
      <c r="E4" s="5">
        <f>MONTH([1]Facturación!$A$2)</f>
        <v>12</v>
      </c>
      <c r="F4" s="5">
        <f>YEAR([1]Facturación!$A$2)</f>
        <v>2020</v>
      </c>
      <c r="G4" s="6">
        <f>[1]Facturación!H4</f>
        <v>551307</v>
      </c>
      <c r="H4" s="6" t="str">
        <f>+[1]Facturación!Y4</f>
        <v>OC: 41586583 Reactive Energy</v>
      </c>
      <c r="I4" s="6"/>
      <c r="J4" s="6"/>
    </row>
    <row r="5" spans="1:10" x14ac:dyDescent="0.3">
      <c r="A5" s="4">
        <f t="shared" si="0"/>
        <v>2</v>
      </c>
      <c r="B5" s="4" t="str">
        <f>[1]Facturación!G9</f>
        <v>ELECDA SIC</v>
      </c>
      <c r="C5" s="4" t="s">
        <v>8</v>
      </c>
      <c r="D5" s="4" t="str">
        <f>+[1]Facturación!Z9</f>
        <v>[TEE_2015/02][L]</v>
      </c>
      <c r="E5" s="5">
        <f>MONTH([1]Facturación!$A$2)</f>
        <v>12</v>
      </c>
      <c r="F5" s="5">
        <f>YEAR([1]Facturación!$A$2)</f>
        <v>2020</v>
      </c>
      <c r="G5" s="6">
        <f>[1]Facturación!H9</f>
        <v>1210145</v>
      </c>
      <c r="H5" s="6" t="str">
        <f>+[1]Facturación!Y9</f>
        <v>OC: 41586792 Active Energy 24,636 kWh</v>
      </c>
      <c r="I5" s="6"/>
      <c r="J5" s="6"/>
    </row>
    <row r="6" spans="1:10" x14ac:dyDescent="0.3">
      <c r="A6" s="4">
        <f t="shared" si="0"/>
        <v>2</v>
      </c>
      <c r="B6" s="4" t="str">
        <f>[1]Facturación!G10</f>
        <v>ELECDA SIC</v>
      </c>
      <c r="C6" s="4" t="s">
        <v>8</v>
      </c>
      <c r="D6" s="4" t="str">
        <f>+[1]Facturación!Z10</f>
        <v>[BP_2015/02] [L]</v>
      </c>
      <c r="E6" s="5">
        <f>MONTH([1]Facturación!$A$2)</f>
        <v>12</v>
      </c>
      <c r="F6" s="5">
        <f>YEAR([1]Facturación!$A$2)</f>
        <v>2020</v>
      </c>
      <c r="G6" s="6">
        <f>[1]Facturación!H10</f>
        <v>287915</v>
      </c>
      <c r="H6" s="6" t="str">
        <f>+[1]Facturación!Y10</f>
        <v>OC: 41586792 Capacity 54 kW</v>
      </c>
      <c r="I6" s="6"/>
      <c r="J6" s="6"/>
    </row>
    <row r="7" spans="1:10" x14ac:dyDescent="0.3">
      <c r="A7" s="4">
        <f t="shared" si="0"/>
        <v>2</v>
      </c>
      <c r="B7" s="4" t="str">
        <f>[1]Facturación!G11</f>
        <v>ELECDA SIC</v>
      </c>
      <c r="C7" s="4" t="s">
        <v>8</v>
      </c>
      <c r="D7" s="4" t="str">
        <f>+[1]Facturación!Z11</f>
        <v>[ERA_2015/02][L]</v>
      </c>
      <c r="E7" s="5">
        <f>MONTH([1]Facturación!$A$2)</f>
        <v>12</v>
      </c>
      <c r="F7" s="5">
        <f>YEAR([1]Facturación!$A$2)</f>
        <v>2020</v>
      </c>
      <c r="G7" s="6">
        <f>[1]Facturación!H11</f>
        <v>22</v>
      </c>
      <c r="H7" s="6" t="str">
        <f>+[1]Facturación!Y11</f>
        <v>OC: 41586792 Reactive Energy</v>
      </c>
      <c r="I7" s="6"/>
      <c r="J7" s="6"/>
    </row>
    <row r="8" spans="1:10" x14ac:dyDescent="0.3">
      <c r="A8" s="4">
        <f t="shared" si="0"/>
        <v>3</v>
      </c>
      <c r="B8" s="4" t="str">
        <f>[1]Facturación!G16</f>
        <v>EMELARI</v>
      </c>
      <c r="C8" s="4" t="s">
        <v>8</v>
      </c>
      <c r="D8" s="4" t="str">
        <f>+[1]Facturación!Z16</f>
        <v>[TEE_2015/02][L]</v>
      </c>
      <c r="E8" s="5">
        <f>MONTH([1]Facturación!$A$2)</f>
        <v>12</v>
      </c>
      <c r="F8" s="5">
        <f>YEAR([1]Facturación!$A$2)</f>
        <v>2020</v>
      </c>
      <c r="G8" s="6">
        <f>[1]Facturación!H16</f>
        <v>15948349.000000002</v>
      </c>
      <c r="H8" s="6" t="str">
        <f>+[1]Facturación!Y16</f>
        <v>OC: 41586716 Active Energy 299,273 kWh</v>
      </c>
      <c r="I8" s="6"/>
      <c r="J8" s="6"/>
    </row>
    <row r="9" spans="1:10" x14ac:dyDescent="0.3">
      <c r="A9" s="4">
        <f t="shared" si="0"/>
        <v>3</v>
      </c>
      <c r="B9" s="4" t="str">
        <f>[1]Facturación!G17</f>
        <v>EMELARI</v>
      </c>
      <c r="C9" s="4" t="s">
        <v>8</v>
      </c>
      <c r="D9" s="4" t="str">
        <f>+[1]Facturación!Z17</f>
        <v>[BP_2015/02] [L]</v>
      </c>
      <c r="E9" s="5">
        <f>MONTH([1]Facturación!$A$2)</f>
        <v>12</v>
      </c>
      <c r="F9" s="5">
        <f>YEAR([1]Facturación!$A$2)</f>
        <v>2020</v>
      </c>
      <c r="G9" s="6">
        <f>[1]Facturación!H17</f>
        <v>3019074</v>
      </c>
      <c r="H9" s="6" t="str">
        <f>+[1]Facturación!Y17</f>
        <v>OC: 41586716 Capacity 539 kW</v>
      </c>
      <c r="I9" s="6"/>
      <c r="J9" s="6"/>
    </row>
    <row r="10" spans="1:10" x14ac:dyDescent="0.3">
      <c r="A10" s="4">
        <f t="shared" si="0"/>
        <v>3</v>
      </c>
      <c r="B10" s="4" t="str">
        <f>[1]Facturación!G18</f>
        <v>EMELARI</v>
      </c>
      <c r="C10" s="4" t="s">
        <v>8</v>
      </c>
      <c r="D10" s="4" t="str">
        <f>+[1]Facturación!Z18</f>
        <v>[ERA_2015/02][L]</v>
      </c>
      <c r="E10" s="5">
        <f>MONTH([1]Facturación!$A$2)</f>
        <v>12</v>
      </c>
      <c r="F10" s="5">
        <f>YEAR([1]Facturación!$A$2)</f>
        <v>2020</v>
      </c>
      <c r="G10" s="6">
        <f>[1]Facturación!H18</f>
        <v>99430</v>
      </c>
      <c r="H10" s="6" t="str">
        <f>+[1]Facturación!Y18</f>
        <v>OC: 41586716 Reactive Energy</v>
      </c>
      <c r="I10" s="6"/>
      <c r="J10" s="6"/>
    </row>
    <row r="11" spans="1:10" x14ac:dyDescent="0.3">
      <c r="A11" s="4">
        <f t="shared" si="0"/>
        <v>4</v>
      </c>
      <c r="B11" s="4" t="str">
        <f>[1]Facturación!G22</f>
        <v>COOPELAN</v>
      </c>
      <c r="C11" s="4" t="s">
        <v>8</v>
      </c>
      <c r="D11" s="4" t="str">
        <f>+[1]Facturación!Z22</f>
        <v>[TEE_2015/02][L]</v>
      </c>
      <c r="E11" s="5">
        <f>MONTH([1]Facturación!$A$2)</f>
        <v>12</v>
      </c>
      <c r="F11" s="5">
        <f>YEAR([1]Facturación!$A$2)</f>
        <v>2020</v>
      </c>
      <c r="G11" s="6">
        <f>[1]Facturación!H22</f>
        <v>61951118.894124739</v>
      </c>
      <c r="H11" s="6" t="str">
        <f>+[1]Facturación!Y22</f>
        <v>Active Energy 1,169,961 kWh</v>
      </c>
      <c r="I11" s="6"/>
      <c r="J11" s="6"/>
    </row>
    <row r="12" spans="1:10" x14ac:dyDescent="0.3">
      <c r="A12" s="4">
        <f t="shared" si="0"/>
        <v>4</v>
      </c>
      <c r="B12" s="4" t="str">
        <f>[1]Facturación!G23</f>
        <v>COOPELAN</v>
      </c>
      <c r="C12" s="4" t="s">
        <v>8</v>
      </c>
      <c r="D12" s="4" t="str">
        <f>+[1]Facturación!Z23</f>
        <v>[BP_2015/02] [L]</v>
      </c>
      <c r="E12" s="5">
        <f>MONTH([1]Facturación!$A$2)</f>
        <v>12</v>
      </c>
      <c r="F12" s="5">
        <f>YEAR([1]Facturación!$A$2)</f>
        <v>2020</v>
      </c>
      <c r="G12" s="6">
        <f>[1]Facturación!H23</f>
        <v>7519530.9927136526</v>
      </c>
      <c r="H12" s="6" t="str">
        <f>+[1]Facturación!Y23</f>
        <v>Capacity 1,386 kW</v>
      </c>
      <c r="I12" s="6"/>
      <c r="J12" s="6"/>
    </row>
    <row r="13" spans="1:10" x14ac:dyDescent="0.3">
      <c r="A13" s="4">
        <f t="shared" si="0"/>
        <v>4</v>
      </c>
      <c r="B13" s="4" t="str">
        <f>[1]Facturación!G24</f>
        <v>COOPELAN</v>
      </c>
      <c r="C13" s="4" t="s">
        <v>8</v>
      </c>
      <c r="D13" s="4" t="str">
        <f>+[1]Facturación!Z24</f>
        <v>[ERA_2015/02][L]</v>
      </c>
      <c r="E13" s="5">
        <f>MONTH([1]Facturación!$A$2)</f>
        <v>12</v>
      </c>
      <c r="F13" s="5">
        <f>YEAR([1]Facturación!$A$2)</f>
        <v>2020</v>
      </c>
      <c r="G13" s="6">
        <f>[1]Facturación!H24</f>
        <v>0</v>
      </c>
      <c r="H13" s="6" t="str">
        <f>+[1]Facturación!Y24</f>
        <v>Reactive Energy</v>
      </c>
      <c r="I13" s="6"/>
      <c r="J13" s="6"/>
    </row>
    <row r="14" spans="1:10" x14ac:dyDescent="0.3">
      <c r="A14" s="4">
        <f t="shared" si="0"/>
        <v>5</v>
      </c>
      <c r="B14" s="4" t="str">
        <f>[1]Facturación!G29</f>
        <v>CODINER</v>
      </c>
      <c r="C14" s="4" t="s">
        <v>8</v>
      </c>
      <c r="D14" s="4" t="str">
        <f>+[1]Facturación!Z29</f>
        <v>[TEE_2015/02][L]</v>
      </c>
      <c r="E14" s="5">
        <f>MONTH([1]Facturación!$A$2)</f>
        <v>12</v>
      </c>
      <c r="F14" s="5">
        <f>YEAR([1]Facturación!$A$2)</f>
        <v>2020</v>
      </c>
      <c r="G14" s="6">
        <f>[1]Facturación!H29</f>
        <v>21176321.186569795</v>
      </c>
      <c r="H14" s="6" t="str">
        <f>+[1]Facturación!Y29</f>
        <v>Active Energy 461,164 kWh</v>
      </c>
      <c r="I14" s="6"/>
      <c r="J14" s="6"/>
    </row>
    <row r="15" spans="1:10" x14ac:dyDescent="0.3">
      <c r="A15" s="4">
        <f t="shared" si="0"/>
        <v>5</v>
      </c>
      <c r="B15" s="4" t="str">
        <f>[1]Facturación!G30</f>
        <v>CODINER</v>
      </c>
      <c r="C15" s="4" t="s">
        <v>8</v>
      </c>
      <c r="D15" s="4" t="str">
        <f>+[1]Facturación!Z30</f>
        <v>[BP_2015/02] [L]</v>
      </c>
      <c r="E15" s="5">
        <f>MONTH([1]Facturación!$A$2)</f>
        <v>12</v>
      </c>
      <c r="F15" s="5">
        <f>YEAR([1]Facturación!$A$2)</f>
        <v>2020</v>
      </c>
      <c r="G15" s="6">
        <f>[1]Facturación!H30</f>
        <v>1303714.09855</v>
      </c>
      <c r="H15" s="6" t="str">
        <f>+[1]Facturación!Y30</f>
        <v>Capacity 248 kW</v>
      </c>
      <c r="I15" s="6"/>
      <c r="J15" s="6"/>
    </row>
    <row r="16" spans="1:10" x14ac:dyDescent="0.3">
      <c r="A16" s="4">
        <f t="shared" si="0"/>
        <v>5</v>
      </c>
      <c r="B16" s="4" t="str">
        <f>[1]Facturación!G31</f>
        <v>CODINER</v>
      </c>
      <c r="C16" s="4" t="s">
        <v>8</v>
      </c>
      <c r="D16" s="4" t="str">
        <f>+[1]Facturación!Z31</f>
        <v>[ERA_2015/02][L]</v>
      </c>
      <c r="E16" s="5">
        <f>MONTH([1]Facturación!$A$2)</f>
        <v>12</v>
      </c>
      <c r="F16" s="5">
        <f>YEAR([1]Facturación!$A$2)</f>
        <v>2020</v>
      </c>
      <c r="G16" s="6">
        <f>[1]Facturación!H31</f>
        <v>67291.003873594018</v>
      </c>
      <c r="H16" s="6" t="str">
        <f>+[1]Facturación!Y31</f>
        <v>Reactive Energy</v>
      </c>
      <c r="I16" s="6"/>
      <c r="J16" s="6"/>
    </row>
    <row r="17" spans="1:14" x14ac:dyDescent="0.3">
      <c r="A17" s="4">
        <f t="shared" si="0"/>
        <v>6</v>
      </c>
      <c r="B17" s="4" t="str">
        <f>[1]Facturación!G35</f>
        <v>COPELEC</v>
      </c>
      <c r="C17" s="4" t="s">
        <v>8</v>
      </c>
      <c r="D17" s="4" t="str">
        <f>+[1]Facturación!Z35</f>
        <v>[TEE_2015/02][L]</v>
      </c>
      <c r="E17" s="5">
        <f>MONTH([1]Facturación!$A$2)</f>
        <v>12</v>
      </c>
      <c r="F17" s="5">
        <f>YEAR([1]Facturación!$A$2)</f>
        <v>2020</v>
      </c>
      <c r="G17" s="6">
        <f>[1]Facturación!H35</f>
        <v>140193958.61588356</v>
      </c>
      <c r="H17" s="6" t="str">
        <f>+[1]Facturación!Y35</f>
        <v>Active Energy 2,653,082 kWh</v>
      </c>
      <c r="I17" s="6"/>
      <c r="J17" s="6"/>
    </row>
    <row r="18" spans="1:14" x14ac:dyDescent="0.3">
      <c r="A18" s="4">
        <f t="shared" si="0"/>
        <v>6</v>
      </c>
      <c r="B18" s="4" t="str">
        <f>[1]Facturación!G36</f>
        <v>COPELEC</v>
      </c>
      <c r="C18" s="4" t="s">
        <v>8</v>
      </c>
      <c r="D18" s="4" t="str">
        <f>+[1]Facturación!Z36</f>
        <v>[BP_2015/02] [L]</v>
      </c>
      <c r="E18" s="5">
        <f>MONTH([1]Facturación!$A$2)</f>
        <v>12</v>
      </c>
      <c r="F18" s="5">
        <f>YEAR([1]Facturación!$A$2)</f>
        <v>2020</v>
      </c>
      <c r="G18" s="6">
        <f>[1]Facturación!H36</f>
        <v>13510295.37374554</v>
      </c>
      <c r="H18" s="6" t="str">
        <f>+[1]Facturación!Y36</f>
        <v>Capacity 2,448 kW</v>
      </c>
      <c r="I18" s="6"/>
      <c r="J18" s="6"/>
    </row>
    <row r="19" spans="1:14" x14ac:dyDescent="0.3">
      <c r="A19" s="4">
        <f t="shared" si="0"/>
        <v>6</v>
      </c>
      <c r="B19" s="4" t="str">
        <f>[1]Facturación!G37</f>
        <v>COPELEC</v>
      </c>
      <c r="C19" s="4" t="s">
        <v>8</v>
      </c>
      <c r="D19" s="4" t="str">
        <f>+[1]Facturación!Z37</f>
        <v>[ERA_2015/02][L]</v>
      </c>
      <c r="E19" s="5">
        <f>MONTH([1]Facturación!$A$2)</f>
        <v>12</v>
      </c>
      <c r="F19" s="5">
        <f>YEAR([1]Facturación!$A$2)</f>
        <v>2020</v>
      </c>
      <c r="G19" s="6">
        <f>[1]Facturación!H37</f>
        <v>410792.02371038368</v>
      </c>
      <c r="H19" s="6" t="str">
        <f>+[1]Facturación!Y37</f>
        <v>Reactive Energy</v>
      </c>
      <c r="I19" s="6"/>
      <c r="J19" s="6"/>
    </row>
    <row r="20" spans="1:14" x14ac:dyDescent="0.3">
      <c r="A20" s="4">
        <f t="shared" si="0"/>
        <v>7</v>
      </c>
      <c r="B20" s="4" t="str">
        <f>[1]Facturación!G42</f>
        <v>FRONTEL</v>
      </c>
      <c r="C20" s="4" t="s">
        <v>8</v>
      </c>
      <c r="D20" s="4" t="str">
        <f>+[1]Facturación!Z42</f>
        <v>[TEE_2015/02][L]</v>
      </c>
      <c r="E20" s="5">
        <f>MONTH([1]Facturación!$A$2)</f>
        <v>12</v>
      </c>
      <c r="F20" s="5">
        <f>YEAR([1]Facturación!$A$2)</f>
        <v>2020</v>
      </c>
      <c r="G20" s="6">
        <f>[1]Facturación!H42</f>
        <v>390647513.77908266</v>
      </c>
      <c r="H20" s="6" t="str">
        <f>+[1]Facturación!Y42</f>
        <v>OC: A:2021301381_B:2021301384_C:2021301386 Active Energy 8,432,384 kWh</v>
      </c>
      <c r="I20" s="6"/>
      <c r="J20" s="6"/>
    </row>
    <row r="21" spans="1:14" x14ac:dyDescent="0.3">
      <c r="A21" s="4">
        <f t="shared" si="0"/>
        <v>7</v>
      </c>
      <c r="B21" s="4" t="str">
        <f>[1]Facturación!G43</f>
        <v>FRONTEL</v>
      </c>
      <c r="C21" s="4" t="s">
        <v>8</v>
      </c>
      <c r="D21" s="4" t="str">
        <f>+[1]Facturación!Z43</f>
        <v>[BP_2015/02] [L]</v>
      </c>
      <c r="E21" s="5">
        <f>MONTH([1]Facturación!$A$2)</f>
        <v>12</v>
      </c>
      <c r="F21" s="5">
        <f>YEAR([1]Facturación!$A$2)</f>
        <v>2020</v>
      </c>
      <c r="G21" s="6">
        <f>[1]Facturación!H43</f>
        <v>69335762.235433936</v>
      </c>
      <c r="H21" s="6" t="str">
        <f>+[1]Facturación!Y43</f>
        <v>Capacity 12,987 kW</v>
      </c>
      <c r="I21" s="6"/>
      <c r="J21" s="6"/>
    </row>
    <row r="22" spans="1:14" x14ac:dyDescent="0.3">
      <c r="A22" s="4">
        <f t="shared" si="0"/>
        <v>7</v>
      </c>
      <c r="B22" s="4" t="str">
        <f>[1]Facturación!G44</f>
        <v>FRONTEL</v>
      </c>
      <c r="C22" s="4" t="s">
        <v>8</v>
      </c>
      <c r="D22" s="4" t="str">
        <f>+[1]Facturación!Z44</f>
        <v>[ERA_2015/02][L]</v>
      </c>
      <c r="E22" s="5">
        <f>MONTH([1]Facturación!$A$2)</f>
        <v>12</v>
      </c>
      <c r="F22" s="5">
        <f>YEAR([1]Facturación!$A$2)</f>
        <v>2020</v>
      </c>
      <c r="G22" s="6">
        <f>[1]Facturación!H44</f>
        <v>187047.91006546427</v>
      </c>
      <c r="H22" s="6" t="str">
        <f>+[1]Facturación!Y44</f>
        <v>Reactive Energy</v>
      </c>
      <c r="I22" s="6"/>
      <c r="J22" s="6"/>
    </row>
    <row r="23" spans="1:14" x14ac:dyDescent="0.3">
      <c r="A23" s="4">
        <f t="shared" si="0"/>
        <v>8</v>
      </c>
      <c r="B23" s="4" t="str">
        <f>[1]Facturación!G49</f>
        <v>LUZ OSORNO</v>
      </c>
      <c r="C23" s="4" t="s">
        <v>8</v>
      </c>
      <c r="D23" s="4" t="str">
        <f>+[1]Facturación!Z49</f>
        <v>[TEE_2015/02][L]</v>
      </c>
      <c r="E23" s="5">
        <f>MONTH([1]Facturación!$A$2)</f>
        <v>12</v>
      </c>
      <c r="F23" s="5">
        <f>YEAR([1]Facturación!$A$2)</f>
        <v>2020</v>
      </c>
      <c r="G23" s="6">
        <f>[1]Facturación!H49</f>
        <v>54592521.785317145</v>
      </c>
      <c r="H23" s="6" t="str">
        <f>+[1]Facturación!Y49</f>
        <v>OC: A:2021301413_B:2021301416_C:2021301418 Active Energy 1,263,624 kWh</v>
      </c>
      <c r="I23" s="6"/>
      <c r="J23" s="6"/>
    </row>
    <row r="24" spans="1:14" x14ac:dyDescent="0.3">
      <c r="A24" s="4">
        <f t="shared" si="0"/>
        <v>8</v>
      </c>
      <c r="B24" s="4" t="str">
        <f>[1]Facturación!G50</f>
        <v>LUZ OSORNO</v>
      </c>
      <c r="C24" s="4" t="s">
        <v>8</v>
      </c>
      <c r="D24" s="4" t="str">
        <f>+[1]Facturación!Z50</f>
        <v>[BP_2015/02] [L]</v>
      </c>
      <c r="E24" s="5">
        <f>MONTH([1]Facturación!$A$2)</f>
        <v>12</v>
      </c>
      <c r="F24" s="5">
        <f>YEAR([1]Facturación!$A$2)</f>
        <v>2020</v>
      </c>
      <c r="G24" s="6">
        <f>[1]Facturación!H50</f>
        <v>10391893.413257878</v>
      </c>
      <c r="H24" s="6" t="str">
        <f>+[1]Facturación!Y50</f>
        <v>Capacity 2,059 kW</v>
      </c>
      <c r="I24" s="6"/>
      <c r="J24" s="6"/>
      <c r="N24" s="4"/>
    </row>
    <row r="25" spans="1:14" x14ac:dyDescent="0.3">
      <c r="A25" s="4">
        <f t="shared" si="0"/>
        <v>8</v>
      </c>
      <c r="B25" s="4" t="str">
        <f>[1]Facturación!G51</f>
        <v>LUZ OSORNO</v>
      </c>
      <c r="C25" s="4" t="s">
        <v>8</v>
      </c>
      <c r="D25" s="4" t="str">
        <f>+[1]Facturación!Z51</f>
        <v>[ERA_2015/02][L]</v>
      </c>
      <c r="E25" s="5">
        <f>MONTH([1]Facturación!$A$2)</f>
        <v>12</v>
      </c>
      <c r="F25" s="5">
        <f>YEAR([1]Facturación!$A$2)</f>
        <v>2020</v>
      </c>
      <c r="G25" s="6">
        <f>[1]Facturación!H51</f>
        <v>25526.809990357993</v>
      </c>
      <c r="H25" s="6" t="str">
        <f>+[1]Facturación!Y51</f>
        <v>Reactive Energy</v>
      </c>
      <c r="I25" s="6"/>
      <c r="J25" s="6"/>
    </row>
    <row r="26" spans="1:14" x14ac:dyDescent="0.3">
      <c r="A26" s="4">
        <f t="shared" si="0"/>
        <v>9</v>
      </c>
      <c r="B26" s="4" t="str">
        <f>[1]Facturación!G56</f>
        <v>LUZLINARES</v>
      </c>
      <c r="C26" s="4" t="s">
        <v>8</v>
      </c>
      <c r="D26" s="4" t="str">
        <f>+[1]Facturación!Z56</f>
        <v>[TEE_2015/02][L]</v>
      </c>
      <c r="E26" s="5">
        <f>MONTH([1]Facturación!$A$2)</f>
        <v>12</v>
      </c>
      <c r="F26" s="5">
        <f>YEAR([1]Facturación!$A$2)</f>
        <v>2020</v>
      </c>
      <c r="G26" s="6">
        <f>[1]Facturación!H56</f>
        <v>3119104.6137141124</v>
      </c>
      <c r="H26" s="6" t="str">
        <f>+[1]Facturación!Y56</f>
        <v>Active Energy 66,177 kWh</v>
      </c>
      <c r="I26" s="6"/>
      <c r="J26" s="6"/>
    </row>
    <row r="27" spans="1:14" x14ac:dyDescent="0.3">
      <c r="A27" s="4">
        <f t="shared" si="0"/>
        <v>9</v>
      </c>
      <c r="B27" s="4" t="str">
        <f>[1]Facturación!G57</f>
        <v>LUZLINARES</v>
      </c>
      <c r="C27" s="4" t="s">
        <v>8</v>
      </c>
      <c r="D27" s="4" t="str">
        <f>+[1]Facturación!Z57</f>
        <v>[BP_2015/02] [L]</v>
      </c>
      <c r="E27" s="5">
        <f>MONTH([1]Facturación!$A$2)</f>
        <v>12</v>
      </c>
      <c r="F27" s="5">
        <f>YEAR([1]Facturación!$A$2)</f>
        <v>2020</v>
      </c>
      <c r="G27" s="6">
        <f>[1]Facturación!H57</f>
        <v>100976.41392454492</v>
      </c>
      <c r="H27" s="6" t="str">
        <f>+[1]Facturación!Y57</f>
        <v>Capacity 18 kW</v>
      </c>
      <c r="I27" s="6"/>
      <c r="J27" s="6"/>
    </row>
    <row r="28" spans="1:14" x14ac:dyDescent="0.3">
      <c r="A28" s="4">
        <f t="shared" si="0"/>
        <v>9</v>
      </c>
      <c r="B28" s="4" t="str">
        <f>[1]Facturación!G58</f>
        <v>LUZLINARES</v>
      </c>
      <c r="C28" s="4" t="s">
        <v>8</v>
      </c>
      <c r="D28" s="4" t="str">
        <f>+[1]Facturación!Z58</f>
        <v>[ERA_2015/02][L]</v>
      </c>
      <c r="E28" s="5">
        <f>MONTH([1]Facturación!$A$2)</f>
        <v>12</v>
      </c>
      <c r="F28" s="5">
        <f>YEAR([1]Facturación!$A$2)</f>
        <v>2020</v>
      </c>
      <c r="G28" s="6">
        <f>[1]Facturación!H58</f>
        <v>0</v>
      </c>
      <c r="H28" s="6" t="str">
        <f>+[1]Facturación!Y58</f>
        <v>Reactive Energy</v>
      </c>
      <c r="I28" s="6"/>
      <c r="J28" s="6"/>
    </row>
    <row r="29" spans="1:14" x14ac:dyDescent="0.3">
      <c r="A29" s="4">
        <f t="shared" si="0"/>
        <v>10</v>
      </c>
      <c r="B29" s="4" t="str">
        <f>[1]Facturación!G63</f>
        <v>LUZPARRAL</v>
      </c>
      <c r="C29" s="4" t="s">
        <v>8</v>
      </c>
      <c r="D29" s="4" t="str">
        <f>+[1]Facturación!Z63</f>
        <v>[TEE_2015/02][L]</v>
      </c>
      <c r="E29" s="5">
        <f>MONTH([1]Facturación!$A$2)</f>
        <v>12</v>
      </c>
      <c r="F29" s="5">
        <f>YEAR([1]Facturación!$A$2)</f>
        <v>2020</v>
      </c>
      <c r="G29" s="6">
        <f>[1]Facturación!H63</f>
        <v>12288839.551614529</v>
      </c>
      <c r="H29" s="6" t="str">
        <f>+[1]Facturación!Y63</f>
        <v>Active Energy 262,293 kWh</v>
      </c>
      <c r="I29" s="6"/>
      <c r="J29" s="6"/>
    </row>
    <row r="30" spans="1:14" x14ac:dyDescent="0.3">
      <c r="A30" s="4">
        <f t="shared" si="0"/>
        <v>10</v>
      </c>
      <c r="B30" s="4" t="str">
        <f>[1]Facturación!G64</f>
        <v>LUZPARRAL</v>
      </c>
      <c r="C30" s="4" t="s">
        <v>8</v>
      </c>
      <c r="D30" s="4" t="str">
        <f>+[1]Facturación!Z64</f>
        <v>[BP_2015/02] [L]</v>
      </c>
      <c r="E30" s="5">
        <f>MONTH([1]Facturación!$A$2)</f>
        <v>12</v>
      </c>
      <c r="F30" s="5">
        <f>YEAR([1]Facturación!$A$2)</f>
        <v>2020</v>
      </c>
      <c r="G30" s="6">
        <f>[1]Facturación!H64</f>
        <v>220597.58749896477</v>
      </c>
      <c r="H30" s="6" t="str">
        <f>+[1]Facturación!Y64</f>
        <v>Capacity 40 kW</v>
      </c>
    </row>
    <row r="31" spans="1:14" x14ac:dyDescent="0.3">
      <c r="A31" s="4">
        <f t="shared" si="0"/>
        <v>10</v>
      </c>
      <c r="B31" s="4" t="str">
        <f>[1]Facturación!G65</f>
        <v>LUZPARRAL</v>
      </c>
      <c r="C31" s="4" t="s">
        <v>8</v>
      </c>
      <c r="D31" s="4" t="str">
        <f>+[1]Facturación!Z65</f>
        <v>[ERA_2015/02][L]</v>
      </c>
      <c r="E31" s="5">
        <f>MONTH([1]Facturación!$A$2)</f>
        <v>12</v>
      </c>
      <c r="F31" s="5">
        <f>YEAR([1]Facturación!$A$2)</f>
        <v>2020</v>
      </c>
      <c r="G31" s="6">
        <f>[1]Facturación!H65</f>
        <v>0</v>
      </c>
      <c r="H31" s="6" t="str">
        <f>+[1]Facturación!Y65</f>
        <v>Reactive Energy</v>
      </c>
    </row>
    <row r="32" spans="1:14" x14ac:dyDescent="0.3">
      <c r="A32" s="4">
        <f t="shared" si="0"/>
        <v>11</v>
      </c>
      <c r="B32" s="4" t="str">
        <f>[1]Facturación!G70</f>
        <v>EMELAT</v>
      </c>
      <c r="C32" s="4" t="s">
        <v>8</v>
      </c>
      <c r="D32" s="4" t="str">
        <f>+[1]Facturación!Z70</f>
        <v>[TEE_2015/02][L]</v>
      </c>
      <c r="E32" s="5">
        <f>MONTH([1]Facturación!$A$2)</f>
        <v>12</v>
      </c>
      <c r="F32" s="5">
        <f>YEAR([1]Facturación!$A$2)</f>
        <v>2020</v>
      </c>
      <c r="G32" s="6">
        <f>[1]Facturación!H70</f>
        <v>47628452.999999993</v>
      </c>
      <c r="H32" s="6" t="str">
        <f>+[1]Facturación!Y70</f>
        <v>OC: 41586648 Active Energy 959,570 kWh</v>
      </c>
    </row>
    <row r="33" spans="1:14" x14ac:dyDescent="0.3">
      <c r="A33" s="4">
        <f t="shared" si="0"/>
        <v>11</v>
      </c>
      <c r="B33" s="4" t="str">
        <f>[1]Facturación!G71</f>
        <v>EMELAT</v>
      </c>
      <c r="C33" s="4" t="s">
        <v>8</v>
      </c>
      <c r="D33" s="4" t="str">
        <f>+[1]Facturación!Z71</f>
        <v>[BP_2015/02] [L]</v>
      </c>
      <c r="E33" s="5">
        <f>MONTH([1]Facturación!$A$2)</f>
        <v>12</v>
      </c>
      <c r="F33" s="5">
        <f>YEAR([1]Facturación!$A$2)</f>
        <v>2020</v>
      </c>
      <c r="G33" s="6">
        <f>[1]Facturación!H71</f>
        <v>10115750.000000002</v>
      </c>
      <c r="H33" s="6" t="str">
        <f>+[1]Facturación!Y71</f>
        <v>OC: 41586648 Capacity 1,845 kW</v>
      </c>
    </row>
    <row r="34" spans="1:14" x14ac:dyDescent="0.3">
      <c r="A34" s="4">
        <f t="shared" si="0"/>
        <v>11</v>
      </c>
      <c r="B34" s="4" t="str">
        <f>[1]Facturación!G72</f>
        <v>EMELAT</v>
      </c>
      <c r="C34" s="4" t="s">
        <v>8</v>
      </c>
      <c r="D34" s="4" t="str">
        <f>+[1]Facturación!Z72</f>
        <v>[ERA_2015/02][L]</v>
      </c>
      <c r="E34" s="5">
        <f>MONTH([1]Facturación!$A$2)</f>
        <v>12</v>
      </c>
      <c r="F34" s="5">
        <f>YEAR([1]Facturación!$A$2)</f>
        <v>2020</v>
      </c>
      <c r="G34" s="6">
        <f>[1]Facturación!H72</f>
        <v>179623</v>
      </c>
      <c r="H34" s="6" t="str">
        <f>+[1]Facturación!Y72</f>
        <v>OC: 41586648 Reactive Energy</v>
      </c>
    </row>
    <row r="35" spans="1:14" x14ac:dyDescent="0.3">
      <c r="A35" s="4">
        <f t="shared" si="0"/>
        <v>12</v>
      </c>
      <c r="B35" s="4" t="str">
        <f>[1]Facturación!G76</f>
        <v>SAESA</v>
      </c>
      <c r="C35" s="4" t="s">
        <v>8</v>
      </c>
      <c r="D35" s="4" t="str">
        <f>+[1]Facturación!Z76</f>
        <v>[TEE_2015/02][L]</v>
      </c>
      <c r="E35" s="5">
        <f>MONTH([1]Facturación!$A$2)</f>
        <v>12</v>
      </c>
      <c r="F35" s="5">
        <f>YEAR([1]Facturación!$A$2)</f>
        <v>2020</v>
      </c>
      <c r="G35" s="6">
        <f>[1]Facturación!H76</f>
        <v>546980120.11062777</v>
      </c>
      <c r="H35" s="6" t="str">
        <f>+[1]Facturación!Y76</f>
        <v>A:2021301447_B:2021301450_C:2021301452 Active Energy 12,346,682 kWh</v>
      </c>
    </row>
    <row r="36" spans="1:14" x14ac:dyDescent="0.3">
      <c r="A36" s="4">
        <f t="shared" si="0"/>
        <v>12</v>
      </c>
      <c r="B36" s="4" t="str">
        <f>[1]Facturación!G77</f>
        <v>SAESA</v>
      </c>
      <c r="C36" s="4" t="s">
        <v>8</v>
      </c>
      <c r="D36" s="4" t="str">
        <f>+[1]Facturación!Z77</f>
        <v>[BP_2015/02] [L]</v>
      </c>
      <c r="E36" s="5">
        <f>MONTH([1]Facturación!$A$2)</f>
        <v>12</v>
      </c>
      <c r="F36" s="5">
        <f>YEAR([1]Facturación!$A$2)</f>
        <v>2020</v>
      </c>
      <c r="G36" s="6">
        <f>[1]Facturación!H77</f>
        <v>136965098.99475133</v>
      </c>
      <c r="H36" s="6" t="str">
        <f>+[1]Facturación!Y77</f>
        <v>Capacity 26,640 kW</v>
      </c>
    </row>
    <row r="37" spans="1:14" x14ac:dyDescent="0.3">
      <c r="A37" s="4">
        <f t="shared" si="0"/>
        <v>12</v>
      </c>
      <c r="B37" s="4" t="str">
        <f>[1]Facturación!G78</f>
        <v>SAESA</v>
      </c>
      <c r="C37" s="4" t="s">
        <v>8</v>
      </c>
      <c r="D37" s="4" t="str">
        <f>+[1]Facturación!Z78</f>
        <v>[ERA_2015/02][L]</v>
      </c>
      <c r="E37" s="5">
        <f>MONTH([1]Facturación!$A$2)</f>
        <v>12</v>
      </c>
      <c r="F37" s="5">
        <f>YEAR([1]Facturación!$A$2)</f>
        <v>2020</v>
      </c>
      <c r="G37" s="6">
        <f>[1]Facturación!H78</f>
        <v>38147.196660079855</v>
      </c>
      <c r="H37" s="6" t="str">
        <f>+[1]Facturación!Y78</f>
        <v>Reactive Energy</v>
      </c>
    </row>
    <row r="38" spans="1:14" x14ac:dyDescent="0.3">
      <c r="F38" s="7"/>
      <c r="N38" s="4"/>
    </row>
    <row r="39" spans="1:14" x14ac:dyDescent="0.3">
      <c r="E39" s="5"/>
      <c r="F39" s="5"/>
      <c r="G39" s="6"/>
      <c r="H3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2021-01-13T19:42:15Z</dcterms:created>
  <dcterms:modified xsi:type="dcterms:W3CDTF">2021-01-13T19:43:01Z</dcterms:modified>
</cp:coreProperties>
</file>