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6-Junio\"/>
    </mc:Choice>
  </mc:AlternateContent>
  <xr:revisionPtr revIDLastSave="0" documentId="13_ncr:1_{CD64BF2D-512B-43E1-9114-B9231CD752EA}" xr6:coauthVersionLast="47" xr6:coauthVersionMax="47" xr10:uidLastSave="{00000000-0000-0000-0000-000000000000}"/>
  <bookViews>
    <workbookView xWindow="-108" yWindow="-108" windowWidth="23256" windowHeight="12456" xr2:uid="{F2358186-0BE2-4736-A654-4A2DCED7D6D4}"/>
  </bookViews>
  <sheets>
    <sheet name="Montos facturar" sheetId="1" r:id="rId1"/>
    <sheet name="COPELEC" sheetId="3" r:id="rId2"/>
    <sheet name="Precios" sheetId="4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5" i="1"/>
  <c r="D6" i="1"/>
  <c r="D7" i="1"/>
  <c r="D8" i="1"/>
  <c r="D5" i="1"/>
  <c r="G8" i="1" l="1"/>
  <c r="G7" i="1"/>
  <c r="G6" i="1"/>
  <c r="G5" i="1"/>
  <c r="H8" i="1" l="1"/>
  <c r="H7" i="1"/>
  <c r="H6" i="1"/>
  <c r="H5" i="1"/>
  <c r="O6" i="3" l="1"/>
  <c r="K9" i="1" l="1"/>
  <c r="O6" i="1" s="1"/>
  <c r="L8" i="1" l="1"/>
  <c r="J8" i="1" l="1"/>
  <c r="I8" i="1"/>
  <c r="J5" i="1" l="1"/>
  <c r="J6" i="1"/>
  <c r="J7" i="1"/>
  <c r="I7" i="1" l="1"/>
  <c r="I6" i="1"/>
  <c r="G9" i="1" l="1"/>
  <c r="N5" i="1" s="1"/>
  <c r="H9" i="1"/>
  <c r="N4" i="1" s="1"/>
  <c r="I5" i="1"/>
  <c r="L5" i="1"/>
  <c r="L6" i="1"/>
  <c r="L7" i="1"/>
  <c r="J9" i="1"/>
  <c r="O5" i="1" s="1"/>
  <c r="I9" i="1" l="1"/>
  <c r="O4" i="1" s="1"/>
  <c r="L9" i="1"/>
  <c r="O7" i="1" s="1"/>
  <c r="O8" i="1" l="1"/>
</calcChain>
</file>

<file path=xl/sharedStrings.xml><?xml version="1.0" encoding="utf-8"?>
<sst xmlns="http://schemas.openxmlformats.org/spreadsheetml/2006/main" count="120" uniqueCount="74">
  <si>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</si>
  <si>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</si>
  <si>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</si>
  <si>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</si>
  <si>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</si>
  <si>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</si>
  <si>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</si>
  <si>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</si>
  <si>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</si>
  <si>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</si>
  <si>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</si>
  <si>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</si>
  <si>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</si>
  <si>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</si>
  <si>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</si>
  <si>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</si>
  <si>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</si>
  <si>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</si>
  <si>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</si>
  <si>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</si>
  <si>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</si>
  <si>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</si>
  <si>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</si>
  <si>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</si>
  <si>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</si>
  <si>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</si>
  <si>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</si>
  <si>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</si>
  <si>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</si>
  <si>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</si>
  <si>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</si>
  <si>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</si>
  <si>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</si>
  <si>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</si>
  <si>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</si>
  <si>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</si>
  <si>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</si>
  <si>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</si>
  <si>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</si>
  <si>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</si>
  <si>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</si>
  <si>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</si>
  <si>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</si>
  <si>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</si>
  <si>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</si>
  <si>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</si>
  <si>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</si>
  <si>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</si>
  <si>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</si>
  <si>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</si>
  <si>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</si>
  <si>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</si>
  <si>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</si>
  <si>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</si>
  <si>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Rapel 220</t>
  </si>
  <si>
    <t>Conceptos</t>
  </si>
  <si>
    <t>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</si>
  <si>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</si>
  <si>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</si>
  <si>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</si>
  <si>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</si>
  <si>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</si>
  <si>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</si>
  <si>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</si>
  <si>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Energia indexada [US$/MWh]</t>
  </si>
  <si>
    <t>Potencia indexada [US$/kWh]</t>
  </si>
  <si>
    <t>CET Indexado modulado [US$/MWh]</t>
  </si>
  <si>
    <t>PPA Licitación 2015/01</t>
  </si>
  <si>
    <t>9T S2/2021</t>
  </si>
  <si>
    <t>ALTO JAHUEL 220</t>
  </si>
  <si>
    <t>CHARRUA 220</t>
  </si>
  <si>
    <t>ITAHUE 220</t>
  </si>
  <si>
    <t>RAPEL 220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</si>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</sst>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_-* #,##0_-;\-* #,##0_-;_-* &quot;-&quot;_-;_-@_-"/>
    <numFmt numFmtId="173" formatCode="_-&quot;$&quot;\ * #,##0.00_-;\-&quot;$&quot;\ * #,##0.00_-;_-&quot;$&quot;\ * &quot;-&quot;??_-;_-@_-"/>
    <numFmt numFmtId="174" formatCode="_-[$€-2]\ * #,##0.00_-;\-[$€-2]\ * #,##0.00_-;_-[$€-2]\ * &quot;-&quot;??_-"/>
    <numFmt numFmtId="175" formatCode="_-* #,##0.00\ [$€]_-;\-* #,##0.00\ [$€]_-;_-* &quot;-&quot;??\ [$€]_-;_-@_-"/>
    <numFmt numFmtId="176" formatCode="\$#,##0\ ;\(\$#,##0\)"/>
    <numFmt numFmtId="177" formatCode="_-* #,##0.00\ _P_t_a_-;\-* #,##0.00\ _P_t_a_-;_-* &quot;-&quot;??\ _P_t_a_-;_-@_-"/>
    <numFmt numFmtId="178" formatCode="_ [$€-2]\ * #,##0.00_ ;_ [$€-2]\ * \-#,##0.00_ ;_ [$€-2]\ * &quot;-&quot;??_ "/>
    <numFmt numFmtId="179" formatCode="_-* #,##0.00\ _€_-;\-* #,##0.00\ _€_-;_-* &quot;-&quot;??\ _€_-;_-@_-"/>
    <numFmt numFmtId="180" formatCode="_ &quot;$&quot;\ * #,##0.00_ ;_ &quot;$&quot;\ * \-#,##0.00_ ;_ &quot;$&quot;\ * &quot;-&quot;??_ ;_ @_ "/>
    <numFmt numFmtId="181" formatCode="_-* #,##0.00\ _$_-;\-* #,##0.00\ _$_-;_-* &quot;-&quot;??\ _$_-;_-@_-"/>
    <numFmt numFmtId="182" formatCode="#,##0.000;[Red]\-#,##0.000"/>
    <numFmt numFmtId="183" formatCode="_([$€]* #,##0.00_);_([$€]* \(#,##0.00\);_([$€]* &quot;-&quot;??_);_(@_)"/>
    <numFmt numFmtId="184" formatCode="General_)"/>
    <numFmt numFmtId="185" formatCode="_ * #,##0_ ;_ * \-#,##0_ ;_ * \-_ ;_ @_ "/>
    <numFmt numFmtId="186" formatCode="0\ %"/>
    <numFmt numFmtId="187" formatCode="_-* #,##0.00_-;\-* #,##0.00_-;_-* \-??_-;_-@_-"/>
    <numFmt numFmtId="188" formatCode="_-&quot;$ &quot;* #,##0.00_-;&quot;-$ &quot;* #,##0.00_-;_-&quot;$ &quot;* \-??_-;_-@_-"/>
    <numFmt numFmtId="189" formatCode="_-* #,##0.00\ _P_t_s_-;\-* #,##0.00\ _P_t_s_-;_-* &quot;-&quot;??\ _P_t_s_-;_-@_-"/>
  </numFmts>
  <fonts count="89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  <font>
      <sz val="11"/>
      <color rgb="FF000000"/>
      <name val="Calibri"/>
      <family val="2"/>
      <charset val="1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name val="Calibri"/>
      <family val="2"/>
    </font>
    <font>
      <sz val="8"/>
      <name val="Century Gothic"/>
      <family val="2"/>
    </font>
    <font>
      <sz val="11"/>
      <color theme="1"/>
      <name val="Calibri"/>
      <family val="2"/>
    </font>
  </fonts>
  <fills count="7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theme="5" tint="0.59999389629810485"/>
        <bgColor indexed="64"/>
      </patternFill>
    </fill>
  </fills>
  <borders count="6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285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9" fillId="0" borderId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0" borderId="0" applyNumberFormat="0" applyBorder="0" applyAlignment="0" applyProtection="0"/>
    <xf numFmtId="0" fontId="33" fillId="43" borderId="0" applyNumberFormat="0" applyBorder="0" applyAlignment="0" applyProtection="0"/>
    <xf numFmtId="0" fontId="33" fillId="42" borderId="0" applyNumberFormat="0" applyBorder="0" applyAlignment="0" applyProtection="0"/>
    <xf numFmtId="0" fontId="33" fillId="44" borderId="0" applyNumberFormat="0" applyBorder="0" applyAlignment="0" applyProtection="0"/>
    <xf numFmtId="0" fontId="33" fillId="41" borderId="0" applyNumberFormat="0" applyBorder="0" applyAlignment="0" applyProtection="0"/>
    <xf numFmtId="0" fontId="33" fillId="45" borderId="0" applyNumberFormat="0" applyBorder="0" applyAlignment="0" applyProtection="0"/>
    <xf numFmtId="0" fontId="33" fillId="44" borderId="0" applyNumberFormat="0" applyBorder="0" applyAlignment="0" applyProtection="0"/>
    <xf numFmtId="0" fontId="33" fillId="46" borderId="0" applyNumberFormat="0" applyBorder="0" applyAlignment="0" applyProtection="0"/>
    <xf numFmtId="0" fontId="33" fillId="45" borderId="0" applyNumberFormat="0" applyBorder="0" applyAlignment="0" applyProtection="0"/>
    <xf numFmtId="0" fontId="34" fillId="47" borderId="0" applyNumberFormat="0" applyBorder="0" applyAlignment="0" applyProtection="0"/>
    <xf numFmtId="0" fontId="34" fillId="41" borderId="0" applyNumberFormat="0" applyBorder="0" applyAlignment="0" applyProtection="0"/>
    <xf numFmtId="0" fontId="34" fillId="45" borderId="0" applyNumberFormat="0" applyBorder="0" applyAlignment="0" applyProtection="0"/>
    <xf numFmtId="0" fontId="34" fillId="44" borderId="0" applyNumberFormat="0" applyBorder="0" applyAlignment="0" applyProtection="0"/>
    <xf numFmtId="0" fontId="34" fillId="47" borderId="0" applyNumberFormat="0" applyBorder="0" applyAlignment="0" applyProtection="0"/>
    <xf numFmtId="0" fontId="34" fillId="41" borderId="0" applyNumberFormat="0" applyBorder="0" applyAlignment="0" applyProtection="0"/>
    <xf numFmtId="0" fontId="30" fillId="0" borderId="0"/>
    <xf numFmtId="0" fontId="35" fillId="48" borderId="0" applyNumberFormat="0" applyBorder="0" applyAlignment="0" applyProtection="0"/>
    <xf numFmtId="0" fontId="36" fillId="49" borderId="39" applyNumberFormat="0" applyAlignment="0" applyProtection="0"/>
    <xf numFmtId="0" fontId="37" fillId="50" borderId="40" applyNumberFormat="0" applyAlignment="0" applyProtection="0"/>
    <xf numFmtId="0" fontId="38" fillId="0" borderId="41" applyNumberFormat="0" applyFill="0" applyAlignment="0" applyProtection="0"/>
    <xf numFmtId="0" fontId="39" fillId="0" borderId="0" applyNumberFormat="0" applyFill="0" applyBorder="0" applyAlignment="0" applyProtection="0"/>
    <xf numFmtId="0" fontId="34" fillId="47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47" borderId="0" applyNumberFormat="0" applyBorder="0" applyAlignment="0" applyProtection="0"/>
    <xf numFmtId="0" fontId="34" fillId="54" borderId="0" applyNumberFormat="0" applyBorder="0" applyAlignment="0" applyProtection="0"/>
    <xf numFmtId="0" fontId="40" fillId="45" borderId="39" applyNumberFormat="0" applyAlignment="0" applyProtection="0"/>
    <xf numFmtId="174" fontId="30" fillId="0" borderId="0" applyFont="0" applyFill="0" applyBorder="0" applyAlignment="0" applyProtection="0"/>
    <xf numFmtId="0" fontId="41" fillId="55" borderId="0" applyNumberFormat="0" applyBorder="0" applyAlignment="0" applyProtection="0"/>
    <xf numFmtId="0" fontId="42" fillId="45" borderId="0" applyNumberFormat="0" applyBorder="0" applyAlignment="0" applyProtection="0"/>
    <xf numFmtId="0" fontId="29" fillId="42" borderId="42" applyNumberFormat="0" applyFont="0" applyAlignment="0" applyProtection="0"/>
    <xf numFmtId="0" fontId="43" fillId="49" borderId="43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44" applyNumberFormat="0" applyFill="0" applyAlignment="0" applyProtection="0"/>
    <xf numFmtId="0" fontId="48" fillId="0" borderId="45" applyNumberFormat="0" applyFill="0" applyAlignment="0" applyProtection="0"/>
    <xf numFmtId="0" fontId="39" fillId="0" borderId="46" applyNumberFormat="0" applyFill="0" applyAlignment="0" applyProtection="0"/>
    <xf numFmtId="0" fontId="49" fillId="0" borderId="47" applyNumberFormat="0" applyFill="0" applyAlignment="0" applyProtection="0"/>
    <xf numFmtId="0" fontId="29" fillId="0" borderId="0"/>
    <xf numFmtId="9" fontId="29" fillId="0" borderId="0" applyFont="0" applyFill="0" applyBorder="0" applyAlignment="0" applyProtection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9" fontId="29" fillId="0" borderId="0" applyFont="0" applyFill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36" fillId="49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40" fillId="45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0" fontId="56" fillId="0" borderId="0" applyFont="0" applyFill="0" applyBorder="0" applyAlignment="0" applyProtection="0"/>
    <xf numFmtId="2" fontId="56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" fillId="0" borderId="0" applyFont="0" applyFill="0" applyBorder="0" applyAlignment="0" applyProtection="0"/>
    <xf numFmtId="176" fontId="56" fillId="0" borderId="0" applyFont="0" applyFill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" fontId="56" fillId="0" borderId="0" applyFont="0" applyFill="0" applyBorder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43" fillId="49" borderId="43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39" fillId="0" borderId="46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47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3" fillId="0" borderId="0"/>
    <xf numFmtId="0" fontId="62" fillId="0" borderId="0" applyNumberFormat="0" applyFill="0" applyBorder="0" applyAlignment="0" applyProtection="0"/>
    <xf numFmtId="0" fontId="17" fillId="0" borderId="30" applyNumberFormat="0" applyFill="0" applyAlignment="0" applyProtection="0"/>
    <xf numFmtId="0" fontId="18" fillId="0" borderId="31" applyNumberFormat="0" applyFill="0" applyAlignment="0" applyProtection="0"/>
    <xf numFmtId="0" fontId="19" fillId="0" borderId="32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63" fillId="11" borderId="0" applyNumberFormat="0" applyBorder="0" applyAlignment="0" applyProtection="0"/>
    <xf numFmtId="0" fontId="22" fillId="12" borderId="33" applyNumberFormat="0" applyAlignment="0" applyProtection="0"/>
    <xf numFmtId="0" fontId="23" fillId="13" borderId="34" applyNumberFormat="0" applyAlignment="0" applyProtection="0"/>
    <xf numFmtId="0" fontId="24" fillId="13" borderId="33" applyNumberFormat="0" applyAlignment="0" applyProtection="0"/>
    <xf numFmtId="0" fontId="25" fillId="0" borderId="35" applyNumberFormat="0" applyFill="0" applyAlignment="0" applyProtection="0"/>
    <xf numFmtId="0" fontId="26" fillId="14" borderId="36" applyNumberFormat="0" applyAlignment="0" applyProtection="0"/>
    <xf numFmtId="0" fontId="27" fillId="0" borderId="0" applyNumberFormat="0" applyFill="0" applyBorder="0" applyAlignment="0" applyProtection="0"/>
    <xf numFmtId="0" fontId="3" fillId="15" borderId="37" applyNumberFormat="0" applyFont="0" applyAlignment="0" applyProtection="0"/>
    <xf numFmtId="0" fontId="64" fillId="0" borderId="0" applyNumberFormat="0" applyFill="0" applyBorder="0" applyAlignment="0" applyProtection="0"/>
    <xf numFmtId="0" fontId="5" fillId="0" borderId="38" applyNumberFormat="0" applyFill="0" applyAlignment="0" applyProtection="0"/>
    <xf numFmtId="0" fontId="28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8" fillId="39" borderId="0" applyNumberFormat="0" applyBorder="0" applyAlignment="0" applyProtection="0"/>
    <xf numFmtId="0" fontId="65" fillId="0" borderId="0"/>
    <xf numFmtId="177" fontId="66" fillId="0" borderId="0" applyFont="0" applyFill="0" applyBorder="0" applyAlignment="0" applyProtection="0"/>
    <xf numFmtId="164" fontId="65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3" fillId="0" borderId="0"/>
    <xf numFmtId="0" fontId="3" fillId="15" borderId="37" applyNumberFormat="0" applyFon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0" fillId="0" borderId="0"/>
    <xf numFmtId="0" fontId="29" fillId="0" borderId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36" fillId="49" borderId="39" applyNumberFormat="0" applyAlignment="0" applyProtection="0"/>
    <xf numFmtId="0" fontId="52" fillId="44" borderId="39" applyNumberFormat="0" applyAlignment="0" applyProtection="0"/>
    <xf numFmtId="0" fontId="36" fillId="49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40" fillId="45" borderId="39" applyNumberFormat="0" applyAlignment="0" applyProtection="0"/>
    <xf numFmtId="0" fontId="55" fillId="40" borderId="39" applyNumberFormat="0" applyAlignment="0" applyProtection="0"/>
    <xf numFmtId="0" fontId="40" fillId="45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29" fillId="0" borderId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43" fontId="29" fillId="0" borderId="0" applyFont="0" applyFill="0" applyBorder="0" applyAlignment="0" applyProtection="0"/>
    <xf numFmtId="164" fontId="33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5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77" fontId="6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>
      <alignment wrapText="1"/>
    </xf>
    <xf numFmtId="0" fontId="29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43" fillId="49" borderId="43" applyNumberFormat="0" applyAlignment="0" applyProtection="0"/>
    <xf numFmtId="0" fontId="58" fillId="44" borderId="50" applyNumberFormat="0" applyAlignment="0" applyProtection="0"/>
    <xf numFmtId="0" fontId="43" fillId="49" borderId="43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47" applyNumberFormat="0" applyFill="0" applyAlignment="0" applyProtection="0"/>
    <xf numFmtId="0" fontId="49" fillId="0" borderId="53" applyNumberFormat="0" applyFill="0" applyAlignment="0" applyProtection="0"/>
    <xf numFmtId="0" fontId="49" fillId="0" borderId="47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29" fillId="0" borderId="0"/>
    <xf numFmtId="3" fontId="71" fillId="68" borderId="0">
      <alignment horizontal="left"/>
    </xf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3" fillId="4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3" fontId="72" fillId="56" borderId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3" fillId="43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3" fillId="55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3" fillId="43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3" fillId="42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4" fillId="43" borderId="0" applyNumberFormat="0" applyBorder="0" applyAlignment="0" applyProtection="0"/>
    <xf numFmtId="0" fontId="34" fillId="53" borderId="0" applyNumberFormat="0" applyBorder="0" applyAlignment="0" applyProtection="0"/>
    <xf numFmtId="0" fontId="34" fillId="61" borderId="0" applyNumberFormat="0" applyBorder="0" applyAlignment="0" applyProtection="0"/>
    <xf numFmtId="0" fontId="34" fillId="55" borderId="0" applyNumberFormat="0" applyBorder="0" applyAlignment="0" applyProtection="0"/>
    <xf numFmtId="0" fontId="34" fillId="43" borderId="0" applyNumberFormat="0" applyBorder="0" applyAlignment="0" applyProtection="0"/>
    <xf numFmtId="0" fontId="73" fillId="56" borderId="0">
      <alignment horizontal="left"/>
    </xf>
    <xf numFmtId="0" fontId="35" fillId="43" borderId="0" applyNumberFormat="0" applyBorder="0" applyAlignment="0" applyProtection="0"/>
    <xf numFmtId="0" fontId="44" fillId="0" borderId="54" applyNumberFormat="0" applyFill="0" applyAlignment="0" applyProtection="0"/>
    <xf numFmtId="181" fontId="29" fillId="0" borderId="0" applyFont="0" applyFill="0" applyBorder="0" applyAlignment="0" applyProtection="0"/>
    <xf numFmtId="182" fontId="29" fillId="0" borderId="0" applyFont="0" applyFill="0" applyBorder="0" applyAlignment="0" applyProtection="0"/>
    <xf numFmtId="42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61" borderId="0" applyNumberFormat="0" applyBorder="0" applyAlignment="0" applyProtection="0"/>
    <xf numFmtId="0" fontId="34" fillId="69" borderId="0" applyNumberFormat="0" applyBorder="0" applyAlignment="0" applyProtection="0"/>
    <xf numFmtId="0" fontId="34" fillId="51" borderId="0" applyNumberFormat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83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41" fillId="59" borderId="0" applyNumberFormat="0" applyBorder="0" applyAlignment="0" applyProtection="0"/>
    <xf numFmtId="3" fontId="75" fillId="68" borderId="2">
      <alignment horizontal="center"/>
    </xf>
    <xf numFmtId="0" fontId="76" fillId="45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84" fontId="7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69" fillId="0" borderId="0">
      <alignment wrapText="1"/>
    </xf>
    <xf numFmtId="0" fontId="69" fillId="0" borderId="0">
      <alignment wrapText="1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3" fontId="73" fillId="70" borderId="0">
      <alignment horizontal="left"/>
    </xf>
    <xf numFmtId="3" fontId="71" fillId="70" borderId="0">
      <alignment horizontal="left"/>
    </xf>
    <xf numFmtId="3" fontId="78" fillId="70" borderId="0">
      <alignment horizontal="center"/>
    </xf>
    <xf numFmtId="0" fontId="79" fillId="0" borderId="55" applyNumberFormat="0" applyFill="0" applyAlignment="0" applyProtection="0"/>
    <xf numFmtId="0" fontId="80" fillId="0" borderId="56" applyNumberFormat="0" applyFill="0" applyAlignment="0" applyProtection="0"/>
    <xf numFmtId="0" fontId="81" fillId="0" borderId="0" applyNumberFormat="0" applyFill="0" applyBorder="0" applyAlignment="0" applyProtection="0"/>
    <xf numFmtId="0" fontId="43" fillId="0" borderId="57" applyNumberFormat="0" applyFill="0" applyAlignment="0" applyProtection="0"/>
    <xf numFmtId="3" fontId="75" fillId="57" borderId="2">
      <alignment horizontal="center" vertical="center"/>
    </xf>
    <xf numFmtId="3" fontId="82" fillId="70" borderId="0">
      <alignment horizontal="left"/>
    </xf>
    <xf numFmtId="3" fontId="72" fillId="71" borderId="0">
      <alignment horizontal="right"/>
    </xf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17" fillId="0" borderId="30" applyNumberFormat="0" applyFill="0" applyAlignment="0" applyProtection="0"/>
    <xf numFmtId="0" fontId="18" fillId="0" borderId="31" applyNumberFormat="0" applyFill="0" applyAlignment="0" applyProtection="0"/>
    <xf numFmtId="0" fontId="19" fillId="0" borderId="32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2" borderId="33" applyNumberFormat="0" applyAlignment="0" applyProtection="0"/>
    <xf numFmtId="0" fontId="23" fillId="13" borderId="34" applyNumberFormat="0" applyAlignment="0" applyProtection="0"/>
    <xf numFmtId="0" fontId="24" fillId="13" borderId="33" applyNumberFormat="0" applyAlignment="0" applyProtection="0"/>
    <xf numFmtId="0" fontId="25" fillId="0" borderId="35" applyNumberFormat="0" applyFill="0" applyAlignment="0" applyProtection="0"/>
    <xf numFmtId="0" fontId="26" fillId="14" borderId="36" applyNumberFormat="0" applyAlignment="0" applyProtection="0"/>
    <xf numFmtId="0" fontId="27" fillId="0" borderId="0" applyNumberFormat="0" applyFill="0" applyBorder="0" applyAlignment="0" applyProtection="0"/>
    <xf numFmtId="0" fontId="5" fillId="0" borderId="38" applyNumberFormat="0" applyFill="0" applyAlignment="0" applyProtection="0"/>
    <xf numFmtId="0" fontId="28" fillId="16" borderId="0" applyNumberFormat="0" applyBorder="0" applyAlignment="0" applyProtection="0"/>
    <xf numFmtId="0" fontId="2" fillId="18" borderId="0" applyNumberFormat="0" applyBorder="0" applyAlignment="0" applyProtection="0"/>
    <xf numFmtId="0" fontId="28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8" fillId="24" borderId="0" applyNumberFormat="0" applyBorder="0" applyAlignment="0" applyProtection="0"/>
    <xf numFmtId="0" fontId="2" fillId="26" borderId="0" applyNumberFormat="0" applyBorder="0" applyAlignment="0" applyProtection="0"/>
    <xf numFmtId="0" fontId="28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8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8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83" fillId="0" borderId="0"/>
    <xf numFmtId="187" fontId="83" fillId="0" borderId="0" applyBorder="0" applyProtection="0"/>
    <xf numFmtId="188" fontId="83" fillId="0" borderId="0" applyBorder="0" applyProtection="0"/>
    <xf numFmtId="186" fontId="83" fillId="0" borderId="0" applyBorder="0" applyProtection="0"/>
    <xf numFmtId="185" fontId="83" fillId="0" borderId="0" applyBorder="0" applyProtection="0"/>
    <xf numFmtId="41" fontId="83" fillId="0" borderId="0" applyFont="0" applyFill="0" applyBorder="0" applyAlignment="0" applyProtection="0"/>
    <xf numFmtId="179" fontId="83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1" fontId="83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84" fillId="0" borderId="0"/>
    <xf numFmtId="0" fontId="84" fillId="0" borderId="0"/>
    <xf numFmtId="0" fontId="2" fillId="15" borderId="37" applyNumberFormat="0" applyFont="0" applyAlignment="0" applyProtection="0"/>
    <xf numFmtId="172" fontId="2" fillId="0" borderId="0" applyFont="0" applyFill="0" applyBorder="0" applyAlignment="0" applyProtection="0"/>
    <xf numFmtId="0" fontId="63" fillId="11" borderId="0" applyNumberFormat="0" applyBorder="0" applyAlignment="0" applyProtection="0"/>
    <xf numFmtId="0" fontId="28" fillId="19" borderId="0" applyNumberFormat="0" applyBorder="0" applyAlignment="0" applyProtection="0"/>
    <xf numFmtId="0" fontId="28" fillId="23" borderId="0" applyNumberFormat="0" applyBorder="0" applyAlignment="0" applyProtection="0"/>
    <xf numFmtId="0" fontId="28" fillId="27" borderId="0" applyNumberFormat="0" applyBorder="0" applyAlignment="0" applyProtection="0"/>
    <xf numFmtId="0" fontId="28" fillId="31" borderId="0" applyNumberFormat="0" applyBorder="0" applyAlignment="0" applyProtection="0"/>
    <xf numFmtId="0" fontId="28" fillId="35" borderId="0" applyNumberFormat="0" applyBorder="0" applyAlignment="0" applyProtection="0"/>
    <xf numFmtId="0" fontId="28" fillId="39" borderId="0" applyNumberFormat="0" applyBorder="0" applyAlignment="0" applyProtection="0"/>
    <xf numFmtId="0" fontId="32" fillId="0" borderId="0"/>
    <xf numFmtId="0" fontId="86" fillId="0" borderId="0"/>
    <xf numFmtId="0" fontId="33" fillId="43" borderId="0" applyNumberFormat="0" applyBorder="0" applyAlignment="0" applyProtection="0"/>
    <xf numFmtId="0" fontId="33" fillId="41" borderId="0" applyNumberFormat="0" applyBorder="0" applyAlignment="0" applyProtection="0"/>
    <xf numFmtId="0" fontId="33" fillId="46" borderId="0" applyNumberFormat="0" applyBorder="0" applyAlignment="0" applyProtection="0"/>
    <xf numFmtId="0" fontId="34" fillId="41" borderId="0" applyNumberFormat="0" applyBorder="0" applyAlignment="0" applyProtection="0"/>
    <xf numFmtId="0" fontId="35" fillId="48" borderId="0" applyNumberFormat="0" applyBorder="0" applyAlignment="0" applyProtection="0"/>
    <xf numFmtId="0" fontId="34" fillId="51" borderId="0" applyNumberFormat="0" applyBorder="0" applyAlignment="0" applyProtection="0"/>
    <xf numFmtId="175" fontId="31" fillId="0" borderId="0" applyFont="0" applyFill="0" applyBorder="0" applyAlignment="0" applyProtection="0"/>
    <xf numFmtId="0" fontId="41" fillId="55" borderId="0" applyNumberFormat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87" fillId="0" borderId="0"/>
    <xf numFmtId="0" fontId="32" fillId="0" borderId="0"/>
    <xf numFmtId="9" fontId="2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2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2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86" fillId="0" borderId="0"/>
    <xf numFmtId="9" fontId="29" fillId="0" borderId="0" applyFont="0" applyFill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29" fillId="0" borderId="0"/>
    <xf numFmtId="0" fontId="33" fillId="43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4" fontId="29" fillId="0" borderId="0" applyFont="0" applyFill="0" applyBorder="0" applyAlignment="0" applyProtection="0"/>
    <xf numFmtId="0" fontId="32" fillId="0" borderId="0"/>
    <xf numFmtId="0" fontId="66" fillId="0" borderId="0"/>
    <xf numFmtId="183" fontId="30" fillId="0" borderId="0" applyFont="0" applyFill="0" applyBorder="0" applyAlignment="0" applyProtection="0"/>
    <xf numFmtId="189" fontId="29" fillId="0" borderId="0" applyFont="0" applyFill="0" applyBorder="0" applyAlignment="0" applyProtection="0"/>
    <xf numFmtId="0" fontId="32" fillId="0" borderId="0"/>
    <xf numFmtId="0" fontId="29" fillId="0" borderId="0" applyFont="0" applyFill="0" applyBorder="0" applyAlignment="0" applyProtection="0"/>
    <xf numFmtId="0" fontId="32" fillId="0" borderId="0"/>
    <xf numFmtId="0" fontId="29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2" fillId="0" borderId="0"/>
    <xf numFmtId="0" fontId="32" fillId="0" borderId="0"/>
    <xf numFmtId="164" fontId="29" fillId="0" borderId="0" applyFont="0" applyFill="0" applyBorder="0" applyAlignment="0" applyProtection="0"/>
    <xf numFmtId="0" fontId="32" fillId="0" borderId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5" fillId="17" borderId="0" applyNumberFormat="0" applyBorder="0" applyAlignment="0" applyProtection="0"/>
    <xf numFmtId="164" fontId="2" fillId="0" borderId="0" applyFont="0" applyFill="0" applyBorder="0" applyAlignment="0" applyProtection="0"/>
    <xf numFmtId="0" fontId="85" fillId="25" borderId="0" applyNumberFormat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85" fillId="17" borderId="0" applyNumberFormat="0" applyBorder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85" fillId="25" borderId="0" applyNumberFormat="0" applyBorder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58" fillId="44" borderId="50" applyNumberForma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164" fontId="2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41" fontId="2" fillId="0" borderId="0" applyFont="0" applyFill="0" applyBorder="0" applyAlignment="0" applyProtection="0"/>
    <xf numFmtId="0" fontId="85" fillId="17" borderId="0" applyNumberFormat="0" applyBorder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49" fillId="0" borderId="53" applyNumberFormat="0" applyFill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172" fontId="2" fillId="0" borderId="0" applyFont="0" applyFill="0" applyBorder="0" applyAlignment="0" applyProtection="0"/>
    <xf numFmtId="0" fontId="32" fillId="0" borderId="0"/>
    <xf numFmtId="0" fontId="29" fillId="0" borderId="0"/>
    <xf numFmtId="164" fontId="2" fillId="0" borderId="0" applyFont="0" applyFill="0" applyBorder="0" applyAlignment="0" applyProtection="0"/>
    <xf numFmtId="0" fontId="29" fillId="0" borderId="0"/>
    <xf numFmtId="0" fontId="29" fillId="0" borderId="0"/>
    <xf numFmtId="172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15" borderId="37" applyNumberFormat="0" applyFon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64" fontId="2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72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17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83" fillId="0" borderId="0"/>
    <xf numFmtId="187" fontId="83" fillId="0" borderId="0" applyBorder="0" applyProtection="0"/>
    <xf numFmtId="41" fontId="8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1" fontId="8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5" borderId="37" applyNumberFormat="0" applyFont="0" applyAlignment="0" applyProtection="0"/>
    <xf numFmtId="17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41" fontId="1" fillId="0" borderId="0" applyFont="0" applyFill="0" applyBorder="0" applyAlignment="0" applyProtection="0"/>
    <xf numFmtId="0" fontId="83" fillId="0" borderId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7" fontId="83" fillId="0" borderId="0" applyBorder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37" applyNumberFormat="0" applyFont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18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4" fillId="0" borderId="6" xfId="0" applyFont="1" applyBorder="1" applyAlignment="1">
      <alignment horizontal="right"/>
    </xf>
    <xf numFmtId="3" fontId="4" fillId="0" borderId="6" xfId="0" applyNumberFormat="1" applyFont="1" applyBorder="1"/>
    <xf numFmtId="0" fontId="0" fillId="0" borderId="0" xfId="0" applyAlignment="1">
      <alignment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7" fillId="0" borderId="0" xfId="0" applyFont="1"/>
    <xf numFmtId="0" fontId="7" fillId="0" borderId="10" xfId="0" applyFont="1" applyBorder="1"/>
    <xf numFmtId="0" fontId="7" fillId="0" borderId="1" xfId="0" applyFont="1" applyBorder="1" applyAlignment="1">
      <alignment horizontal="center"/>
    </xf>
    <xf numFmtId="0" fontId="7" fillId="0" borderId="1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166" fontId="7" fillId="0" borderId="0" xfId="0" applyNumberFormat="1" applyFont="1"/>
    <xf numFmtId="166" fontId="7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2" fillId="7" borderId="0" xfId="0" applyFont="1" applyFill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3" fillId="8" borderId="17" xfId="0" applyFont="1" applyFill="1" applyBorder="1" applyAlignment="1">
      <alignment horizontal="center" vertical="center"/>
    </xf>
    <xf numFmtId="0" fontId="13" fillId="8" borderId="18" xfId="0" applyFont="1" applyFill="1" applyBorder="1" applyAlignment="1">
      <alignment horizontal="center" vertical="center"/>
    </xf>
    <xf numFmtId="0" fontId="13" fillId="8" borderId="19" xfId="3" applyFont="1" applyFill="1" applyBorder="1" applyAlignment="1">
      <alignment horizontal="center" vertical="center"/>
    </xf>
    <xf numFmtId="0" fontId="13" fillId="8" borderId="20" xfId="3" applyFont="1" applyFill="1" applyBorder="1" applyAlignment="1">
      <alignment horizontal="center" vertical="center"/>
    </xf>
    <xf numFmtId="0" fontId="13" fillId="8" borderId="21" xfId="3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/>
    </xf>
    <xf numFmtId="0" fontId="13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5" fillId="0" borderId="0" xfId="0" applyNumberFormat="1" applyFont="1"/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5" fontId="4" fillId="0" borderId="0" xfId="0" applyNumberFormat="1" applyFont="1" applyFill="1" applyBorder="1" applyAlignment="1">
      <alignment horizontal="center"/>
    </xf>
    <xf numFmtId="166" fontId="0" fillId="0" borderId="5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6" fontId="8" fillId="0" borderId="0" xfId="0" applyNumberFormat="1" applyFont="1"/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3" fontId="4" fillId="72" borderId="27" xfId="3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5" fillId="3" borderId="58" xfId="0" applyFont="1" applyFill="1" applyBorder="1" applyAlignment="1">
      <alignment horizontal="right"/>
    </xf>
    <xf numFmtId="0" fontId="5" fillId="0" borderId="59" xfId="0" applyFont="1" applyFill="1" applyBorder="1" applyAlignment="1">
      <alignment horizontal="center"/>
    </xf>
    <xf numFmtId="171" fontId="5" fillId="3" borderId="60" xfId="0" applyNumberFormat="1" applyFont="1" applyFill="1" applyBorder="1" applyAlignment="1">
      <alignment horizontal="center" vertical="center"/>
    </xf>
    <xf numFmtId="3" fontId="5" fillId="3" borderId="59" xfId="0" applyNumberFormat="1" applyFont="1" applyFill="1" applyBorder="1" applyAlignment="1">
      <alignment horizontal="center" vertical="center"/>
    </xf>
    <xf numFmtId="0" fontId="0" fillId="0" borderId="60" xfId="0" applyBorder="1"/>
    <xf numFmtId="167" fontId="5" fillId="3" borderId="59" xfId="0" applyNumberFormat="1" applyFont="1" applyFill="1" applyBorder="1" applyAlignment="1">
      <alignment horizontal="center" vertical="center"/>
    </xf>
    <xf numFmtId="3" fontId="5" fillId="3" borderId="60" xfId="0" applyNumberFormat="1" applyFont="1" applyFill="1" applyBorder="1" applyAlignment="1">
      <alignment horizontal="center" vertical="center"/>
    </xf>
    <xf numFmtId="0" fontId="88" fillId="0" borderId="58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/>
    </xf>
    <xf numFmtId="0" fontId="6" fillId="6" borderId="61" xfId="0" applyFont="1" applyFill="1" applyBorder="1" applyAlignment="1">
      <alignment horizontal="center"/>
    </xf>
    <xf numFmtId="0" fontId="6" fillId="6" borderId="62" xfId="0" applyFont="1" applyFill="1" applyBorder="1" applyAlignment="1">
      <alignment horizontal="center"/>
    </xf>
    <xf numFmtId="0" fontId="6" fillId="6" borderId="63" xfId="0" applyFont="1" applyFill="1" applyBorder="1" applyAlignment="1">
      <alignment horizontal="center"/>
    </xf>
    <xf numFmtId="0" fontId="0" fillId="0" borderId="10" xfId="0" applyBorder="1"/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8" fillId="0" borderId="0" xfId="0" applyFont="1" applyAlignment="1">
      <alignment horizontal="right"/>
    </xf>
    <xf numFmtId="166" fontId="8" fillId="0" borderId="0" xfId="0" applyNumberFormat="1" applyFont="1" applyAlignment="1">
      <alignment horizontal="right"/>
    </xf>
    <xf numFmtId="0" fontId="9" fillId="6" borderId="2" xfId="0" applyFont="1" applyFill="1" applyBorder="1" applyAlignment="1">
      <alignment horizontal="center" vertical="center"/>
    </xf>
    <xf numFmtId="165" fontId="0" fillId="0" borderId="0" xfId="0" applyNumberFormat="1"/>
    <xf numFmtId="0" fontId="4" fillId="5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2" xfId="3" applyFont="1" applyBorder="1" applyAlignment="1">
      <alignment horizontal="center"/>
    </xf>
    <xf numFmtId="0" fontId="13" fillId="0" borderId="12" xfId="3" applyFont="1" applyBorder="1" applyAlignment="1">
      <alignment horizontal="center" vertical="center" wrapText="1"/>
    </xf>
    <xf numFmtId="0" fontId="13" fillId="0" borderId="22" xfId="3" applyFont="1" applyBorder="1" applyAlignment="1">
      <alignment horizontal="center" vertical="center" wrapText="1"/>
    </xf>
    <xf numFmtId="0" fontId="6" fillId="6" borderId="61" xfId="0" applyFont="1" applyFill="1" applyBorder="1" applyAlignment="1">
      <alignment horizontal="center"/>
    </xf>
    <xf numFmtId="0" fontId="6" fillId="6" borderId="63" xfId="0" applyFont="1" applyFill="1" applyBorder="1" applyAlignment="1">
      <alignment horizontal="center"/>
    </xf>
  </cellXfs>
  <cellStyles count="2285">
    <cellStyle name="0,0_x000a__x000a_NA_x000a__x000a_" xfId="1447" xr:uid="{D9F46B10-8B3A-4CF8-9FAA-F2345802DC27}"/>
    <cellStyle name="0,0_x000a__x000a_NA_x000a__x000a_ 2" xfId="1949" xr:uid="{53F78637-01E6-4709-B037-9138117414A2}"/>
    <cellStyle name="0,0_x000a__x000a_NA_x000a__x000a_ 2 2" xfId="2107" xr:uid="{513E9F35-F1DE-4BBF-9E28-2CBC30B53779}"/>
    <cellStyle name="0,0_x000a__x000a_NA_x000a__x000a_ 3" xfId="2106" xr:uid="{B3198597-0318-48C0-B42B-471E82C25D62}"/>
    <cellStyle name="0,0_x000a__x000a_NA_x000a__x000a_ 4" xfId="1866" xr:uid="{E5167DCC-4FE2-489E-ABE4-36AE8DB6FE06}"/>
    <cellStyle name="0,0_x000d__x000a_NA_x000d__x000a_" xfId="1888" xr:uid="{0F6C6A00-5D5B-45E0-9518-B027ECF4A316}"/>
    <cellStyle name="1o.nível" xfId="1448" xr:uid="{51433129-93C5-482C-A28A-F8A00B04E22A}"/>
    <cellStyle name="20% - Énfasis1 10" xfId="61" xr:uid="{BAD07C9D-BFA6-403B-BD0B-E9AB67A2307B}"/>
    <cellStyle name="20% - Énfasis1 10 2" xfId="2009" xr:uid="{2A00E7DF-FE75-4D75-9156-5D8C9EFB0539}"/>
    <cellStyle name="20% - Énfasis1 10 3" xfId="2255" xr:uid="{693DEF55-278A-4F87-BEAF-3F5C403893E4}"/>
    <cellStyle name="20% - Énfasis1 11" xfId="62" xr:uid="{41316BAA-D0E8-43B2-BC72-0A807AA787CF}"/>
    <cellStyle name="20% - Énfasis1 11 2" xfId="1963" xr:uid="{479AA0E0-0E35-4207-B459-B37110B3CBA4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8 2" xfId="1970" xr:uid="{CDAB701C-E23B-4790-A1E1-3743DB54D046}"/>
    <cellStyle name="20% - Énfasis1 9" xfId="79" xr:uid="{FB82F23F-BFC0-4B31-82B8-6629A80996C3}"/>
    <cellStyle name="20% - Énfasis1 9 2" xfId="2012" xr:uid="{093F18FA-469B-47E5-93E1-CB94ECCBC951}"/>
    <cellStyle name="20% - Énfasis2" xfId="1820" builtinId="34" customBuiltin="1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25" xfId="2234" xr:uid="{BF526271-19F1-493E-A67C-560CF6443927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9" xfId="98" xr:uid="{5F4F5D5F-2486-4070-8108-2A87FBDBE7C1}"/>
    <cellStyle name="20% - Énfasis3 10" xfId="99" xr:uid="{884C9846-030D-4B49-9C15-8877870414AC}"/>
    <cellStyle name="20% - Énfasis3 10 2" xfId="1965" xr:uid="{42C79D69-B937-4C42-8879-7856407F0540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8 2" xfId="1992" xr:uid="{05E1E4B7-06AB-40BB-856B-701512198132}"/>
    <cellStyle name="20% - Énfasis3 9" xfId="117" xr:uid="{638C8780-A1A7-4576-9FA5-6CBE481055FC}"/>
    <cellStyle name="20% - Énfasis3 9 2" xfId="2010" xr:uid="{178DDA57-C55C-4EAB-8FAA-773F9E89F3A8}"/>
    <cellStyle name="20% - Énfasis3 9 3" xfId="2256" xr:uid="{B35D4901-D701-43CA-B737-297C156BB2C2}"/>
    <cellStyle name="20% - Énfasis4" xfId="1825" builtinId="42" customBuiltin="1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25" xfId="2237" xr:uid="{CFEBA4C3-F2EC-4385-837F-D79D87731B7B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9" xfId="136" xr:uid="{16BD924F-DB3B-45A4-91A6-A6930B4C0D35}"/>
    <cellStyle name="20% - Énfasis5" xfId="1828" builtinId="46" customBuiltin="1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2 5" xfId="1867" xr:uid="{AA464055-79CE-4EDF-87C1-D32147759DB0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3 4" xfId="1890" xr:uid="{CD24E228-4F52-4B6E-A776-56E15855C0C9}"/>
    <cellStyle name="20% - Énfasis5 4" xfId="1466" xr:uid="{F6F4DBA9-BB43-42B4-BBF0-7441572D79C5}"/>
    <cellStyle name="20% - Énfasis5 4 2" xfId="1891" xr:uid="{029CF16E-054E-4F82-8E94-8547740A240A}"/>
    <cellStyle name="20% - Énfasis5 5" xfId="1467" xr:uid="{14039D06-3B5B-4642-9339-68C1FEECCEF8}"/>
    <cellStyle name="20% - Énfasis5 5 2" xfId="1892" xr:uid="{29CC484C-3ECC-485E-8F1F-7B137FE0EB35}"/>
    <cellStyle name="20% - Énfasis5 6" xfId="9" xr:uid="{9C3A61EC-1174-4460-85F5-2512DA93C966}"/>
    <cellStyle name="20% - Énfasis5 7" xfId="1894" xr:uid="{1639198E-F2E6-49DD-9CB2-AC3063348612}"/>
    <cellStyle name="20% - Énfasis5 8" xfId="2239" xr:uid="{A8C8B26A-9699-46C8-99E8-5A804503906C}"/>
    <cellStyle name="20% - Énfasis6" xfId="1831" builtinId="50" customBuiltin="1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25" xfId="2241" xr:uid="{B62AD082-5412-4EEA-AF9E-2CF5560E927F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9" xfId="155" xr:uid="{2BC2541E-EF9C-4AE4-A175-57C8498B8062}"/>
    <cellStyle name="2o.nível" xfId="1472" xr:uid="{30AF756C-8700-442F-B768-DD10BD05A85A}"/>
    <cellStyle name="40% - Énfasis1" xfId="1818" builtinId="31" customBuiltin="1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26" xfId="2233" xr:uid="{69C2926F-B2D1-43DF-85DC-0F6120619436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9" xfId="174" xr:uid="{6BCDCCEB-9361-4AD8-A73F-64EB91813F43}"/>
    <cellStyle name="40% - Énfasis2" xfId="1821" builtinId="35" customBuiltin="1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2 5" xfId="1868" xr:uid="{B31E16CC-C6A0-4C61-929F-B91E03997FED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3 4" xfId="1895" xr:uid="{D2E8B8AC-2AFE-4D19-AB83-9C3CCE7490E4}"/>
    <cellStyle name="40% - Énfasis2 4" xfId="1478" xr:uid="{8C4B9C66-EAEF-444C-871E-8BFDD4304AAB}"/>
    <cellStyle name="40% - Énfasis2 4 2" xfId="1896" xr:uid="{477383FB-A2B9-40F6-8C31-756EDC97D1D2}"/>
    <cellStyle name="40% - Énfasis2 5" xfId="1479" xr:uid="{EA99BBD6-9A65-4C38-A333-FDDCFBC39568}"/>
    <cellStyle name="40% - Énfasis2 5 2" xfId="1897" xr:uid="{A7AF2471-7613-41E0-B49B-348BA0BC04AD}"/>
    <cellStyle name="40% - Énfasis2 6" xfId="12" xr:uid="{49ECD036-8C4B-44A7-B9F2-E69C7B008D10}"/>
    <cellStyle name="40% - Énfasis2 7" xfId="1898" xr:uid="{D77FAF4A-3FED-4BE2-9593-7E53AFB915E8}"/>
    <cellStyle name="40% - Énfasis2 8" xfId="2235" xr:uid="{E7914A92-98A5-4216-AD83-630235CFEEF1}"/>
    <cellStyle name="40% - Énfasis3" xfId="1823" builtinId="39" customBuiltin="1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25" xfId="2236" xr:uid="{0AD47A1B-4C38-4095-94D2-FA0C3CA96AF5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9" xfId="193" xr:uid="{5F9A2D3D-7BC8-454A-A88A-3558A92B5650}"/>
    <cellStyle name="40% - Énfasis4" xfId="1826" builtinId="43" customBuiltin="1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26" xfId="2238" xr:uid="{FEC5AB6F-2539-466E-B333-D7606272E5A1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9" xfId="212" xr:uid="{6F936BA7-07B4-4B67-BD41-5AF8A87C594E}"/>
    <cellStyle name="40% - Énfasis5" xfId="1829" builtinId="47" customBuiltin="1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2 5" xfId="1869" xr:uid="{D65925A0-CB2C-48E4-8E06-E075C092E358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3 4" xfId="1899" xr:uid="{8C0492CE-3A13-4AE6-BF0B-DE66868F52CF}"/>
    <cellStyle name="40% - Énfasis5 4" xfId="1489" xr:uid="{75C34CF2-D33B-4381-9A34-56FD1CCD4AC6}"/>
    <cellStyle name="40% - Énfasis5 4 2" xfId="1900" xr:uid="{317E2E54-8754-488A-AA59-278B2132A8F3}"/>
    <cellStyle name="40% - Énfasis5 5" xfId="1490" xr:uid="{0C942C5C-36AF-4E31-8394-80484F9AE008}"/>
    <cellStyle name="40% - Énfasis5 5 2" xfId="1901" xr:uid="{E47D5949-D93F-44DD-858B-814C93192F8C}"/>
    <cellStyle name="40% - Énfasis5 6" xfId="1491" xr:uid="{BB6ADC72-9714-4867-9579-4DC95C48A411}"/>
    <cellStyle name="40% - Énfasis5 6 2" xfId="1902" xr:uid="{D871E44A-A768-4CD8-8F49-CA7190B0012C}"/>
    <cellStyle name="40% - Énfasis5 7" xfId="15" xr:uid="{5887402A-382B-484D-9408-6301BECCF3DF}"/>
    <cellStyle name="40% - Énfasis5 8" xfId="2240" xr:uid="{4FB8354F-5CE8-4D05-BB0C-CEDF4CCCD6F5}"/>
    <cellStyle name="40% - Énfasis6" xfId="1832" builtinId="51" customBuiltin="1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26" xfId="2242" xr:uid="{CD1B1558-8631-4B67-A721-DD0630DDCDBB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9" xfId="231" xr:uid="{DFB282FC-0B02-4DA2-B08A-C182E6B8AF55}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8 2" xfId="1859" xr:uid="{11707E0D-8AD7-4BB8-81A1-D1F793A245EC}"/>
    <cellStyle name="60% - Énfasis1 9" xfId="250" xr:uid="{1C81EBF2-9C69-4D3A-904E-E522C566C339}"/>
    <cellStyle name="60% - Énfasis2 2" xfId="870" xr:uid="{5D6B344C-0537-40F9-8675-2740535C0EB9}"/>
    <cellStyle name="60% - Énfasis2 2 2" xfId="1870" xr:uid="{B6964560-B97F-4E3B-984C-502EE20DB89F}"/>
    <cellStyle name="60% - Énfasis2 3" xfId="1498" xr:uid="{76617AED-83F5-47A0-8A3B-99C49483BCA3}"/>
    <cellStyle name="60% - Énfasis2 3 2" xfId="1903" xr:uid="{165B6DC2-0614-4990-8139-9B68C5AC4F54}"/>
    <cellStyle name="60% - Énfasis2 4" xfId="18" xr:uid="{7AB046E8-C901-4A2A-B043-07AF3A44A2C7}"/>
    <cellStyle name="60% - Énfasis2 5" xfId="1904" xr:uid="{B3FFE5E6-5F11-419A-977E-AC5152E5DBA6}"/>
    <cellStyle name="60% - Énfasis2 6" xfId="1905" xr:uid="{826C4B4F-7E25-4186-89DB-948A2AFBC123}"/>
    <cellStyle name="60% - Énfasis2 7" xfId="1906" xr:uid="{091C043D-30E4-40E1-81FF-E7D79F786CEC}"/>
    <cellStyle name="60% - Énfasis2 8" xfId="1860" xr:uid="{82E6924C-FB67-4DDC-AB82-705B842A7F3C}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8 2" xfId="1861" xr:uid="{9F24701D-D45C-4C2B-B8F9-83F402ABCC6A}"/>
    <cellStyle name="60% - Énfasis3 9" xfId="269" xr:uid="{DE64074D-DA00-48E4-A9BD-16B30F4F1606}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8 2" xfId="1862" xr:uid="{C1245550-A888-4FA9-B785-6EDB5B84F101}"/>
    <cellStyle name="60% - Énfasis4 9" xfId="288" xr:uid="{53E9D009-959B-4DF6-AF19-25504F84A184}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8 2" xfId="1863" xr:uid="{B7ABD2D6-3F96-45A1-90A6-03971E2C0421}"/>
    <cellStyle name="60% - Énfasis5 9" xfId="307" xr:uid="{1F0BB2C5-67CE-424B-A07A-A969D24FA63F}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8 2" xfId="1864" xr:uid="{89CF5C4F-3EAF-44C7-B50A-EF5CFCE61F1E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 2 2" xfId="1946" xr:uid="{7030417E-1BFC-4EF7-8512-D58C396B4585}"/>
    <cellStyle name="A3 297 x 420 mm 2 3" xfId="1855" xr:uid="{DB4DB2DD-6B6A-4AF4-9992-F2852ACC4118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2 2" xfId="1871" xr:uid="{ECF8E263-ACB2-4C93-83BE-B11D8DB1687F}"/>
    <cellStyle name="Buena 3" xfId="1503" xr:uid="{2F21453F-04A9-46EC-A6FF-DA08E781331E}"/>
    <cellStyle name="Buena 3 2" xfId="1907" xr:uid="{67BFFA8B-6D0D-478A-B8B9-7EDC9335C7B0}"/>
    <cellStyle name="Buena 4" xfId="1908" xr:uid="{0231F403-EE35-4FE2-A7E8-FBE318B7D63F}"/>
    <cellStyle name="Buena 5" xfId="1909" xr:uid="{EDF666F1-E3FE-4AB5-A4A7-F816B20722E1}"/>
    <cellStyle name="Buena 6" xfId="1910" xr:uid="{CF545399-DAC8-4694-81BC-511D6FA603BB}"/>
    <cellStyle name="Buena 7" xfId="1911" xr:uid="{D17191B3-3897-4990-8DAE-672CE39DE31F}"/>
    <cellStyle name="Bueno" xfId="1808" builtinId="26" customBuiltin="1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" xfId="1812" builtinId="22" customBuiltin="1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 3 2" xfId="2081" xr:uid="{7271EF37-E0C0-4B86-8389-9FE461214AA9}"/>
    <cellStyle name="Cálculo 2 3 3" xfId="2025" xr:uid="{FBD8C133-B4BA-4888-9779-1C4E4358B50C}"/>
    <cellStyle name="Cálculo 2 4" xfId="2005" xr:uid="{9E2D8526-AA0C-4DF0-97D4-FE624C0CE8B9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3 2 2" xfId="2047" xr:uid="{C09C88B0-0953-4EB1-9831-107ACB4FCD75}"/>
    <cellStyle name="Cálculo 3 3" xfId="2017" xr:uid="{07E50AA7-A986-46AE-A2DC-41EAA295A312}"/>
    <cellStyle name="Cálculo 3 3 2" xfId="2072" xr:uid="{DAD93850-20E9-41DD-BBB4-D000D2438368}"/>
    <cellStyle name="Cálculo 3 4" xfId="1997" xr:uid="{6785EC99-92D6-4492-A112-B2B0AEFB6CF4}"/>
    <cellStyle name="Cálculo 4" xfId="375" xr:uid="{41BCD6EC-B52F-4C51-8B87-39375D31CF6A}"/>
    <cellStyle name="Cálculo 4 2" xfId="1041" xr:uid="{12598DC1-C312-4071-968D-04761E026265}"/>
    <cellStyle name="Cálculo 4 2 2" xfId="2048" xr:uid="{0D3DE482-65C5-41FE-878A-9B74C805EEB7}"/>
    <cellStyle name="Cálculo 4 3" xfId="2027" xr:uid="{1F1E3EC5-0CDA-4831-BBF7-42253AAA583D}"/>
    <cellStyle name="Cálculo 4 3 2" xfId="2084" xr:uid="{61565D6A-F438-4B11-A29D-AA26799407DD}"/>
    <cellStyle name="Cálculo 4 4" xfId="1996" xr:uid="{2675F2AA-AE09-4361-8C80-4D542C0DEA91}"/>
    <cellStyle name="Cálculo 5" xfId="376" xr:uid="{78A18110-DC1E-4930-9501-444F8E4B6472}"/>
    <cellStyle name="Cálculo 5 2" xfId="1042" xr:uid="{66FE1820-8AD6-4483-ACC8-A768D4060AA5}"/>
    <cellStyle name="Cálculo 5 2 2" xfId="2049" xr:uid="{01F9414C-A467-4472-B09B-4F422CF1EDBC}"/>
    <cellStyle name="Cálculo 5 3" xfId="2036" xr:uid="{64B5133C-09DF-4BD9-8B68-A7133EEA3D23}"/>
    <cellStyle name="Cálculo 5 3 2" xfId="2094" xr:uid="{BEEE1352-501B-4ADA-8BFD-A19CC4D9C3FB}"/>
    <cellStyle name="Cálculo 5 4" xfId="1995" xr:uid="{46371B94-30FA-46A1-B259-4F2BC8ECD6F8}"/>
    <cellStyle name="Cálculo 6" xfId="377" xr:uid="{B286E2A0-619E-4AE2-8CFC-2144B3AA7E6B}"/>
    <cellStyle name="Cálculo 6 2" xfId="1043" xr:uid="{2CE7A929-018F-4E08-908C-983502A91C9D}"/>
    <cellStyle name="Cálculo 6 2 2" xfId="2050" xr:uid="{229F523B-35ED-4554-A72E-45AB48CD7E2D}"/>
    <cellStyle name="Cálculo 6 3" xfId="2021" xr:uid="{8224E975-0007-439C-86FE-DD9619888F62}"/>
    <cellStyle name="Cálculo 6 3 2" xfId="2076" xr:uid="{CEB3E6F6-7B3A-41C4-8C6B-FB44C0C10C82}"/>
    <cellStyle name="Cálculo 6 4" xfId="1994" xr:uid="{B1765937-74E7-498D-BD53-38FE0DAA6A23}"/>
    <cellStyle name="Cálculo 7" xfId="378" xr:uid="{3F987A17-DED0-473A-A379-284D8A95B71A}"/>
    <cellStyle name="Cálculo 7 2" xfId="1044" xr:uid="{BF739D48-EDA8-4789-84C0-5F4CD7B0D4F0}"/>
    <cellStyle name="Cálculo 7 2 2" xfId="2051" xr:uid="{17839BF2-5EF2-4E66-BE89-C62E7D30B241}"/>
    <cellStyle name="Cálculo 7 3" xfId="2037" xr:uid="{EB016CE3-FCCE-4EEF-AE9D-3C2D8D8BBCE9}"/>
    <cellStyle name="Cálculo 7 3 2" xfId="2095" xr:uid="{B676E205-DF1D-477D-B515-37E5760FD4E1}"/>
    <cellStyle name="Cálculo 7 4" xfId="1993" xr:uid="{10613484-319E-4AA6-BE5F-7894634A74DE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" xfId="1814" builtinId="23" customBuiltin="1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" xfId="1813" builtinId="24" customBuiltin="1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" xfId="1804" builtinId="16" customBuiltin="1"/>
    <cellStyle name="Encabezado 1 2" xfId="44" xr:uid="{C970E470-59AC-4BD4-8360-7402CEA92532}"/>
    <cellStyle name="Encabezado 4" xfId="1807" builtinId="19" customBuiltin="1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" xfId="1817" builtinId="29" customBuiltin="1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" xfId="1819" builtinId="33" customBuiltin="1"/>
    <cellStyle name="Énfasis2 2" xfId="867" xr:uid="{6D6E61E6-2007-42BE-B251-75DD9F17AE58}"/>
    <cellStyle name="Énfasis2 2 2" xfId="1872" xr:uid="{0C2D15C4-A8DC-4A06-A231-7587BDEF8D81}"/>
    <cellStyle name="Énfasis2 3" xfId="1511" xr:uid="{C50351C1-EBDC-4DE8-A3E7-C3B97BDFE24E}"/>
    <cellStyle name="Énfasis2 3 2" xfId="1912" xr:uid="{79E4804D-D875-4CA6-99E9-ED291CA750F7}"/>
    <cellStyle name="Énfasis2 4" xfId="30" xr:uid="{10AFEA96-C0DB-4411-9A39-214AFAB3B572}"/>
    <cellStyle name="Énfasis2 5" xfId="1913" xr:uid="{E9B84884-5BF5-47A6-93BF-92EE8661087F}"/>
    <cellStyle name="Énfasis2 6" xfId="1914" xr:uid="{8AE163D0-17FB-4CF0-B628-10BCAE57CA47}"/>
    <cellStyle name="Énfasis2 7" xfId="1915" xr:uid="{77DC0EE7-D8FF-4447-A695-CFB417EF7C50}"/>
    <cellStyle name="Énfasis3" xfId="1822" builtinId="37" customBuiltin="1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" xfId="1824" builtinId="41" customBuiltin="1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" xfId="1827" builtinId="45" customBuiltin="1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" xfId="1830" builtinId="49" customBuiltin="1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" xfId="1810" builtinId="20" customBuiltin="1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 3 2" xfId="2078" xr:uid="{832703CF-3550-433F-82D6-A8CA48697A39}"/>
    <cellStyle name="Entrada 2 3 3" xfId="2023" xr:uid="{32F0A64C-1261-4307-8DE4-49E7343E7107}"/>
    <cellStyle name="Entrada 2 4" xfId="2004" xr:uid="{C7E35C65-D1A7-4AEB-893A-019F7542A9D9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3 2 2" xfId="2052" xr:uid="{05D21E71-8CBF-4AF3-A402-6BD78196C598}"/>
    <cellStyle name="Entrada 3 3" xfId="2026" xr:uid="{70ACE97C-8B3F-40F9-9D46-1AC1122D5959}"/>
    <cellStyle name="Entrada 3 3 2" xfId="2083" xr:uid="{8FBCCE68-EEA6-45C8-84E4-BD01D12E48CA}"/>
    <cellStyle name="Entrada 3 4" xfId="1991" xr:uid="{41793673-5F04-4F6C-9ED8-F81E31FF3557}"/>
    <cellStyle name="Entrada 4" xfId="547" xr:uid="{5F0593B3-D5DD-4E17-8484-F7983B2B56E0}"/>
    <cellStyle name="Entrada 4 2" xfId="1062" xr:uid="{F583B699-5A05-405E-B5AF-FDBEA815A61C}"/>
    <cellStyle name="Entrada 4 2 2" xfId="2053" xr:uid="{0824007D-03CE-49BB-AD6A-580AAAA3FFAC}"/>
    <cellStyle name="Entrada 4 3" xfId="2028" xr:uid="{787B1629-B791-422B-BF61-44170D834656}"/>
    <cellStyle name="Entrada 4 3 2" xfId="2085" xr:uid="{FAF456C5-C3DA-4E07-BEC0-F8990C3455A6}"/>
    <cellStyle name="Entrada 4 4" xfId="1990" xr:uid="{0CFEBC0D-C211-4FDD-9B6D-B88E4332DC59}"/>
    <cellStyle name="Entrada 5" xfId="548" xr:uid="{40C7DF28-1597-4ECC-B605-58786EDC6BD8}"/>
    <cellStyle name="Entrada 5 2" xfId="1063" xr:uid="{7CBFA41C-906B-4171-B26A-4E79F4EA62E8}"/>
    <cellStyle name="Entrada 5 2 2" xfId="2054" xr:uid="{A4C44FB6-31FC-4E2E-92BF-17996788FA9A}"/>
    <cellStyle name="Entrada 5 3" xfId="2020" xr:uid="{28390038-95C2-4504-BF2E-F05BA079BC2F}"/>
    <cellStyle name="Entrada 5 3 2" xfId="2075" xr:uid="{8A02F09C-270E-410A-A366-BE22AD58717D}"/>
    <cellStyle name="Entrada 5 4" xfId="1989" xr:uid="{D67A90FA-2689-407A-A4F3-5995815963AE}"/>
    <cellStyle name="Entrada 6" xfId="549" xr:uid="{1849A7AB-17A9-4AD0-A9CB-46C045592C50}"/>
    <cellStyle name="Entrada 6 2" xfId="1064" xr:uid="{9B18804D-06A3-4CD3-A79D-F3A5BA808ED8}"/>
    <cellStyle name="Entrada 6 2 2" xfId="2055" xr:uid="{71AC5F3D-E125-4C48-B7F8-EA6196DB4044}"/>
    <cellStyle name="Entrada 6 3" xfId="2030" xr:uid="{46E826B9-D5C1-42F7-B4A0-930830848D4B}"/>
    <cellStyle name="Entrada 6 3 2" xfId="2087" xr:uid="{5D70AB1D-DA51-4192-B3FF-8D15FEF92AD5}"/>
    <cellStyle name="Entrada 6 4" xfId="1988" xr:uid="{7037A694-97AF-4883-A856-31B163CFB397}"/>
    <cellStyle name="Entrada 7" xfId="550" xr:uid="{27F46E2D-44DB-49A4-BF86-C0E21E83EB17}"/>
    <cellStyle name="Entrada 7 2" xfId="1065" xr:uid="{1A88056D-9581-4831-84EE-E5ABD66FEFA9}"/>
    <cellStyle name="Entrada 7 2 2" xfId="2056" xr:uid="{6FE070A3-7C02-42F5-955B-6D0196AF0D9B}"/>
    <cellStyle name="Entrada 7 3" xfId="2029" xr:uid="{06CD7B84-BADA-4920-B197-6DB9BC00ADDA}"/>
    <cellStyle name="Entrada 7 3 2" xfId="2086" xr:uid="{B1298B1A-F0A4-4440-9A51-57E2AD18AA61}"/>
    <cellStyle name="Entrada 7 4" xfId="1987" xr:uid="{06F1A737-98EF-4011-8B82-6FE5DFFA881A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stilo 1 2" xfId="1893" xr:uid="{E38B4EEE-EC54-4559-98B7-F23E7CE5E1B1}"/>
    <cellStyle name="Estilo 1 3" xfId="1952" xr:uid="{1A1CD276-764E-4C03-8C55-3B644BBF3E71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 4" xfId="1947" xr:uid="{7237E04C-DF54-4F9B-98BB-5CF82FAA4F39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66" xfId="1873" xr:uid="{C6161178-6385-4936-A784-061EAEE7D36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" xfId="1809" builtinId="27" customBuiltin="1"/>
    <cellStyle name="Incorrecto 2" xfId="852" xr:uid="{B6FCEC30-FFF8-4711-8DB7-0E27D2061C1A}"/>
    <cellStyle name="Incorrecto 2 2" xfId="1874" xr:uid="{4BE6620C-B195-4129-B960-C5A4DD8B68DE}"/>
    <cellStyle name="Incorrecto 3" xfId="1576" xr:uid="{DB5F0867-C7C6-48BF-AB24-3B875CA0CA9C}"/>
    <cellStyle name="Incorrecto 3 2" xfId="1916" xr:uid="{320CE56F-187B-4240-911A-86D701A97E7D}"/>
    <cellStyle name="Incorrecto 4" xfId="37" xr:uid="{14CDC001-5415-40C9-AA38-3D8ED594DDCE}"/>
    <cellStyle name="Incorrecto 5" xfId="1917" xr:uid="{5E6EBC03-39F3-42F3-A040-76F1FDDC3617}"/>
    <cellStyle name="Incorrecto 6" xfId="1918" xr:uid="{1D7F3431-4773-4CA4-A86B-D06F37C7F57E}"/>
    <cellStyle name="Incorrecto 7" xfId="1919" xr:uid="{B925F3D5-9C52-4908-B584-7ED1D1C44F96}"/>
    <cellStyle name="Millares" xfId="1" builtinId="3"/>
    <cellStyle name="Millares [0] 10" xfId="2221" xr:uid="{35B0F4D6-18FA-43B7-8380-61A97435B01B}"/>
    <cellStyle name="Millares [0] 2" xfId="1078" xr:uid="{1E1067F5-9B25-45BE-915C-42E76AC50E31}"/>
    <cellStyle name="Millares [0] 2 2" xfId="1079" xr:uid="{8DD6913B-2729-4FF1-AC51-054E9C9E9838}"/>
    <cellStyle name="Millares [0] 2 2 2" xfId="2214" xr:uid="{B878AC54-512A-4AD4-9279-0F9C85BB03B5}"/>
    <cellStyle name="Millares [0] 2 2 3" xfId="2108" xr:uid="{351F0712-7521-4222-91E0-07A3D00C948D}"/>
    <cellStyle name="Millares [0] 2 2 4" xfId="1849" xr:uid="{F7DC02FB-2BDB-4FF6-819D-50656F1DB9CB}"/>
    <cellStyle name="Millares [0] 2 2 5" xfId="2231" xr:uid="{D53B4068-2577-40E7-9FFD-AE6A93781B7C}"/>
    <cellStyle name="Millares [0] 2 3" xfId="1968" xr:uid="{10D32A37-58E7-4403-8B64-619DC33874A5}"/>
    <cellStyle name="Millares [0] 2 3 2" xfId="2253" xr:uid="{6AF5F52B-F753-48E6-9860-D9D535C3FE21}"/>
    <cellStyle name="Millares [0] 2 4" xfId="1843" xr:uid="{080ABC35-AA1A-4964-84F3-A7EBA4018BC3}"/>
    <cellStyle name="Millares [0] 2 5" xfId="2225" xr:uid="{F89CC5CD-DF3F-41EF-AE9D-DCE3154D5065}"/>
    <cellStyle name="Millares [0] 3" xfId="1841" xr:uid="{735AE597-6D4B-41D8-B395-D925FAD4F887}"/>
    <cellStyle name="Millares [0] 3 2" xfId="1847" xr:uid="{D25F3D6E-EEEF-434A-9B6F-4F153F29194E}"/>
    <cellStyle name="Millares [0] 3 2 2" xfId="2229" xr:uid="{3942292F-4A82-40B9-A431-E3BFC5435244}"/>
    <cellStyle name="Millares [0] 3 3" xfId="2011" xr:uid="{5FF7B3E6-5379-4C32-A7BA-23C3053D92D0}"/>
    <cellStyle name="Millares [0] 3 3 2" xfId="2257" xr:uid="{3D8105FB-28D1-4B3B-A1D9-F888DE884804}"/>
    <cellStyle name="Millares [0] 3 4" xfId="2223" xr:uid="{B23D99D3-3791-4C68-A815-3C1EE5020E4A}"/>
    <cellStyle name="Millares [0] 4" xfId="1845" xr:uid="{B60E6B9D-EA9B-48F7-97E8-A786B995D993}"/>
    <cellStyle name="Millares [0] 4 2" xfId="2189" xr:uid="{6BF5644B-442B-4F08-A11D-3DECDA2F7D6F}"/>
    <cellStyle name="Millares [0] 4 2 2" xfId="2277" xr:uid="{2A48CA00-72D5-4732-AC30-92D4A2705704}"/>
    <cellStyle name="Millares [0] 4 3" xfId="2041" xr:uid="{A1F1C7C7-FC52-490D-872E-A168367AD5F6}"/>
    <cellStyle name="Millares [0] 4 3 2" xfId="2259" xr:uid="{A8D63C2A-9469-4F8A-8A31-DF944B4B34C4}"/>
    <cellStyle name="Millares [0] 4 4" xfId="2227" xr:uid="{84E78BEE-E18C-46C1-8CE7-E8BBDAF6949E}"/>
    <cellStyle name="Millares [0] 5" xfId="1959" xr:uid="{FD97919D-C21C-4F0D-BD6B-0E87EEBAD745}"/>
    <cellStyle name="Millares [0] 5 2" xfId="2248" xr:uid="{49AB5D3B-77CA-44A4-9BF2-1D32CBF48A5F}"/>
    <cellStyle name="Millares [0] 6" xfId="1857" xr:uid="{B2088E5A-8575-4838-B0CD-89EE8E7C1AA2}"/>
    <cellStyle name="Millares [0] 6 2" xfId="2130" xr:uid="{17366099-A1EF-410A-8245-17F5DA0DA303}"/>
    <cellStyle name="Millares [0] 6 2 2" xfId="2271" xr:uid="{74FF4970-CD8A-4B12-867A-C9A13E3834A9}"/>
    <cellStyle name="Millares [0] 6 3" xfId="2247" xr:uid="{D8D50437-27C3-4693-B89C-2F628C87EEE1}"/>
    <cellStyle name="Millares [0] 7" xfId="2102" xr:uid="{54759BE2-6E32-47D6-909A-8BF5A513F8C5}"/>
    <cellStyle name="Millares [0] 7 2" xfId="2212" xr:uid="{0363D9AE-8A23-4DA7-B346-329FD57CF0E1}"/>
    <cellStyle name="Millares [0] 7 2 2" xfId="2280" xr:uid="{064D7D4E-D026-459C-85EB-AD661BA94B9D}"/>
    <cellStyle name="Millares [0] 7 3" xfId="2263" xr:uid="{BE76B922-E22E-45DD-BC02-4CD4634AC050}"/>
    <cellStyle name="Millares [0] 8" xfId="2218" xr:uid="{3D73304E-E3E7-46BD-84E1-36D11AEE5F76}"/>
    <cellStyle name="Millares [0] 8 2" xfId="2284" xr:uid="{7C1536BB-E29E-45D6-AFBD-B7B15126F9F9}"/>
    <cellStyle name="Millares [0] 9" xfId="1838" xr:uid="{08A0FF15-1E8E-46E9-8125-1DA552AA2427}"/>
    <cellStyle name="Millares 10" xfId="1080" xr:uid="{302B60EE-0892-4513-8A61-7F3485CB702F}"/>
    <cellStyle name="Millares 10 2" xfId="2153" xr:uid="{D1BFAB5C-BFC7-436D-BFB4-201B3D82379A}"/>
    <cellStyle name="Millares 10 2 2" xfId="2272" xr:uid="{5C8108FA-3D56-49F6-9A24-2D3CE1832A24}"/>
    <cellStyle name="Millares 10 3" xfId="1960" xr:uid="{766DE28E-D50F-4206-8037-43DA018AE0BB}"/>
    <cellStyle name="Millares 10 4" xfId="2249" xr:uid="{B42645CB-21EE-445A-BDAC-94EB8260B8AC}"/>
    <cellStyle name="Millares 11" xfId="1081" xr:uid="{B585BCB8-73DB-4FD9-8EFE-5EE9E80620B3}"/>
    <cellStyle name="Millares 11 2" xfId="2190" xr:uid="{B6D84F5C-F59A-497C-B819-7103C8A9CACC}"/>
    <cellStyle name="Millares 11 2 2" xfId="2278" xr:uid="{9E32B244-097B-4021-9941-5394A33A3C3A}"/>
    <cellStyle name="Millares 11 3" xfId="2042" xr:uid="{658C4E15-94A1-4D96-9E21-B6C5565B6F49}"/>
    <cellStyle name="Millares 11 4" xfId="2260" xr:uid="{321B849D-2E02-4C6A-9879-95DCF2C92B18}"/>
    <cellStyle name="Millares 12" xfId="1082" xr:uid="{8339F63D-B1BB-4A9A-9505-85C7315BCC20}"/>
    <cellStyle name="Millares 12 2" xfId="2155" xr:uid="{20D128E2-08FD-4245-B561-AE527F3E83D0}"/>
    <cellStyle name="Millares 12 2 2" xfId="2274" xr:uid="{8F3D0555-AF45-495F-AE84-83082CDCD551}"/>
    <cellStyle name="Millares 12 3" xfId="1964" xr:uid="{B66BA640-6261-48A2-ABFB-63164EDEB57B}"/>
    <cellStyle name="Millares 12 4" xfId="2251" xr:uid="{DBF3A756-3120-4B4F-8B47-06701B1F4634}"/>
    <cellStyle name="Millares 13" xfId="1083" xr:uid="{03AB7640-D225-40BC-888D-69C202E8B0DC}"/>
    <cellStyle name="Millares 13 2" xfId="2154" xr:uid="{11518788-5E28-4170-A9CC-CB7956555CD8}"/>
    <cellStyle name="Millares 13 2 2" xfId="2273" xr:uid="{C4C598D4-7149-4B86-88D3-4610EDFEE976}"/>
    <cellStyle name="Millares 13 3" xfId="1962" xr:uid="{C57B9C47-6C94-4021-B6A8-545186CB4DDB}"/>
    <cellStyle name="Millares 13 4" xfId="2250" xr:uid="{5807CF60-0582-4ED1-A37A-9F771F9C8786}"/>
    <cellStyle name="Millares 14" xfId="1084" xr:uid="{13C36F74-2216-4DAA-9AF4-AFD11C02C053}"/>
    <cellStyle name="Millares 14 2" xfId="2213" xr:uid="{B5131A52-6007-4832-9636-3F0FA40F192E}"/>
    <cellStyle name="Millares 14 2 2" xfId="2281" xr:uid="{EC2B4FA6-E598-4D55-A043-AA233DE8B341}"/>
    <cellStyle name="Millares 14 3" xfId="2105" xr:uid="{26286019-4015-4734-BC92-2D1B63EE3A94}"/>
    <cellStyle name="Millares 14 4" xfId="2264" xr:uid="{B0213B3A-6360-45FF-92F6-0EA43FC8262F}"/>
    <cellStyle name="Millares 15" xfId="1085" xr:uid="{6A990939-237B-4AC1-B59C-724C401CEFCD}"/>
    <cellStyle name="Millares 15 2" xfId="2129" xr:uid="{80150975-01EC-4E5D-B09F-AA29C00F40F7}"/>
    <cellStyle name="Millares 15 3" xfId="2270" xr:uid="{B2F3BB74-7C9A-447C-A7B1-AA8075FF0F46}"/>
    <cellStyle name="Millares 16" xfId="1086" xr:uid="{37AD98E2-08F8-4F97-872D-9859E6993B77}"/>
    <cellStyle name="Millares 16 2" xfId="2217" xr:uid="{33C9B3A7-4EEA-44A3-A6B0-0CC30834AB48}"/>
    <cellStyle name="Millares 16 3" xfId="2283" xr:uid="{91F5A33B-5014-4971-B1FB-7809D915023D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10" xfId="1876" xr:uid="{57174FB1-8249-46D3-AD6E-93E2E0A18951}"/>
    <cellStyle name="Millares 2 11" xfId="1839" xr:uid="{8B081B02-58B0-4305-88DA-A26379A4DCCB}"/>
    <cellStyle name="Millares 2 2" xfId="888" xr:uid="{3B46E568-599F-4EBF-A7B3-3603683F70F0}"/>
    <cellStyle name="Millares 2 2 2" xfId="1090" xr:uid="{4B3921B4-FBEB-43FD-A811-0714DC1470E9}"/>
    <cellStyle name="Millares 2 2 2 2" xfId="2110" xr:uid="{F12E300C-73A4-4315-80CD-5D7C275FB3A6}"/>
    <cellStyle name="Millares 2 2 3" xfId="2139" xr:uid="{2DE17DBE-9D9F-435C-A501-E184E274A7D6}"/>
    <cellStyle name="Millares 2 2 4" xfId="1920" xr:uid="{CE647D14-AC0A-4D7E-A383-46C99615B71C}"/>
    <cellStyle name="Millares 2 3" xfId="889" xr:uid="{35C82452-2171-4C7F-B0F8-FACBE9FC4124}"/>
    <cellStyle name="Millares 2 3 2" xfId="2140" xr:uid="{08ED2FB0-3F09-4608-832A-CE20A9707EDC}"/>
    <cellStyle name="Millares 2 3 3" xfId="1921" xr:uid="{9B368CD7-1129-42D9-935C-E5EEDC4EAA50}"/>
    <cellStyle name="Millares 2 4" xfId="890" xr:uid="{2BD5471A-489F-4892-BA0D-9052351CE9FA}"/>
    <cellStyle name="Millares 2 4 2" xfId="2141" xr:uid="{05C214DE-2FFF-415B-BD99-D8C45BC6A7BA}"/>
    <cellStyle name="Millares 2 4 3" xfId="1922" xr:uid="{508D7BC7-67B4-4AE8-8631-13E3310E77F5}"/>
    <cellStyle name="Millares 2 5" xfId="1091" xr:uid="{5A913119-76F6-40FA-84A1-B3274F886FC0}"/>
    <cellStyle name="Millares 2 5 2" xfId="2142" xr:uid="{0D8F57A7-9E19-42E2-B327-9318CC559E2E}"/>
    <cellStyle name="Millares 2 5 3" xfId="1923" xr:uid="{142BE454-FD5E-42CC-933E-2B0EBB1A42A6}"/>
    <cellStyle name="Millares 2 6" xfId="1924" xr:uid="{5903DA5F-4229-4438-B632-9FEE0B9187B6}"/>
    <cellStyle name="Millares 2 6 2" xfId="2143" xr:uid="{3C514983-D0A4-458A-8FBD-B11E68B57A25}"/>
    <cellStyle name="Millares 2 7" xfId="1944" xr:uid="{77B1AD66-698D-4C3E-96A1-0220D9AE8305}"/>
    <cellStyle name="Millares 2 7 2" xfId="2149" xr:uid="{651C5AD9-938A-4CB4-911A-0A1EFAE3DD49}"/>
    <cellStyle name="Millares 2 8" xfId="2109" xr:uid="{6BCC600F-B7BE-44A9-8ECF-B2634E4D91CB}"/>
    <cellStyle name="Millares 2 9" xfId="2132" xr:uid="{2CD6A832-0D3C-4467-AEEA-7E66D6FD735D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2 2" xfId="2215" xr:uid="{1F450742-3D00-4985-B886-85CE1BB4162D}"/>
    <cellStyle name="Millares 3 2 2 2" xfId="2282" xr:uid="{1CCB1D90-27DA-4359-9567-0D3D211B1404}"/>
    <cellStyle name="Millares 3 2 3" xfId="2111" xr:uid="{309A84B5-4B8B-48E6-8B0E-F87ECB917964}"/>
    <cellStyle name="Millares 3 2 4" xfId="2265" xr:uid="{740E0DE9-A2AC-45C1-A24D-FE0515C796E6}"/>
    <cellStyle name="Millares 3 3" xfId="1102" xr:uid="{6A138B23-97D7-43F2-A7B7-EC0001E72E3D}"/>
    <cellStyle name="Millares 3 3 2" xfId="1103" xr:uid="{0D840F39-BBA0-453A-B56A-D085F7B9DAFE}"/>
    <cellStyle name="Millares 3 3 3" xfId="2131" xr:uid="{A6D7BBAF-B3E7-4A21-AD9A-B0F81710AD3F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 7" xfId="1875" xr:uid="{A366D486-5577-4A50-81F7-5D97D2F6C789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2 2" xfId="2152" xr:uid="{78B247B9-9139-450A-8446-A1302E90ABF1}"/>
    <cellStyle name="Millares 4 2 3" xfId="1957" xr:uid="{28476B66-A382-4A21-9E3D-A7498550AD60}"/>
    <cellStyle name="Millares 4 3" xfId="1120" xr:uid="{EB758E82-C3DC-4918-B37B-809D9F199D0D}"/>
    <cellStyle name="Millares 4 3 2" xfId="1948" xr:uid="{FE3E39A6-5AD6-4F58-AE9F-DAA264394460}"/>
    <cellStyle name="Millares 4 4" xfId="2112" xr:uid="{CA31D954-7B50-46A2-A35D-B434753C8FF2}"/>
    <cellStyle name="Millares 4 5" xfId="2134" xr:uid="{FFACB2B7-B08A-43BD-8842-B8943AD728E1}"/>
    <cellStyle name="Millares 4 6" xfId="1883" xr:uid="{84BF1434-89E4-42DE-AE5E-A5F156EEE4F6}"/>
    <cellStyle name="Millares 40" xfId="1121" xr:uid="{12754C47-B528-47C5-ABAA-B198E0730D68}"/>
    <cellStyle name="Millares 41" xfId="1122" xr:uid="{84882DE8-6AFF-4569-B59D-0774EE7A5D3C}"/>
    <cellStyle name="Millares 42" xfId="1834" xr:uid="{D60B1096-839E-48BB-8795-67A5D27601B6}"/>
    <cellStyle name="Millares 43" xfId="2220" xr:uid="{E9FB5B60-A638-49C3-A9C3-C94BAC69F863}"/>
    <cellStyle name="Millares 44" xfId="2262" xr:uid="{A8A9B3B7-A1EA-42BA-B248-5F2983DB929E}"/>
    <cellStyle name="Millares 5" xfId="893" xr:uid="{608C2E43-EE12-4B90-9E8C-3B8D49AACE96}"/>
    <cellStyle name="Millares 5 2" xfId="1123" xr:uid="{E1B24754-924A-4B54-AE56-88B04695BE24}"/>
    <cellStyle name="Millares 5 2 2" xfId="1950" xr:uid="{480FBC57-4948-4562-A8CD-56AF998A39E6}"/>
    <cellStyle name="Millares 5 3" xfId="1967" xr:uid="{A3670A59-CFB4-4B19-81BF-00E53366C8A7}"/>
    <cellStyle name="Millares 5 3 2" xfId="2157" xr:uid="{34D7E2CD-2187-464C-99BD-4E2E511DA651}"/>
    <cellStyle name="Millares 5 4" xfId="2113" xr:uid="{C4F32433-E084-49BE-ADAF-A2B69457A295}"/>
    <cellStyle name="Millares 5 5" xfId="2136" xr:uid="{77CCF0F0-AF14-426A-9EA2-288A13720FEB}"/>
    <cellStyle name="Millares 5 6" xfId="1886" xr:uid="{52E6D000-84FE-484D-B837-D284795B8EF3}"/>
    <cellStyle name="Millares 6" xfId="894" xr:uid="{2CBA1864-8CB6-41CD-A59F-8FEE35B93A47}"/>
    <cellStyle name="Millares 6 2" xfId="1124" xr:uid="{6A1A56BE-807C-48F7-B275-78F546CF58BF}"/>
    <cellStyle name="Millares 6 2 2" xfId="2114" xr:uid="{A21CE7E8-D88D-4F0A-8BE6-8332AE70DBC1}"/>
    <cellStyle name="Millares 6 3" xfId="1125" xr:uid="{2574E13A-BEDB-4D32-903D-925B346240DD}"/>
    <cellStyle name="Millares 6 3 2" xfId="2150" xr:uid="{166CE1B3-C389-47C6-84C5-90095F5F0F5B}"/>
    <cellStyle name="Millares 6 4" xfId="1953" xr:uid="{CDD42806-673C-4688-812B-67CA7E599CF9}"/>
    <cellStyle name="Millares 7" xfId="895" xr:uid="{DC05AAF7-FDB7-4DFE-8E1F-F5DC212A60CF}"/>
    <cellStyle name="Millares 7 2" xfId="1126" xr:uid="{D48C59DF-9161-4A88-B599-78F4868E4908}"/>
    <cellStyle name="Millares 7 2 2" xfId="2216" xr:uid="{91387E46-8842-4A20-BFBF-F5852FE0B6F9}"/>
    <cellStyle name="Millares 7 2 3" xfId="2115" xr:uid="{6FE646A8-41DF-409B-B38F-A1FA4563FAD0}"/>
    <cellStyle name="Millares 7 3" xfId="1127" xr:uid="{D378A24C-CE41-4A70-A10F-677E4616D014}"/>
    <cellStyle name="Millares 7 3 2" xfId="2156" xr:uid="{984BB5A1-D06D-4F4C-946E-985B264F760D}"/>
    <cellStyle name="Millares 7 3 3" xfId="2275" xr:uid="{D556EDE0-8F96-4E63-8CF6-EA2504EA217D}"/>
    <cellStyle name="Millares 7 4" xfId="1966" xr:uid="{4C8FB932-074D-4AAF-81B6-70F08963B385}"/>
    <cellStyle name="Millares 7 5" xfId="2252" xr:uid="{DB75C09F-CDAE-4AD4-B3C8-F85B51081046}"/>
    <cellStyle name="Millares 8" xfId="896" xr:uid="{B7E7C9D7-CD6D-4616-9621-AE27851E97B4}"/>
    <cellStyle name="Millares 8 2" xfId="1128" xr:uid="{E24D0A4D-D9B6-4FB5-8E3E-1B554B673E9E}"/>
    <cellStyle name="Millares 8 2 2" xfId="2168" xr:uid="{23A1EAFE-8722-487E-9DA5-F8772DBB0449}"/>
    <cellStyle name="Millares 8 2 3" xfId="2276" xr:uid="{1C98428D-863F-46F9-8173-6A2E7A68D922}"/>
    <cellStyle name="Millares 8 3" xfId="2006" xr:uid="{C98BFB5C-7084-4044-A264-E4E5F29123AC}"/>
    <cellStyle name="Millares 8 4" xfId="2254" xr:uid="{C9C66FE9-2078-4DAA-8F35-3645388D628B}"/>
    <cellStyle name="Millares 9" xfId="897" xr:uid="{DB397FCC-57D4-44B7-9323-30C94CB0326C}"/>
    <cellStyle name="Millares 9 2" xfId="2191" xr:uid="{D93A8B16-81ED-4BB1-BF6B-67EADE71CD0F}"/>
    <cellStyle name="Millares 9 2 2" xfId="2279" xr:uid="{9E290DA5-09F2-4350-9577-24480F35C97E}"/>
    <cellStyle name="Millares 9 3" xfId="2043" xr:uid="{20B24C30-25AB-40E9-8531-E89E238294FD}"/>
    <cellStyle name="Millares 9 4" xfId="2261" xr:uid="{C83F7073-4C84-4CB2-9512-D79F8EF08DB5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da 6" xfId="1835" xr:uid="{E1B596DE-4798-49D8-8CED-7BA732355FBC}"/>
    <cellStyle name="Monetario0" xfId="593" xr:uid="{679EE439-3182-4B51-A52E-B22A36045FE4}"/>
    <cellStyle name="movimentação" xfId="1577" xr:uid="{5B4EC544-4118-45FE-AC97-93EBFD11ED4A}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8 2" xfId="1858" xr:uid="{505D67ED-84F0-4912-992F-5E8AD0F6E07D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0 5" xfId="1951" xr:uid="{01470636-E575-4376-940F-06A60BDA3D44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1 5" xfId="1955" xr:uid="{E48F769D-20AD-4181-AFCF-709C7F3A9589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2 4" xfId="1956" xr:uid="{19FB61B1-5623-43E9-8C0E-59A2C7BD6DA4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3 4" xfId="1851" xr:uid="{E7DDD872-6399-4263-B67A-F7CCCC914DDF}"/>
    <cellStyle name="Normal 13 5" xfId="2243" xr:uid="{54E1B060-A6B5-410E-8A98-CC998FD82F23}"/>
    <cellStyle name="Normal 14" xfId="1579" xr:uid="{2743E3D3-9FD7-4C7F-8741-32205D665176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0 2" xfId="1853" xr:uid="{C80C40E9-AD56-43F3-924A-A5D3D8D283F5}"/>
    <cellStyle name="Normal 2 10 3" xfId="2245" xr:uid="{1D5090E8-5885-4F1C-BCDF-58D18CDE227A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 2 2 2" xfId="2117" xr:uid="{900DBF90-D50F-499F-8028-731908228E16}"/>
    <cellStyle name="Normal 2 2 2 2 3" xfId="2267" xr:uid="{7688153E-14E1-4EA3-932F-7DA983B2F164}"/>
    <cellStyle name="Normal 2 2 2 3" xfId="2116" xr:uid="{9470520C-8DAA-46B4-8EEA-788B22FAB44C}"/>
    <cellStyle name="Normal 2 2 2 3 2" xfId="2266" xr:uid="{016D282E-405A-4BF2-B321-CA6DA8C2C515}"/>
    <cellStyle name="Normal 2 2 2 4" xfId="1925" xr:uid="{E9F27855-6BCD-479E-97D1-EC2F573A001C}"/>
    <cellStyle name="Normal 2 2 3" xfId="2118" xr:uid="{C97BD8EA-848E-4812-99CA-302614ED7BA9}"/>
    <cellStyle name="Normal 2 2 4" xfId="2103" xr:uid="{D27129F8-CF55-471B-9313-42DCD39B5511}"/>
    <cellStyle name="Normal 2 2 5" xfId="1854" xr:uid="{0B97EF09-D72F-4ED8-BCEF-1B5D80C05DB7}"/>
    <cellStyle name="Normal 2 2 6" xfId="1846" xr:uid="{98DD04B7-145D-49BB-9797-EBBCB78A833E}"/>
    <cellStyle name="Normal 2 2 7" xfId="2228" xr:uid="{3735E276-9D3C-4733-8BF4-FD2E37F344B2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 4" xfId="1926" xr:uid="{8184384A-9B14-449E-A50B-538BCEDDBB03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 4" xfId="1927" xr:uid="{195F3D45-E501-4D96-AA73-E0451EDA6F25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 2" xfId="1928" xr:uid="{53A6B3CD-1190-4E74-AE67-249224CA012C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 3" xfId="1929" xr:uid="{EBA31731-A749-4154-9277-7076767BC79E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69" xfId="1840" xr:uid="{EEAFA51A-0948-47EC-9F3A-F66680E3AF71}"/>
    <cellStyle name="Normal 2 7" xfId="646" xr:uid="{09B8630B-6737-4A5B-9EBE-7965D93A14AD}"/>
    <cellStyle name="Normal 2 7 2" xfId="1930" xr:uid="{36459702-446E-42D4-8DE3-FC1D03EAB91D}"/>
    <cellStyle name="Normal 2 70" xfId="2222" xr:uid="{F0882A1F-A3E7-483F-A846-63E98C088547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 9 2" xfId="1877" xr:uid="{7E3025FB-3444-41F3-B1D8-48F4F4E8E74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2 7" xfId="1945" xr:uid="{2043AE88-E9C9-455E-A2BF-12F4E9A6CBBF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 5" xfId="1850" xr:uid="{2CF3F30F-749D-45F9-9CD1-D56453D53149}"/>
    <cellStyle name="Normal 3 2 6" xfId="2232" xr:uid="{43FC6E11-DCB0-4270-9358-AB29960C03F8}"/>
    <cellStyle name="Normal 3 20" xfId="1182" xr:uid="{052766D7-DFAF-4530-9982-26862467AECF}"/>
    <cellStyle name="Normal 3 20 2" xfId="1183" xr:uid="{7620868D-0A4B-4363-B81B-49C2D6F2228A}"/>
    <cellStyle name="Normal 3 21" xfId="1844" xr:uid="{964BC73A-9ECC-4A24-BCAA-CC4B62AAD88E}"/>
    <cellStyle name="Normal 3 22" xfId="2226" xr:uid="{866C233B-B22D-4778-88C3-D49451DB8621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3 5" xfId="2119" xr:uid="{7B0031D1-E950-43AE-A40B-0D9CAA2E6995}"/>
    <cellStyle name="Normal 3 3 6" xfId="2268" xr:uid="{ED465983-00CC-4694-9C63-359F42260479}"/>
    <cellStyle name="Normal 3 4" xfId="659" xr:uid="{10A84622-D5E8-474F-8A84-46A9E72852E6}"/>
    <cellStyle name="Normal 3 4 2" xfId="906" xr:uid="{C2EC1C88-ACE5-4596-ADDE-B83CFEC2DFCA}"/>
    <cellStyle name="Normal 3 4 3" xfId="1878" xr:uid="{8834F2CC-087E-4BA9-9B81-7E8B87EC0948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2 2" xfId="1931" xr:uid="{3BCE1A43-F87E-4A40-844A-822C4C0F40A4}"/>
    <cellStyle name="Normal 4 3" xfId="1202" xr:uid="{1B64BDEF-80FF-4967-B222-36782687F9AE}"/>
    <cellStyle name="Normal 4 3 2" xfId="2104" xr:uid="{3DCA6745-CECE-4B20-9565-373330775244}"/>
    <cellStyle name="Normal 4 4" xfId="1865" xr:uid="{16F4A1A6-7308-4D8F-AC9D-BF9833CA01EB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2 3" xfId="2121" xr:uid="{0861C9EB-B6C1-4F36-97BF-F15BEA6703CD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2 7" xfId="1958" xr:uid="{D6798F14-8C2A-4F2B-954A-7F28018C2B88}"/>
    <cellStyle name="Normal 5 3" xfId="1212" xr:uid="{945D0236-3AD2-4313-9645-B26125BDAE11}"/>
    <cellStyle name="Normal 5 3 2" xfId="1213" xr:uid="{07B8D849-7206-42E3-AA67-BE819442713C}"/>
    <cellStyle name="Normal 5 3 3" xfId="1932" xr:uid="{862E5FBA-98CF-4264-8ADD-B8150BD3016C}"/>
    <cellStyle name="Normal 5 4" xfId="1214" xr:uid="{7D7DDAED-135C-436B-B67B-8916C822DFCC}"/>
    <cellStyle name="Normal 5 4 2" xfId="1215" xr:uid="{B2BD2508-0707-4B73-B72F-2CC4E818DD53}"/>
    <cellStyle name="Normal 5 4 3" xfId="2120" xr:uid="{87E03393-9FEB-4D42-BB37-4B760A7ADB50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 9" xfId="1882" xr:uid="{329B066F-BC8F-4E1F-B034-9779A138DB8B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2 3" xfId="2123" xr:uid="{029F83EE-FEAA-46A0-8B7D-8B160E29B521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2 6" xfId="1933" xr:uid="{7F4A67C1-6B9F-43A0-9768-B3836D6186DF}"/>
    <cellStyle name="Normal 6 3" xfId="908" xr:uid="{1D85F882-59EF-414A-B6E6-6CAA7B8AE73E}"/>
    <cellStyle name="Normal 6 3 2" xfId="2122" xr:uid="{5AE57650-8F62-46F3-84A1-8F018BD5327D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 8" xfId="1885" xr:uid="{68F828D1-3FDE-49EE-9B09-FE52DEA89DE5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3 3" xfId="2124" xr:uid="{4DCD4D5B-2B8C-4DEC-BE3F-BDF0FA858074}"/>
    <cellStyle name="Normal 7 4" xfId="1239" xr:uid="{EF977E52-EA1D-4F8C-9ED3-FCCFD1DF7C8D}"/>
    <cellStyle name="Normal 7 5" xfId="1934" xr:uid="{40F8E4C1-461D-4558-BFDE-A4A9A61AF745}"/>
    <cellStyle name="Normal 70" xfId="1667" xr:uid="{7269ABB0-F59A-4F94-A499-E924BF3405DA}"/>
    <cellStyle name="Normal 71" xfId="4" xr:uid="{EE0DC182-0238-47AC-90D1-4CF4560D323D}"/>
    <cellStyle name="Normal 72" xfId="1833" xr:uid="{380AB7A1-3D27-4EE9-B7B6-7BEFEECEA368}"/>
    <cellStyle name="Normal 73" xfId="2219" xr:uid="{A8819104-E0D8-4E23-9099-3029F6DB108C}"/>
    <cellStyle name="Normal 74" xfId="2258" xr:uid="{60DCC3D4-9E36-4B1C-95EA-28F6A3B76D0C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8 8" xfId="1935" xr:uid="{90DD0DCA-56ED-4609-A184-20D0E140C8A5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2 2 2" xfId="2196" xr:uid="{2CD98C3F-FE43-4BAE-B90F-A9772EC47E08}"/>
    <cellStyle name="Notas 2 2 2 3" xfId="2173" xr:uid="{FF83D6CF-D7D2-414C-ABDC-B1B2A25F7408}"/>
    <cellStyle name="Notas 2 2 3" xfId="1285" xr:uid="{1D5A2F5C-9119-4801-A414-F54AF4870945}"/>
    <cellStyle name="Notas 2 2 3 2" xfId="2080" xr:uid="{87BD07FB-9081-410A-A697-4951FB6479D7}"/>
    <cellStyle name="Notas 2 2 3 2 2" xfId="2204" xr:uid="{482AEAB0-CBCE-480A-8F43-218E308E766B}"/>
    <cellStyle name="Notas 2 2 3 3" xfId="2181" xr:uid="{64FC46A8-2BB5-4D43-93B5-954C782EB0DE}"/>
    <cellStyle name="Notas 2 2 4" xfId="1986" xr:uid="{77808ADD-EA58-4EE5-A951-A761161041FA}"/>
    <cellStyle name="Notas 2 2 4 2" xfId="2163" xr:uid="{6001CABB-BD39-429B-9480-631B8682E002}"/>
    <cellStyle name="Notas 2 2 5" xfId="2144" xr:uid="{11556949-DDFD-4F92-A8A9-F85C14E85A00}"/>
    <cellStyle name="Notas 2 3" xfId="1286" xr:uid="{E3208BA0-842B-43CB-9C67-14283A365EB5}"/>
    <cellStyle name="Notas 2 3 2" xfId="1287" xr:uid="{B3285EE6-28F9-460E-912C-79A44886A0B6}"/>
    <cellStyle name="Notas 2 3 2 2" xfId="2192" xr:uid="{4344AA98-29FE-4103-A9E4-CC8A29E3741A}"/>
    <cellStyle name="Notas 2 3 3" xfId="2169" xr:uid="{F7796C7A-041D-43D6-8CFE-DA5F0C8C57FE}"/>
    <cellStyle name="Notas 2 4" xfId="1288" xr:uid="{D5612F7C-2F04-4998-A1C1-04A16A7CFA84}"/>
    <cellStyle name="Notas 2 4 2" xfId="2098" xr:uid="{6CB8AD6D-29E2-49EF-B90A-81A6547E5A63}"/>
    <cellStyle name="Notas 2 4 2 2" xfId="2210" xr:uid="{8040FF4A-567F-4054-B400-2319E944EFBD}"/>
    <cellStyle name="Notas 2 4 3" xfId="2187" xr:uid="{74FB5D79-4DAC-4366-8826-7C7DE6C48C7E}"/>
    <cellStyle name="Notas 2 5" xfId="2003" xr:uid="{5D727EFB-D3D9-4CD4-8F4B-64A95718683C}"/>
    <cellStyle name="Notas 2 5 2" xfId="2167" xr:uid="{619893D3-45F7-4EE5-A395-868136FB504B}"/>
    <cellStyle name="Notas 2 6" xfId="2125" xr:uid="{E37E572F-FA51-4332-907C-2890BC3CC28C}"/>
    <cellStyle name="Notas 2 6 2" xfId="2269" xr:uid="{979A95A6-D42C-47A0-8CB5-EE4FC406BA82}"/>
    <cellStyle name="Notas 2 7" xfId="2133" xr:uid="{61600617-FC07-4DCC-976C-073681BAC411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2 2 2" xfId="2046" xr:uid="{42138839-DEC4-452F-858C-F9850FA92D7D}"/>
    <cellStyle name="Notas 3 2 2 2 2" xfId="2195" xr:uid="{C52BB06C-30F7-4EC9-8B2B-9711B29DFE23}"/>
    <cellStyle name="Notas 3 2 2 3" xfId="2172" xr:uid="{ECA43A8B-9363-434B-9B99-31F87F12B879}"/>
    <cellStyle name="Notas 3 2 3" xfId="2032" xr:uid="{14EE496D-037E-42EE-A5C3-0201DB062E23}"/>
    <cellStyle name="Notas 3 2 3 2" xfId="2089" xr:uid="{310017FC-7815-4DC8-8701-6B3B5B845318}"/>
    <cellStyle name="Notas 3 2 3 2 2" xfId="2206" xr:uid="{4DE836C4-0B16-4A29-B462-563CD86EAA88}"/>
    <cellStyle name="Notas 3 2 3 3" xfId="2183" xr:uid="{F6AC20E1-C461-4C3C-8FBC-B6A75DD36C8F}"/>
    <cellStyle name="Notas 3 2 4" xfId="1998" xr:uid="{724274F3-D19E-4859-A5DF-E4BFCD564348}"/>
    <cellStyle name="Notas 3 2 4 2" xfId="2164" xr:uid="{1C0CCBC6-22D5-4605-8D0E-463106D448EA}"/>
    <cellStyle name="Notas 3 2 5" xfId="2138" xr:uid="{4B55C036-CD29-4B58-8DC2-1B262479FC03}"/>
    <cellStyle name="Notas 3 3" xfId="1303" xr:uid="{664F54EB-110A-44E0-99FE-04D3AD0B7D5E}"/>
    <cellStyle name="Notas 3 3 2" xfId="2044" xr:uid="{E462E603-7067-4543-9B1C-6D2BB1D0B1A9}"/>
    <cellStyle name="Notas 3 3 2 2" xfId="2193" xr:uid="{FD975E58-4280-40BD-8A2E-635347A9B5B4}"/>
    <cellStyle name="Notas 3 3 3" xfId="2170" xr:uid="{E5A80C0E-17A7-42C0-A150-23F798BFF44F}"/>
    <cellStyle name="Notas 3 4" xfId="2018" xr:uid="{55DB39DD-2AEC-4579-AE95-6F0D36EF41D4}"/>
    <cellStyle name="Notas 3 4 2" xfId="2073" xr:uid="{C604AC4A-67C8-43C4-BEF1-32A8644A08E6}"/>
    <cellStyle name="Notas 3 4 2 2" xfId="2202" xr:uid="{9ACC69A5-B26F-4317-9740-31D91A673B9A}"/>
    <cellStyle name="Notas 3 4 3" xfId="2179" xr:uid="{ED30FB17-B380-4A68-B86C-5845FA31E7A4}"/>
    <cellStyle name="Notas 3 5" xfId="2000" xr:uid="{932D67AA-511C-4974-BD16-0AB52E38FA35}"/>
    <cellStyle name="Notas 3 5 2" xfId="2166" xr:uid="{AB37208A-4A9F-4161-B632-01C5643A39DB}"/>
    <cellStyle name="Notas 3 6" xfId="2135" xr:uid="{BB3D1E84-DD65-4156-A1C3-7F4DDF2EFF51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2 2 2" xfId="2057" xr:uid="{427FA6F7-22A2-4A19-9392-6095281C338A}"/>
    <cellStyle name="Notas 4 2 2 2 2" xfId="2197" xr:uid="{7D42EB89-622D-44B6-85F9-7F63F5D7F393}"/>
    <cellStyle name="Notas 4 2 2 3" xfId="2174" xr:uid="{53865E11-85FB-493A-9DD9-4E04AA81F49E}"/>
    <cellStyle name="Notas 4 2 3" xfId="2034" xr:uid="{D1655D58-3A43-4F43-851C-85681C1A0432}"/>
    <cellStyle name="Notas 4 2 3 2" xfId="2092" xr:uid="{98D644DD-BBEB-4563-ABED-8E751C536E29}"/>
    <cellStyle name="Notas 4 2 3 2 2" xfId="2208" xr:uid="{38F80580-0C47-49C2-A6DB-A01D392E50D2}"/>
    <cellStyle name="Notas 4 2 3 3" xfId="2185" xr:uid="{AFE3004B-58CC-46A1-BC37-6438240C61C9}"/>
    <cellStyle name="Notas 4 2 4" xfId="1985" xr:uid="{2ADBF532-2AED-466E-8336-D007C710FDD0}"/>
    <cellStyle name="Notas 4 2 4 2" xfId="2162" xr:uid="{6086272B-B2B4-4700-AD84-71C51AD635BB}"/>
    <cellStyle name="Notas 4 2 5" xfId="2145" xr:uid="{7494EC6D-F03F-4D85-A73F-496EAA309167}"/>
    <cellStyle name="Notas 4 3" xfId="1306" xr:uid="{446B530E-421B-4DA2-B547-F0B3695A221A}"/>
    <cellStyle name="Notas 4 3 2" xfId="2045" xr:uid="{8A056DCF-B884-44E2-AC78-A887789CAB70}"/>
    <cellStyle name="Notas 4 3 2 2" xfId="2194" xr:uid="{9981315C-D9FE-4BD1-88D7-A0CC398FCDB4}"/>
    <cellStyle name="Notas 4 3 3" xfId="2171" xr:uid="{4E7AC5EB-E9BB-4C67-B8AC-71CDAEF53942}"/>
    <cellStyle name="Notas 4 4" xfId="2022" xr:uid="{185A8A22-BF9F-4E19-8F0E-E0666E360374}"/>
    <cellStyle name="Notas 4 4 2" xfId="2077" xr:uid="{FFCB4FE8-2DFC-4E4B-B2AE-7DF8116EFFA4}"/>
    <cellStyle name="Notas 4 4 2 2" xfId="2203" xr:uid="{D63AD858-E1E3-46F0-84A4-7A0B85B65858}"/>
    <cellStyle name="Notas 4 4 3" xfId="2180" xr:uid="{F977D0A9-86E9-467B-A056-88B8A4D12C7A}"/>
    <cellStyle name="Notas 4 5" xfId="1999" xr:uid="{6F281668-FD94-4E23-8706-EFBE6AB415F2}"/>
    <cellStyle name="Notas 4 5 2" xfId="2165" xr:uid="{738FEFEF-6CF4-4F54-AF2C-B2511DCC62E0}"/>
    <cellStyle name="Notas 4 6" xfId="2137" xr:uid="{C66B44F2-FB34-4D90-BF17-1DC9D7F12529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2 2 2" xfId="2198" xr:uid="{B12B92D4-877E-4BA1-8DA7-7ABCC04DE34A}"/>
    <cellStyle name="Notas 5 2 3" xfId="2175" xr:uid="{26E5AD01-A5DF-44A7-A17A-2AE2F62EA614}"/>
    <cellStyle name="Notas 5 3" xfId="1309" xr:uid="{6B962AFB-A06D-4CBC-A32A-5B319E16D91F}"/>
    <cellStyle name="Notas 5 3 2" xfId="2090" xr:uid="{94D9304E-6B47-42C9-B088-5DDA413EAB34}"/>
    <cellStyle name="Notas 5 3 2 2" xfId="2207" xr:uid="{1EE7689F-6A06-49E6-92D8-137E155E661D}"/>
    <cellStyle name="Notas 5 3 3" xfId="2184" xr:uid="{0742FAE6-1296-4626-8B75-6D0CB90DFE39}"/>
    <cellStyle name="Notas 5 4" xfId="1984" xr:uid="{40CF55BD-8FAE-4B92-B4CA-03C6897ECD7C}"/>
    <cellStyle name="Notas 5 4 2" xfId="2161" xr:uid="{7783ACEB-EE30-4885-9322-3E9DB6FE58E3}"/>
    <cellStyle name="Notas 5 5" xfId="2146" xr:uid="{11856AF1-E25B-4E77-8BF4-6441BECF4E3D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2 2 2" xfId="2199" xr:uid="{4A3341D7-4783-4F6B-8640-36BFA6203A0A}"/>
    <cellStyle name="Notas 6 2 3" xfId="2176" xr:uid="{401DA612-165A-4624-9D24-0747F4F2F539}"/>
    <cellStyle name="Notas 6 3" xfId="1312" xr:uid="{10990111-B3D8-4B89-80B0-43041B19D277}"/>
    <cellStyle name="Notas 6 3 2" xfId="2096" xr:uid="{1F1E4B49-2925-438D-B47E-2685FDC1D5A9}"/>
    <cellStyle name="Notas 6 3 2 2" xfId="2209" xr:uid="{5307C5A5-4C4C-451C-8613-A28B4203017B}"/>
    <cellStyle name="Notas 6 3 3" xfId="2186" xr:uid="{1922B1C1-4525-45CA-9142-1AEEAB3103FF}"/>
    <cellStyle name="Notas 6 4" xfId="1983" xr:uid="{BFF1A881-AA5E-49DF-8CF4-D1DFD0459E93}"/>
    <cellStyle name="Notas 6 4 2" xfId="2160" xr:uid="{406D1970-E33E-413B-A4BA-5F3EDE563A97}"/>
    <cellStyle name="Notas 6 5" xfId="2147" xr:uid="{608F9DBA-C057-49CF-84F3-2C0D5739900E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2 2 2" xfId="2200" xr:uid="{50829609-7FE2-4747-8852-2EF411F499DB}"/>
    <cellStyle name="Notas 7 2 3" xfId="2177" xr:uid="{07E71563-099A-4B80-A014-E686790A79C7}"/>
    <cellStyle name="Notas 7 3" xfId="1315" xr:uid="{0338C101-025A-4194-92AC-09005EE0558A}"/>
    <cellStyle name="Notas 7 3 2" xfId="2082" xr:uid="{314B55EE-40AD-4C49-B72C-3D2DCB31D63A}"/>
    <cellStyle name="Notas 7 3 2 2" xfId="2205" xr:uid="{DF95889F-0CBD-443A-B437-324E6E48EFCB}"/>
    <cellStyle name="Notas 7 3 3" xfId="2182" xr:uid="{EA005C88-587F-4699-AEA2-2B2234C06D76}"/>
    <cellStyle name="Notas 7 4" xfId="1982" xr:uid="{D3A68461-B82D-4EEC-B68B-DCEBBA88C682}"/>
    <cellStyle name="Notas 7 4 2" xfId="2159" xr:uid="{7438FF94-3728-49BE-8588-D2782F24ED87}"/>
    <cellStyle name="Notas 7 5" xfId="2148" xr:uid="{E72F8882-D747-484A-AC3E-8310860A38F0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2 2 2" xfId="2201" xr:uid="{40FF87B8-753D-467E-B82D-B1A79C45FB38}"/>
    <cellStyle name="Notas 8 2 3" xfId="2178" xr:uid="{7228674E-0DC1-4BBA-B0D6-0797EAAF405D}"/>
    <cellStyle name="Notas 8 3" xfId="1318" xr:uid="{BD78A235-8BF6-4318-83F1-EADDC1EDFE01}"/>
    <cellStyle name="Notas 8 3 2" xfId="2101" xr:uid="{AB2C3BA9-9FE4-4D5E-8167-AE65D2E9284A}"/>
    <cellStyle name="Notas 8 3 2 2" xfId="2211" xr:uid="{7615647B-CADC-4DD8-827F-5FC7256F15AD}"/>
    <cellStyle name="Notas 8 3 3" xfId="2188" xr:uid="{8AE277CE-2899-4AAC-9BF0-6DFC08CF4E53}"/>
    <cellStyle name="Notas 8 4" xfId="1971" xr:uid="{86657161-3C16-4C7E-B59D-03189481C6A2}"/>
    <cellStyle name="Notas 8 4 2" xfId="2158" xr:uid="{C240159B-FC0D-4C27-BDBA-D97BB9719797}"/>
    <cellStyle name="Notas 8 5" xfId="2151" xr:uid="{F58D1A87-E92C-45DE-86D3-756A092064A4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Notas 9 4" xfId="1856" xr:uid="{0C920151-9BF4-44DF-B67E-1BD9C439D5E4}"/>
    <cellStyle name="Notas 9 5" xfId="2246" xr:uid="{875C8867-C49F-4DBA-9C5E-E1DC071C0A0D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2 4" xfId="2126" xr:uid="{B0850C99-7178-47CB-8166-DC45A4614FB0}"/>
    <cellStyle name="Porcentaje 2 2 3" xfId="1328" xr:uid="{ED11FAAB-3C97-41BE-BBB3-B6B9D8BA5096}"/>
    <cellStyle name="Porcentaje 2 2 4" xfId="1801" xr:uid="{39DC794F-AD1C-4C0E-A6BE-FB9E1267B19D}"/>
    <cellStyle name="Porcentaje 2 2 5" xfId="1848" xr:uid="{FDD920B3-C8AC-4B3C-A4C0-9AB188A6D1F2}"/>
    <cellStyle name="Porcentaje 2 2 6" xfId="2230" xr:uid="{4DCD0DCC-8A31-47B8-BB35-7F8F184C29F7}"/>
    <cellStyle name="Porcentaje 2 3" xfId="1329" xr:uid="{9164BFB6-66BA-4311-B21F-7C9B654F758B}"/>
    <cellStyle name="Porcentaje 2 3 2" xfId="1330" xr:uid="{9AAAD139-30B7-462F-8849-EA3A75AD7A9E}"/>
    <cellStyle name="Porcentaje 2 3 3" xfId="1879" xr:uid="{CAB2A2FC-C28F-4A45-A163-044172944F0A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2 6" xfId="1842" xr:uid="{8134C877-5DC3-4995-BFE7-4CD64E6DC2C6}"/>
    <cellStyle name="Porcentaje 2 7" xfId="2224" xr:uid="{A2D1EE09-0A34-43B3-8CEC-71CE2578E566}"/>
    <cellStyle name="Porcentaje 3" xfId="909" xr:uid="{AD5C5CB0-CF75-4C28-B11E-F12C81C2EB31}"/>
    <cellStyle name="Porcentaje 3 2" xfId="1889" xr:uid="{018DD807-D6E7-4482-BA8E-1B0EEA79F367}"/>
    <cellStyle name="Porcentaje 3 3" xfId="1884" xr:uid="{F82CBA60-AB35-4A73-A7F0-AEAE6FE596B1}"/>
    <cellStyle name="Porcentaje 4" xfId="1334" xr:uid="{9FFC8F28-0D00-47C1-BA26-D928E51DB37A}"/>
    <cellStyle name="Porcentaje 4 2" xfId="1335" xr:uid="{151BD2A4-DE86-4CEF-8652-21189D64A0CC}"/>
    <cellStyle name="Porcentaje 4 2 2" xfId="1954" xr:uid="{9030C23B-79D4-43A7-B5CB-E053ED9241FE}"/>
    <cellStyle name="Porcentaje 4 3" xfId="1887" xr:uid="{27EE2E43-493A-4223-A90B-BED1FAA0BC0D}"/>
    <cellStyle name="Porcentaje 5" xfId="1336" xr:uid="{7313AA35-3A00-4764-8137-F1767EF9716C}"/>
    <cellStyle name="Porcentaje 5 2" xfId="1337" xr:uid="{2902CEEA-5C8E-4AFC-AA1B-89B21E5F2B68}"/>
    <cellStyle name="Porcentaje 5 3" xfId="2127" xr:uid="{60C35B93-CCD2-4FF8-849B-A6AC02DEAE66}"/>
    <cellStyle name="Porcentaje 6" xfId="1802" xr:uid="{24EB003A-A2A1-457C-9C46-23BD9B266256}"/>
    <cellStyle name="Porcentaje 6 2" xfId="1852" xr:uid="{8665131B-F17A-432F-B432-4C5A36F7647C}"/>
    <cellStyle name="Porcentaje 6 3" xfId="2244" xr:uid="{740957D1-70EB-48E4-BEEA-E7C7E714C83A}"/>
    <cellStyle name="Porcentaje 7" xfId="1803" xr:uid="{05EA547A-6CE4-485E-BC30-F26EE4952207}"/>
    <cellStyle name="Porcentaje 8" xfId="1836" xr:uid="{A1AD2660-20D1-4444-AAF5-DAFA392F3C63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" xfId="1811" builtinId="21" customBuiltin="1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 3 2" xfId="2070" xr:uid="{1E3DF281-C09F-4D7C-800D-A7584B656F71}"/>
    <cellStyle name="Salida 2 3 3" xfId="2015" xr:uid="{C399ED5D-5F24-464A-A5E1-E9A3668FF313}"/>
    <cellStyle name="Salida 2 4" xfId="2002" xr:uid="{CD7A0A59-AEA2-46DF-B7FF-8280708F0997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3 2 2" xfId="2058" xr:uid="{B0D1C617-E5A2-4E39-8FED-0C527609A75C}"/>
    <cellStyle name="Salida 3 3" xfId="2014" xr:uid="{1778EE86-86B4-4AA9-A097-91B98592F116}"/>
    <cellStyle name="Salida 3 3 2" xfId="2069" xr:uid="{11B49C56-A842-4D4D-98DB-C2FEB1C1BFF3}"/>
    <cellStyle name="Salida 3 4" xfId="1981" xr:uid="{AB52C857-273E-49DA-9E74-A432087E35B2}"/>
    <cellStyle name="Salida 4" xfId="742" xr:uid="{1B080024-8CF0-4424-AECB-BCDD9B51163A}"/>
    <cellStyle name="Salida 4 2" xfId="1399" xr:uid="{9BD65972-52FE-4336-AAC6-10B791BE3334}"/>
    <cellStyle name="Salida 4 2 2" xfId="2059" xr:uid="{614D8058-C5D0-4849-87E1-D3125C80ECD0}"/>
    <cellStyle name="Salida 4 3" xfId="2016" xr:uid="{5C027160-19E9-4C7D-9754-5FA1CFBC5E55}"/>
    <cellStyle name="Salida 4 3 2" xfId="2071" xr:uid="{83BBB23C-C4A9-456E-9864-3FADB324859C}"/>
    <cellStyle name="Salida 4 4" xfId="1980" xr:uid="{BD2D2F52-EF05-47BD-9E12-D37A2728DC43}"/>
    <cellStyle name="Salida 5" xfId="743" xr:uid="{0A40F38A-4D1B-4F76-A9F2-36BDCFB12057}"/>
    <cellStyle name="Salida 5 2" xfId="1400" xr:uid="{66A4DDD9-E4A3-4722-8DBE-64A02657EC08}"/>
    <cellStyle name="Salida 5 2 2" xfId="2060" xr:uid="{8C2FF756-D960-42D2-967E-31C7073D0252}"/>
    <cellStyle name="Salida 5 3" xfId="2035" xr:uid="{A74A457B-9609-427B-BFA8-4302A16DFEB7}"/>
    <cellStyle name="Salida 5 3 2" xfId="2093" xr:uid="{6E5D9293-A784-46A7-97DF-A857F6702366}"/>
    <cellStyle name="Salida 5 4" xfId="1979" xr:uid="{453576E8-0ABE-4741-AB91-E955CB72DF8E}"/>
    <cellStyle name="Salida 6" xfId="744" xr:uid="{77530C27-BEAC-4842-B04D-D59ED8DC617D}"/>
    <cellStyle name="Salida 6 2" xfId="1401" xr:uid="{69A656A5-FC6D-494C-9CD4-D9946FA11145}"/>
    <cellStyle name="Salida 6 2 2" xfId="2061" xr:uid="{0E1ECD2A-F2B3-41CC-837F-2B0B360DF6F3}"/>
    <cellStyle name="Salida 6 3" xfId="2013" xr:uid="{7357C007-1165-4DDB-92A7-6373FF4EE553}"/>
    <cellStyle name="Salida 6 3 2" xfId="2068" xr:uid="{3C529B88-4778-4A61-90C5-9EC0F8F1DC7A}"/>
    <cellStyle name="Salida 6 4" xfId="1978" xr:uid="{2EC9685C-FEA2-4CFC-A275-4573809DB92A}"/>
    <cellStyle name="Salida 7" xfId="745" xr:uid="{52230D9A-D8BB-4EC7-A052-7937661769F4}"/>
    <cellStyle name="Salida 7 2" xfId="1402" xr:uid="{0CBBEFAD-386B-4961-8CDB-6993E8CA74D0}"/>
    <cellStyle name="Salida 7 2 2" xfId="2062" xr:uid="{25863162-AAC8-4AB0-97F8-86CDF484F7C4}"/>
    <cellStyle name="Salida 7 3" xfId="2033" xr:uid="{997B486E-A78E-40D3-A5C0-545F6E448E34}"/>
    <cellStyle name="Salida 7 3 2" xfId="2091" xr:uid="{E8296A58-7CDD-4462-8D13-9DCAFB96516D}"/>
    <cellStyle name="Salida 7 4" xfId="1977" xr:uid="{6BABA798-0E6D-49C8-B73E-A0E69D1E942B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" xfId="1815" builtinId="11" customBuiltin="1"/>
    <cellStyle name="Texto de advertencia 2" xfId="859" xr:uid="{AEC8FE60-BD6D-47A8-9B0B-4751FC1231C3}"/>
    <cellStyle name="Texto de advertencia 2 2" xfId="1880" xr:uid="{C2D27D92-5C74-4932-9388-5D862D8194CD}"/>
    <cellStyle name="Texto de advertencia 3" xfId="41" xr:uid="{93020BEF-87D4-415F-955A-81C5DCC6DAF5}"/>
    <cellStyle name="Texto de advertencia 4" xfId="1936" xr:uid="{EFEA2BF3-79DF-4CC1-8F4E-E76A9132F433}"/>
    <cellStyle name="Texto de advertencia 5" xfId="1937" xr:uid="{00258112-707D-431A-8B96-320DE2AB368A}"/>
    <cellStyle name="Texto de advertencia 6" xfId="1938" xr:uid="{4512E0B2-A664-487F-B24A-F3D6BC4C807E}"/>
    <cellStyle name="Texto de advertencia 7" xfId="1939" xr:uid="{96D3C650-5BBF-4B33-B7F4-F70D6CBB031B}"/>
    <cellStyle name="Texto explicativo" xfId="3" builtinId="53"/>
    <cellStyle name="Texto explicativo 10" xfId="1961" xr:uid="{260BD96F-5C55-4F3C-907E-F6151AD5E989}"/>
    <cellStyle name="Texto explicativo 11" xfId="1837" xr:uid="{CAD1802F-61D7-4967-B48D-6A434639A067}"/>
    <cellStyle name="Texto explicativo 2" xfId="861" xr:uid="{828D32CB-25B7-4384-8313-F88E82499A45}"/>
    <cellStyle name="Texto explicativo 2 2" xfId="1881" xr:uid="{FA09E356-19A4-4A70-A595-379298FAD21D}"/>
    <cellStyle name="Texto explicativo 3" xfId="42" xr:uid="{C51BD4E4-E258-43A7-A56A-30C8FE86084E}"/>
    <cellStyle name="Texto explicativo 4" xfId="1940" xr:uid="{5AD64DB6-7B75-451A-98C8-E780037DA353}"/>
    <cellStyle name="Texto explicativo 5" xfId="1941" xr:uid="{624CA2DD-5136-4645-913A-2B7360D2DEC8}"/>
    <cellStyle name="Texto explicativo 6" xfId="1942" xr:uid="{C1A78666-71EE-4859-8FDD-9126D63EE781}"/>
    <cellStyle name="Texto explicativo 7" xfId="1943" xr:uid="{0530606F-AD4E-4C39-9758-C4DA6A80B02A}"/>
    <cellStyle name="Texto explicativo 8" xfId="1969" xr:uid="{1626FCD4-4ADE-4A61-8FA1-4C34575E5A25}"/>
    <cellStyle name="Texto explicativo 9" xfId="2008" xr:uid="{5F9DAB64-FE4A-4ABA-BAC0-D5BBB9D49BD7}"/>
    <cellStyle name="titulo" xfId="1793" xr:uid="{01380141-C3FA-4484-893E-BDBB46BAFCEA}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0 2" xfId="2007" xr:uid="{0F05023E-9562-472A-8C2C-8374A7BE6C74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" xfId="1805" builtinId="17" customBuiltin="1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" xfId="1806" builtinId="18" customBuiltin="1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4 2" xfId="2128" xr:uid="{ECEB1D3A-9394-470C-BC91-C4EE63B5C0F6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" xfId="1816" builtinId="25" customBuiltin="1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 3 2" xfId="2074" xr:uid="{2D397276-A93F-44E7-8CC1-262BC3CEDEBC}"/>
    <cellStyle name="Total 2 3 3" xfId="2019" xr:uid="{3F8A2DAA-FE3F-49C9-BBAF-ABD3DF036CDD}"/>
    <cellStyle name="Total 2 4" xfId="2001" xr:uid="{82754650-8402-4C8B-92BA-860F85F3CDAD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3 2 2" xfId="2063" xr:uid="{91B960BF-56F1-49C0-ACAD-1B7522E7653F}"/>
    <cellStyle name="Total 3 3" xfId="2039" xr:uid="{685FB7C3-5D26-4CB4-8797-235BC3758C12}"/>
    <cellStyle name="Total 3 3 2" xfId="2099" xr:uid="{C51C22B1-14AA-4EE8-9E36-B0D7DD32A145}"/>
    <cellStyle name="Total 3 4" xfId="1976" xr:uid="{97B09963-78A5-4D1E-B34D-0FFF149C7B95}"/>
    <cellStyle name="Total 4" xfId="839" xr:uid="{3B616AF4-1D2C-4E25-AC8F-7A2AE27A667C}"/>
    <cellStyle name="Total 4 2" xfId="1441" xr:uid="{F7058416-1DEA-4D64-8558-4A025184F903}"/>
    <cellStyle name="Total 4 2 2" xfId="2064" xr:uid="{0DD3A669-DFCD-48D1-925E-34E550B74600}"/>
    <cellStyle name="Total 4 3" xfId="2031" xr:uid="{1DCD6A42-87A9-49E7-8132-D56CA7148BFE}"/>
    <cellStyle name="Total 4 3 2" xfId="2088" xr:uid="{CD506584-6FE5-4378-861E-252BB1DFA5E7}"/>
    <cellStyle name="Total 4 4" xfId="1975" xr:uid="{49763B78-EBE9-4A46-B2A7-E3B6ABFC50E6}"/>
    <cellStyle name="Total 5" xfId="840" xr:uid="{45D4F003-2AC1-4DA4-B152-EE3C767B8FC6}"/>
    <cellStyle name="Total 5 2" xfId="1442" xr:uid="{E6746754-A6E6-424D-9256-E004D75E74A6}"/>
    <cellStyle name="Total 5 2 2" xfId="2065" xr:uid="{876A3E45-D41D-4830-8F5F-A2F69C59A1D4}"/>
    <cellStyle name="Total 5 3" xfId="2024" xr:uid="{E90A8C60-964B-4880-8E8F-421F34CC49EA}"/>
    <cellStyle name="Total 5 3 2" xfId="2079" xr:uid="{E2B2C832-5C58-44BF-82AF-CDEE9982353B}"/>
    <cellStyle name="Total 5 4" xfId="1974" xr:uid="{A0F1D0E3-6716-4A8E-BA41-7DD22ACE248A}"/>
    <cellStyle name="Total 6" xfId="841" xr:uid="{A0361D75-B6B9-44D9-AC79-B699C0822822}"/>
    <cellStyle name="Total 6 2" xfId="1443" xr:uid="{48634CFD-4D9D-4036-A25F-51AD87B7FB3D}"/>
    <cellStyle name="Total 6 2 2" xfId="2066" xr:uid="{DB96A7D6-B151-433E-8D1B-6909294D756E}"/>
    <cellStyle name="Total 6 3" xfId="2038" xr:uid="{DD676235-C4F0-4F95-A713-9F7DAD2E8B85}"/>
    <cellStyle name="Total 6 3 2" xfId="2097" xr:uid="{2FEB9239-6D07-4419-8898-236B931B185E}"/>
    <cellStyle name="Total 6 4" xfId="1973" xr:uid="{AFCA5009-6CF7-4469-9DA9-11EC596706FD}"/>
    <cellStyle name="Total 7" xfId="842" xr:uid="{CD67BD4A-9428-43F9-8372-0ECD5FBFFBC1}"/>
    <cellStyle name="Total 7 2" xfId="1444" xr:uid="{0D1DA306-5792-45B6-902B-C97EDDF7B96A}"/>
    <cellStyle name="Total 7 2 2" xfId="2067" xr:uid="{8D2E754C-8B1E-4C73-9776-A9E2926DBDF3}"/>
    <cellStyle name="Total 7 3" xfId="2040" xr:uid="{C3901ACC-CB62-4FC6-B09B-7908DF22AE25}"/>
    <cellStyle name="Total 7 3 2" xfId="2100" xr:uid="{C21F6BA3-1ABC-4770-AAE1-3B07D0999A6B}"/>
    <cellStyle name="Total 7 4" xfId="1972" xr:uid="{9D58D9CF-857A-40FD-8595-C0995863DFFD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4"/>
  <sheetViews>
    <sheetView tabSelected="1" topLeftCell="E1" zoomScale="90" zoomScaleNormal="90" workbookViewId="0">
      <selection activeCell="L21" sqref="L21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8"/>
      <c r="B2" s="58"/>
      <c r="C2" s="67"/>
      <c r="D2" s="68"/>
      <c r="E2" s="58"/>
      <c r="F2" s="52"/>
      <c r="G2" s="52"/>
      <c r="H2" s="53"/>
      <c r="I2" s="101" t="s">
        <v>15</v>
      </c>
      <c r="J2" s="102"/>
      <c r="K2" s="102"/>
      <c r="L2" s="103"/>
      <c r="N2" s="80" t="s">
        <v>50</v>
      </c>
      <c r="O2" s="80"/>
    </row>
    <row r="3" spans="1:15" ht="14.4" x14ac:dyDescent="0.3">
      <c r="A3" s="104" t="s">
        <v>13</v>
      </c>
      <c r="B3" s="106" t="s">
        <v>0</v>
      </c>
      <c r="C3" s="108" t="s">
        <v>1</v>
      </c>
      <c r="D3" s="62" t="s">
        <v>2</v>
      </c>
      <c r="E3" s="60" t="s">
        <v>3</v>
      </c>
      <c r="F3" s="26" t="s">
        <v>43</v>
      </c>
      <c r="G3" s="1" t="s">
        <v>4</v>
      </c>
      <c r="H3" s="2" t="s">
        <v>5</v>
      </c>
      <c r="I3" s="51" t="s">
        <v>31</v>
      </c>
      <c r="J3" s="50" t="s">
        <v>4</v>
      </c>
      <c r="K3" s="50" t="s">
        <v>30</v>
      </c>
      <c r="L3" s="46" t="s">
        <v>43</v>
      </c>
      <c r="N3" s="10" t="s">
        <v>55</v>
      </c>
      <c r="O3" s="10" t="s">
        <v>37</v>
      </c>
    </row>
    <row r="4" spans="1:15" x14ac:dyDescent="0.25">
      <c r="A4" s="105"/>
      <c r="B4" s="107"/>
      <c r="C4" s="109"/>
      <c r="D4" s="63" t="s">
        <v>6</v>
      </c>
      <c r="E4" s="61" t="s">
        <v>7</v>
      </c>
      <c r="F4" s="27" t="s">
        <v>47</v>
      </c>
      <c r="G4" s="3" t="s">
        <v>49</v>
      </c>
      <c r="H4" s="4" t="s">
        <v>8</v>
      </c>
      <c r="I4" s="66" t="s">
        <v>12</v>
      </c>
      <c r="J4" s="64" t="s">
        <v>12</v>
      </c>
      <c r="K4" s="64" t="s">
        <v>12</v>
      </c>
      <c r="L4" s="65" t="s">
        <v>12</v>
      </c>
      <c r="N4" s="11" t="str">
        <f>"Active Energy: "&amp;TEXT(H9*1000,"###,###")&amp;" kWh"</f>
        <v>Active Energy: 49,318 kWh</v>
      </c>
      <c r="O4" s="12">
        <f>I9</f>
        <v>1819963.2804397088</v>
      </c>
    </row>
    <row r="5" spans="1:15" x14ac:dyDescent="0.25">
      <c r="A5" t="s">
        <v>37</v>
      </c>
      <c r="B5" s="5" t="s">
        <v>9</v>
      </c>
      <c r="C5" s="6" t="s">
        <v>35</v>
      </c>
      <c r="D5" s="16">
        <f>VLOOKUP($C5,Precios!$D$16:$K$19,8,0)</f>
        <v>5891.5150999999996</v>
      </c>
      <c r="E5" s="69">
        <f>VLOOKUP($C5,Precios!$D$16:$K$19,7,0)</f>
        <v>36.408999999999999</v>
      </c>
      <c r="F5" s="47"/>
      <c r="G5" s="7">
        <f>COPELEC!V6/1000</f>
        <v>8.3349610777723668E-2</v>
      </c>
      <c r="H5" s="77">
        <f>SUM(COPELEC!I6:K6)/1000</f>
        <v>43.932631096088016</v>
      </c>
      <c r="I5" s="70">
        <f t="shared" ref="I5:I7" si="0">H5*E5*1000</f>
        <v>1599543.1655774685</v>
      </c>
      <c r="J5" s="71">
        <f t="shared" ref="J5:J7" si="1">G5*D5*1000</f>
        <v>491055.49047608167</v>
      </c>
      <c r="K5" s="74">
        <v>0</v>
      </c>
      <c r="L5" s="72">
        <f t="shared" ref="L5:L7" si="2">H5*F5*1000</f>
        <v>0</v>
      </c>
      <c r="N5" s="11" t="str">
        <f>"Capacity: "&amp;TEXT(G9*1000,"#,###")&amp;" kW"</f>
        <v>Capacity: 94 kW</v>
      </c>
      <c r="O5" s="12">
        <f>J9</f>
        <v>561178.84102114581</v>
      </c>
    </row>
    <row r="6" spans="1:15" x14ac:dyDescent="0.25">
      <c r="A6" t="s">
        <v>37</v>
      </c>
      <c r="B6" t="s">
        <v>9</v>
      </c>
      <c r="C6" s="8" t="s">
        <v>36</v>
      </c>
      <c r="D6" s="16">
        <f>VLOOKUP($C6,Precios!$D$16:$K$19,8,0)</f>
        <v>6710.8927000000003</v>
      </c>
      <c r="E6" s="69">
        <f>VLOOKUP($C6,Precios!$D$16:$K$19,7,0)</f>
        <v>40.06</v>
      </c>
      <c r="F6" s="48"/>
      <c r="G6" s="9">
        <f>COPELEC!U6/1000</f>
        <v>5.6696795724187603E-3</v>
      </c>
      <c r="H6" s="78">
        <f>SUM(COPELEC!F6:H6)/1000</f>
        <v>2.9719767805088142</v>
      </c>
      <c r="I6" s="73">
        <f t="shared" si="0"/>
        <v>119057.3898271831</v>
      </c>
      <c r="J6" s="74">
        <f t="shared" si="1"/>
        <v>38048.611253884184</v>
      </c>
      <c r="K6" s="74">
        <v>0</v>
      </c>
      <c r="L6" s="75">
        <f t="shared" si="2"/>
        <v>0</v>
      </c>
      <c r="N6" s="11" t="s">
        <v>11</v>
      </c>
      <c r="O6" s="12">
        <f>K9</f>
        <v>0</v>
      </c>
    </row>
    <row r="7" spans="1:15" x14ac:dyDescent="0.25">
      <c r="A7" t="s">
        <v>37</v>
      </c>
      <c r="B7" t="s">
        <v>9</v>
      </c>
      <c r="C7" s="8" t="s">
        <v>14</v>
      </c>
      <c r="D7" s="16">
        <f>VLOOKUP($C7,Precios!$D$16:$K$19,8,0)</f>
        <v>6958.0401000000002</v>
      </c>
      <c r="E7" s="69">
        <f>VLOOKUP($C7,Precios!$D$16:$K$19,7,0)</f>
        <v>42.070999999999998</v>
      </c>
      <c r="F7" s="48"/>
      <c r="G7" s="9">
        <f>COPELEC!T6/1000</f>
        <v>4.2905247139657003E-3</v>
      </c>
      <c r="H7" s="78">
        <f>SUM(COPELEC!C6:E6)/1000</f>
        <v>2.251271129994235</v>
      </c>
      <c r="I7" s="73">
        <f t="shared" si="0"/>
        <v>94713.227709987448</v>
      </c>
      <c r="J7" s="74">
        <f t="shared" si="1"/>
        <v>29853.643009814372</v>
      </c>
      <c r="K7" s="74">
        <v>0</v>
      </c>
      <c r="L7" s="75">
        <f t="shared" si="2"/>
        <v>0</v>
      </c>
      <c r="N7" s="11" t="s">
        <v>43</v>
      </c>
      <c r="O7" s="12">
        <f>L9</f>
        <v>0</v>
      </c>
    </row>
    <row r="8" spans="1:15" x14ac:dyDescent="0.25">
      <c r="A8" t="s">
        <v>37</v>
      </c>
      <c r="B8" t="s">
        <v>9</v>
      </c>
      <c r="C8" s="8" t="s">
        <v>54</v>
      </c>
      <c r="D8" s="16">
        <f>VLOOKUP($C8,Precios!$D$16:$K$19,8,0)</f>
        <v>7195.3576999999996</v>
      </c>
      <c r="E8" s="69">
        <f>VLOOKUP($C8,Precios!$D$16:$K$19,7,0)</f>
        <v>41.000999999999998</v>
      </c>
      <c r="F8" s="48"/>
      <c r="G8" s="9">
        <f>COPELEC!W6/1000</f>
        <v>3.0868462333229077E-4</v>
      </c>
      <c r="H8" s="78">
        <f>SUM(COPELEC!L6:N6)/1000</f>
        <v>0.16217890600400114</v>
      </c>
      <c r="I8" s="73">
        <f t="shared" ref="I8" si="3">H8*E8*1000</f>
        <v>6649.4973250700505</v>
      </c>
      <c r="J8" s="74">
        <f t="shared" ref="J8" si="4">G8*D8*1000</f>
        <v>2221.0962813655983</v>
      </c>
      <c r="K8" s="74">
        <v>0</v>
      </c>
      <c r="L8" s="75">
        <f t="shared" ref="L8" si="5">H8*F8*1000</f>
        <v>0</v>
      </c>
      <c r="N8" s="13" t="s">
        <v>10</v>
      </c>
      <c r="O8" s="14">
        <f>SUM(O4:O7)</f>
        <v>2381142.1214608545</v>
      </c>
    </row>
    <row r="9" spans="1:15" ht="14.4" x14ac:dyDescent="0.3">
      <c r="A9" s="17"/>
      <c r="B9" s="17"/>
      <c r="C9" s="85"/>
      <c r="D9" s="85"/>
      <c r="E9" s="82"/>
      <c r="F9" s="81" t="s">
        <v>10</v>
      </c>
      <c r="G9" s="83">
        <f t="shared" ref="G9:L9" si="6">SUM(G5:G8)</f>
        <v>9.3618499687440418E-2</v>
      </c>
      <c r="H9" s="86">
        <f t="shared" si="6"/>
        <v>49.318057912595066</v>
      </c>
      <c r="I9" s="87">
        <f t="shared" si="6"/>
        <v>1819963.2804397088</v>
      </c>
      <c r="J9" s="87">
        <f t="shared" si="6"/>
        <v>561178.84102114581</v>
      </c>
      <c r="K9" s="87">
        <f t="shared" si="6"/>
        <v>0</v>
      </c>
      <c r="L9" s="84">
        <f t="shared" si="6"/>
        <v>0</v>
      </c>
    </row>
    <row r="11" spans="1:15" x14ac:dyDescent="0.25">
      <c r="E11" s="11" t="s">
        <v>52</v>
      </c>
      <c r="F11" t="s">
        <v>53</v>
      </c>
    </row>
    <row r="15" spans="1:15" ht="13.8" x14ac:dyDescent="0.25">
      <c r="I15" s="59"/>
    </row>
    <row r="20" spans="9:15" x14ac:dyDescent="0.25">
      <c r="N20" s="15"/>
      <c r="O20" s="15"/>
    </row>
    <row r="22" spans="9:15" s="15" customFormat="1" ht="20.25" customHeight="1" x14ac:dyDescent="0.25">
      <c r="N22"/>
      <c r="O22"/>
    </row>
    <row r="24" spans="9:15" x14ac:dyDescent="0.25">
      <c r="I24" s="12"/>
      <c r="J24" s="12"/>
    </row>
  </sheetData>
  <mergeCells count="4">
    <mergeCell ref="I2:L2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6"/>
  <sheetViews>
    <sheetView zoomScale="70" zoomScaleNormal="70" workbookViewId="0">
      <selection activeCell="B4" sqref="B4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5" thickBot="1" x14ac:dyDescent="0.3">
      <c r="A2" s="88" t="s">
        <v>56</v>
      </c>
    </row>
    <row r="3" spans="1:27" ht="15" thickBot="1" x14ac:dyDescent="0.35">
      <c r="A3" s="28" t="s">
        <v>38</v>
      </c>
      <c r="B3" s="28" t="s">
        <v>73</v>
      </c>
      <c r="C3" s="110" t="s">
        <v>39</v>
      </c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2"/>
      <c r="P3" s="110" t="s">
        <v>21</v>
      </c>
      <c r="Q3" s="111"/>
      <c r="R3" s="111"/>
      <c r="S3" s="111"/>
      <c r="T3" s="111"/>
      <c r="U3" s="111"/>
      <c r="V3" s="111"/>
      <c r="W3" s="112"/>
      <c r="Z3" s="29"/>
      <c r="AA3" s="30"/>
    </row>
    <row r="4" spans="1:27" ht="15" thickBot="1" x14ac:dyDescent="0.35">
      <c r="C4" s="113" t="s">
        <v>14</v>
      </c>
      <c r="D4" s="113"/>
      <c r="E4" s="113"/>
      <c r="F4" s="113" t="s">
        <v>36</v>
      </c>
      <c r="G4" s="113"/>
      <c r="H4" s="113"/>
      <c r="I4" s="113" t="s">
        <v>35</v>
      </c>
      <c r="J4" s="113"/>
      <c r="K4" s="113"/>
      <c r="L4" s="113" t="s">
        <v>54</v>
      </c>
      <c r="M4" s="113"/>
      <c r="N4" s="113"/>
      <c r="O4" s="114" t="s">
        <v>40</v>
      </c>
      <c r="P4" s="110" t="s">
        <v>41</v>
      </c>
      <c r="Q4" s="111"/>
      <c r="R4" s="111"/>
      <c r="S4" s="112"/>
      <c r="T4" s="110" t="s">
        <v>42</v>
      </c>
      <c r="U4" s="111"/>
      <c r="V4" s="111"/>
      <c r="W4" s="112"/>
      <c r="AA4" s="31"/>
    </row>
    <row r="5" spans="1:27" ht="15" thickBot="1" x14ac:dyDescent="0.35">
      <c r="A5" s="32" t="s">
        <v>44</v>
      </c>
      <c r="B5" s="33" t="s">
        <v>45</v>
      </c>
      <c r="C5" s="34" t="s">
        <v>32</v>
      </c>
      <c r="D5" s="35" t="s">
        <v>33</v>
      </c>
      <c r="E5" s="36" t="s">
        <v>34</v>
      </c>
      <c r="F5" s="34" t="s">
        <v>32</v>
      </c>
      <c r="G5" s="35" t="s">
        <v>33</v>
      </c>
      <c r="H5" s="36" t="s">
        <v>34</v>
      </c>
      <c r="I5" s="34" t="s">
        <v>32</v>
      </c>
      <c r="J5" s="35" t="s">
        <v>33</v>
      </c>
      <c r="K5" s="36" t="s">
        <v>34</v>
      </c>
      <c r="L5" s="34" t="s">
        <v>32</v>
      </c>
      <c r="M5" s="35" t="s">
        <v>33</v>
      </c>
      <c r="N5" s="36" t="s">
        <v>34</v>
      </c>
      <c r="O5" s="115"/>
      <c r="P5" s="37" t="s">
        <v>14</v>
      </c>
      <c r="Q5" s="37" t="s">
        <v>36</v>
      </c>
      <c r="R5" s="37" t="s">
        <v>35</v>
      </c>
      <c r="S5" s="38" t="s">
        <v>54</v>
      </c>
      <c r="T5" s="37" t="s">
        <v>14</v>
      </c>
      <c r="U5" s="38" t="s">
        <v>36</v>
      </c>
      <c r="V5" s="38" t="s">
        <v>35</v>
      </c>
      <c r="W5" s="38" t="s">
        <v>54</v>
      </c>
      <c r="AA5" s="31"/>
    </row>
    <row r="6" spans="1:27" ht="14.4" x14ac:dyDescent="0.3">
      <c r="A6" s="39" t="s">
        <v>46</v>
      </c>
      <c r="B6" s="40">
        <v>3</v>
      </c>
      <c r="C6" s="55">
        <v>647.2284794302833</v>
      </c>
      <c r="D6" s="56">
        <v>985.1096029207298</v>
      </c>
      <c r="E6" s="56">
        <v>618.93304764322193</v>
      </c>
      <c r="F6" s="56">
        <v>854.94573027455783</v>
      </c>
      <c r="G6" s="56">
        <v>1299.1469239651917</v>
      </c>
      <c r="H6" s="56">
        <v>817.88412626906415</v>
      </c>
      <c r="I6" s="56">
        <v>12650.693766990827</v>
      </c>
      <c r="J6" s="56">
        <v>19258.273078751783</v>
      </c>
      <c r="K6" s="57">
        <v>12023.664250345408</v>
      </c>
      <c r="L6" s="56">
        <v>46.802064708981518</v>
      </c>
      <c r="M6" s="56">
        <v>70.847295979089253</v>
      </c>
      <c r="N6" s="57">
        <v>44.529545315930349</v>
      </c>
      <c r="O6" s="79">
        <f>SUM(C6:N6)</f>
        <v>49318.057912595061</v>
      </c>
      <c r="P6" s="41">
        <v>1.0564928824176159E-4</v>
      </c>
      <c r="Q6" s="42">
        <v>1.3960940708141224E-4</v>
      </c>
      <c r="R6" s="42">
        <v>2.0523893092216231E-3</v>
      </c>
      <c r="S6" s="42">
        <v>7.6010075504470117E-6</v>
      </c>
      <c r="T6" s="43">
        <v>4.2905247139657003</v>
      </c>
      <c r="U6" s="43">
        <v>5.6696795724187607</v>
      </c>
      <c r="V6" s="43">
        <v>83.349610777723669</v>
      </c>
      <c r="W6" s="43">
        <v>0.3086846233322908</v>
      </c>
      <c r="X6" s="44"/>
      <c r="AA6" s="45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6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2E46D-0C13-4A26-9AF8-720820D7222F}">
  <dimension ref="C2:K19"/>
  <sheetViews>
    <sheetView topLeftCell="A7" workbookViewId="0">
      <selection activeCell="D27" sqref="D27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90" t="s">
        <v>16</v>
      </c>
      <c r="D2" s="91"/>
      <c r="E2" s="91" t="s">
        <v>17</v>
      </c>
      <c r="F2" s="92" t="s">
        <v>18</v>
      </c>
    </row>
    <row r="3" spans="3:11" ht="13.8" x14ac:dyDescent="0.3">
      <c r="C3" s="19" t="s">
        <v>19</v>
      </c>
      <c r="D3" s="18" t="s">
        <v>20</v>
      </c>
      <c r="E3" s="18">
        <v>46.65</v>
      </c>
      <c r="F3" s="20" t="s">
        <v>67</v>
      </c>
      <c r="H3" s="116" t="s">
        <v>57</v>
      </c>
      <c r="I3" s="117"/>
    </row>
    <row r="4" spans="3:11" ht="13.8" x14ac:dyDescent="0.3">
      <c r="C4" s="21" t="s">
        <v>21</v>
      </c>
      <c r="D4" s="22" t="s">
        <v>22</v>
      </c>
      <c r="E4" s="22">
        <v>8.3592999999999993</v>
      </c>
      <c r="F4" s="23" t="s">
        <v>67</v>
      </c>
      <c r="H4" s="93" t="s">
        <v>58</v>
      </c>
      <c r="I4" s="94">
        <v>1</v>
      </c>
    </row>
    <row r="5" spans="3:11" ht="13.8" x14ac:dyDescent="0.3">
      <c r="C5" s="90" t="s">
        <v>16</v>
      </c>
      <c r="D5" s="91"/>
      <c r="E5" s="91" t="s">
        <v>17</v>
      </c>
      <c r="F5" s="92" t="s">
        <v>18</v>
      </c>
      <c r="H5" s="95" t="s">
        <v>21</v>
      </c>
      <c r="I5" s="96">
        <v>1</v>
      </c>
    </row>
    <row r="6" spans="3:11" ht="13.8" x14ac:dyDescent="0.3">
      <c r="C6" s="19" t="s">
        <v>23</v>
      </c>
      <c r="D6" s="18"/>
      <c r="E6" s="18">
        <v>744.1</v>
      </c>
      <c r="F6" s="89">
        <v>44562</v>
      </c>
    </row>
    <row r="7" spans="3:11" ht="13.8" x14ac:dyDescent="0.3">
      <c r="C7" s="19" t="s">
        <v>24</v>
      </c>
      <c r="D7" s="18"/>
      <c r="E7" s="76">
        <v>268.14</v>
      </c>
      <c r="F7" s="89">
        <v>44562</v>
      </c>
    </row>
    <row r="8" spans="3:11" ht="13.8" x14ac:dyDescent="0.3">
      <c r="C8" s="19" t="s">
        <v>59</v>
      </c>
      <c r="D8" s="18"/>
      <c r="E8" s="97" t="s">
        <v>56</v>
      </c>
      <c r="F8" s="20"/>
    </row>
    <row r="9" spans="3:11" ht="13.8" x14ac:dyDescent="0.3">
      <c r="C9" s="19" t="s">
        <v>60</v>
      </c>
      <c r="D9" s="18"/>
      <c r="E9" s="98" t="s">
        <v>61</v>
      </c>
      <c r="F9" s="20"/>
    </row>
    <row r="10" spans="3:11" ht="13.8" x14ac:dyDescent="0.3">
      <c r="C10" s="19" t="s">
        <v>62</v>
      </c>
      <c r="D10" s="18"/>
      <c r="E10" s="76">
        <v>237.547</v>
      </c>
      <c r="F10" s="20"/>
    </row>
    <row r="11" spans="3:11" ht="13.8" x14ac:dyDescent="0.3">
      <c r="C11" s="19" t="s">
        <v>63</v>
      </c>
      <c r="D11" s="18"/>
      <c r="E11" s="24">
        <v>248.35900000000001</v>
      </c>
      <c r="F11" s="20"/>
    </row>
    <row r="12" spans="3:11" ht="13.8" x14ac:dyDescent="0.3">
      <c r="C12" s="21" t="s">
        <v>25</v>
      </c>
      <c r="D12" s="22"/>
      <c r="E12" s="25"/>
      <c r="F12" s="23" t="s">
        <v>68</v>
      </c>
    </row>
    <row r="15" spans="3:11" ht="41.4" x14ac:dyDescent="0.25">
      <c r="C15" s="49" t="s">
        <v>48</v>
      </c>
      <c r="D15" s="49" t="s">
        <v>26</v>
      </c>
      <c r="E15" s="99" t="s">
        <v>27</v>
      </c>
      <c r="F15" s="49" t="s">
        <v>51</v>
      </c>
      <c r="G15" s="49" t="s">
        <v>64</v>
      </c>
      <c r="H15" s="49" t="s">
        <v>65</v>
      </c>
      <c r="I15" s="49" t="s">
        <v>66</v>
      </c>
      <c r="J15" s="49" t="s">
        <v>28</v>
      </c>
      <c r="K15" s="49" t="s">
        <v>29</v>
      </c>
    </row>
    <row r="16" spans="3:11" x14ac:dyDescent="0.25">
      <c r="C16" t="s">
        <v>37</v>
      </c>
      <c r="D16" t="s">
        <v>70</v>
      </c>
      <c r="E16" s="100">
        <v>0.92920000000000003</v>
      </c>
      <c r="F16" s="100">
        <v>0.83909999999999996</v>
      </c>
      <c r="G16" s="54">
        <v>48.929739568169673</v>
      </c>
      <c r="H16" s="100">
        <v>7.9176388388327359</v>
      </c>
      <c r="I16" s="54">
        <v>0</v>
      </c>
      <c r="J16" s="54">
        <v>36.408999999999999</v>
      </c>
      <c r="K16" s="100">
        <v>5891.5150999999996</v>
      </c>
    </row>
    <row r="17" spans="3:11" x14ac:dyDescent="0.25">
      <c r="C17" t="s">
        <v>37</v>
      </c>
      <c r="D17" t="s">
        <v>71</v>
      </c>
      <c r="E17" s="100">
        <v>1.0224</v>
      </c>
      <c r="F17" s="100">
        <v>0.95579999999999998</v>
      </c>
      <c r="G17" s="54">
        <v>53.837457742678296</v>
      </c>
      <c r="H17" s="100">
        <v>9.0188049125924543</v>
      </c>
      <c r="I17" s="54">
        <v>0</v>
      </c>
      <c r="J17" s="54">
        <v>40.06</v>
      </c>
      <c r="K17" s="100">
        <v>6710.8927000000003</v>
      </c>
    </row>
    <row r="18" spans="3:11" x14ac:dyDescent="0.25">
      <c r="C18" t="s">
        <v>37</v>
      </c>
      <c r="D18" t="s">
        <v>69</v>
      </c>
      <c r="E18" s="100">
        <v>1.0737000000000001</v>
      </c>
      <c r="F18" s="100">
        <v>0.99099999999999999</v>
      </c>
      <c r="G18" s="54">
        <v>56.538809055471134</v>
      </c>
      <c r="H18" s="100">
        <v>9.3509475500932435</v>
      </c>
      <c r="I18" s="54">
        <v>0</v>
      </c>
      <c r="J18" s="54">
        <v>42.070999999999998</v>
      </c>
      <c r="K18" s="100">
        <v>6958.0401000000002</v>
      </c>
    </row>
    <row r="19" spans="3:11" x14ac:dyDescent="0.25">
      <c r="C19" t="s">
        <v>37</v>
      </c>
      <c r="D19" t="s">
        <v>72</v>
      </c>
      <c r="E19" s="100">
        <v>1.0464</v>
      </c>
      <c r="F19" s="100">
        <v>1.0247999999999999</v>
      </c>
      <c r="G19" s="54">
        <v>55.101247830534589</v>
      </c>
      <c r="H19" s="100">
        <v>9.6698799690570691</v>
      </c>
      <c r="I19" s="54">
        <v>0</v>
      </c>
      <c r="J19" s="54">
        <v>41.000999999999998</v>
      </c>
      <c r="K19" s="100">
        <v>7195.3576999999996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2022-06-14T17:23:58Z</dcterms:modified>
</cp:coreProperties>
</file>